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pess\Google Drive\UCF Data\Homework\excel-challenge\"/>
    </mc:Choice>
  </mc:AlternateContent>
  <xr:revisionPtr revIDLastSave="0" documentId="13_ncr:1_{7F2A106E-2B7E-4EA1-8A07-6565E51EB438}" xr6:coauthVersionLast="45" xr6:coauthVersionMax="45" xr10:uidLastSave="{00000000-0000-0000-0000-000000000000}"/>
  <bookViews>
    <workbookView xWindow="1815" yWindow="465" windowWidth="20595" windowHeight="19050" firstSheet="2" activeTab="5" xr2:uid="{00000000-000D-0000-FFFF-FFFF00000000}"/>
  </bookViews>
  <sheets>
    <sheet name="data" sheetId="1" r:id="rId1"/>
    <sheet name="PivotTable1" sheetId="8" r:id="rId2"/>
    <sheet name="PivotTable2" sheetId="3" r:id="rId3"/>
    <sheet name="PivotTable3" sheetId="5" r:id="rId4"/>
    <sheet name="Bonus" sheetId="6" r:id="rId5"/>
    <sheet name="Bonus Statistical Analysis" sheetId="10" r:id="rId6"/>
  </sheets>
  <definedNames>
    <definedName name="_xlchart.v1.0" hidden="1">'Bonus Statistical Analysis'!$E$2:$E$1531</definedName>
    <definedName name="_xlchart.v1.1" hidden="1">'Bonus Statistical Analysis'!$B$2:$B$2186</definedName>
    <definedName name="failed">'Bonus Statistical Analysis'!$E$2:$E$1531</definedName>
    <definedName name="successful">'Bonus Statistical Analysis'!$B$2:$B$2186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10" l="1"/>
  <c r="I9" i="10"/>
  <c r="J8" i="10"/>
  <c r="I8" i="10"/>
  <c r="J7" i="10"/>
  <c r="I7" i="10"/>
  <c r="J6" i="10"/>
  <c r="I6" i="10"/>
  <c r="J5" i="10"/>
  <c r="I5" i="10"/>
  <c r="J4" i="10"/>
  <c r="I4" i="10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13" i="6" l="1"/>
  <c r="H13" i="6" s="1"/>
  <c r="E12" i="6"/>
  <c r="H12" i="6" s="1"/>
  <c r="E11" i="6"/>
  <c r="H11" i="6" s="1"/>
  <c r="E10" i="6"/>
  <c r="F10" i="6" s="1"/>
  <c r="E9" i="6"/>
  <c r="H9" i="6" s="1"/>
  <c r="E8" i="6"/>
  <c r="H8" i="6" s="1"/>
  <c r="E7" i="6"/>
  <c r="H7" i="6" s="1"/>
  <c r="E6" i="6"/>
  <c r="F6" i="6" s="1"/>
  <c r="E5" i="6"/>
  <c r="G5" i="6" s="1"/>
  <c r="E4" i="6"/>
  <c r="F4" i="6" s="1"/>
  <c r="E3" i="6"/>
  <c r="G3" i="6" s="1"/>
  <c r="E2" i="6"/>
  <c r="H2" i="6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" i="1"/>
  <c r="G6" i="6" l="1"/>
  <c r="H5" i="6"/>
  <c r="H3" i="6"/>
  <c r="G2" i="6"/>
  <c r="G9" i="6"/>
  <c r="F9" i="6"/>
  <c r="F8" i="6"/>
  <c r="F3" i="6"/>
  <c r="H10" i="6"/>
  <c r="F2" i="6"/>
  <c r="G10" i="6"/>
  <c r="H6" i="6"/>
  <c r="G8" i="6"/>
  <c r="G13" i="6"/>
  <c r="F11" i="6"/>
  <c r="F5" i="6"/>
  <c r="G11" i="6"/>
  <c r="G12" i="6"/>
  <c r="G7" i="6"/>
  <c r="F13" i="6"/>
  <c r="F12" i="6"/>
  <c r="G4" i="6"/>
  <c r="F7" i="6"/>
  <c r="H4" i="6"/>
</calcChain>
</file>

<file path=xl/sharedStrings.xml><?xml version="1.0" encoding="utf-8"?>
<sst xmlns="http://schemas.openxmlformats.org/spreadsheetml/2006/main" count="28550" uniqueCount="8408">
  <si>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</si>
  <si>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</si>
  <si>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</si>
  <si>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</si>
  <si>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</si>
  <si>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</si>
  <si>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</si>
  <si>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</si>
  <si>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</si>
  <si>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</si>
  <si>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</si>
  <si>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</si>
  <si>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</si>
  <si>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</si>
  <si>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</si>
  <si>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</si>
  <si>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</si>
  <si>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</si>
  <si>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</si>
  <si>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</si>
  <si>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</si>
  <si>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</si>
  <si>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</si>
  <si>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</si>
  <si>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</si>
  <si>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</si>
  <si>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</si>
  <si>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</si>
  <si>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</si>
  <si>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</si>
  <si>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</si>
  <si>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</si>
  <si>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</si>
  <si>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</si>
  <si>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</si>
  <si>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</si>
  <si>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</si>
  <si>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</si>
  <si>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</si>
  <si>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</si>
  <si>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</si>
  <si>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</si>
  <si>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</si>
  <si>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</si>
  <si>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</si>
  <si>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</si>
  <si>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</si>
  <si>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</si>
  <si>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</si>
  <si>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</si>
  <si>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</si>
  <si>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</si>
  <si>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</si>
  <si>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</si>
  <si>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</si>
  <si>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</si>
  <si>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</si>
  <si>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</si>
  <si>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</si>
  <si>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</si>
  <si>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</si>
  <si>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</si>
  <si>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</si>
  <si>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</si>
  <si>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</si>
  <si>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</si>
  <si>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</si>
  <si>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</si>
  <si>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</si>
  <si>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</si>
  <si>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</si>
  <si>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</si>
  <si>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</si>
  <si>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</si>
  <si>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</si>
  <si>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</si>
  <si>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</si>
  <si>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</si>
  <si>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</si>
  <si>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</si>
  <si>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</si>
  <si>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</si>
  <si>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</si>
  <si>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</si>
  <si>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</si>
  <si>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</si>
  <si>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</si>
  <si>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</si>
  <si>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</si>
  <si>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</si>
  <si>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</si>
  <si>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</si>
  <si>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</si>
  <si>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</si>
  <si>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</si>
  <si>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</si>
  <si>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</si>
  <si>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</si>
  <si>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</si>
  <si>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</si>
  <si>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</si>
  <si>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</si>
  <si>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</si>
  <si>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</si>
  <si>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</si>
  <si>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</si>
  <si>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</si>
  <si>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</si>
  <si>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</si>
  <si>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</si>
  <si>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</si>
  <si>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</si>
  <si>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</si>
  <si>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</si>
  <si>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</si>
  <si>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</si>
  <si>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</si>
  <si>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</si>
  <si>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</si>
  <si>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</si>
  <si>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</si>
  <si>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</si>
  <si>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</si>
  <si>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</si>
  <si>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</si>
  <si>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</si>
  <si>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</si>
  <si>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</si>
  <si>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</si>
  <si>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</si>
  <si>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</si>
  <si>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</si>
  <si>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</si>
  <si>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</si>
  <si>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</si>
  <si>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</si>
  <si>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</si>
  <si>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</si>
  <si>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</si>
  <si>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</si>
  <si>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</si>
  <si>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</si>
  <si>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</si>
  <si>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</si>
  <si>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</si>
  <si>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</si>
  <si>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</si>
  <si>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</si>
  <si>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</si>
  <si>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</si>
  <si>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</si>
  <si>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</si>
  <si>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</si>
  <si>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</si>
  <si>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</si>
  <si>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</si>
  <si>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</si>
  <si>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</si>
  <si>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</si>
  <si>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</si>
  <si>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</si>
  <si>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</si>
  <si>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</si>
  <si>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</si>
  <si>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</si>
  <si>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</si>
  <si>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</si>
  <si>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</si>
  <si>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</si>
  <si>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</si>
  <si>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</si>
  <si>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</si>
  <si>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</si>
  <si>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</si>
  <si>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</si>
  <si>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</si>
  <si>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</si>
  <si>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</si>
  <si>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</si>
  <si>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</si>
  <si>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</si>
  <si>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</si>
  <si>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</si>
  <si>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</si>
  <si>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</si>
  <si>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</si>
  <si>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</si>
  <si>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</si>
  <si>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</si>
  <si>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</si>
  <si>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</si>
  <si>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</si>
  <si>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</si>
  <si>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</si>
  <si>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</si>
  <si>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</si>
  <si>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</si>
  <si>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</si>
  <si>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</si>
  <si>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</si>
  <si>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</si>
  <si>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</si>
  <si>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</si>
  <si>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</si>
  <si>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</si>
  <si>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</si>
  <si>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</si>
  <si>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</si>
  <si>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</si>
  <si>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</si>
  <si>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</si>
  <si>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</si>
  <si>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</si>
  <si>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</si>
  <si>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</si>
  <si>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</si>
  <si>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</si>
  <si>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</si>
  <si>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</si>
  <si>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</si>
  <si>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</si>
  <si>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</si>
  <si>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</si>
  <si>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</si>
  <si>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</si>
  <si>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</si>
  <si>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</si>
  <si>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</si>
  <si>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</si>
  <si>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</si>
  <si>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</si>
  <si>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</si>
  <si>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</si>
  <si>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</si>
  <si>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</si>
  <si>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</si>
  <si>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</si>
  <si>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</si>
  <si>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</si>
  <si>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</si>
  <si>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</si>
  <si>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</si>
  <si>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</si>
  <si>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</si>
  <si>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</si>
  <si>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</si>
  <si>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</si>
  <si>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</si>
  <si>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</si>
  <si>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</si>
  <si>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</si>
  <si>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</si>
  <si>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</si>
  <si>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</si>
  <si>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</si>
  <si>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</si>
  <si>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</si>
  <si>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</si>
  <si>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</si>
  <si>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</si>
  <si>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</si>
  <si>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</si>
  <si>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</si>
  <si>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</si>
  <si>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</si>
  <si>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</si>
  <si>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</si>
  <si>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</si>
  <si>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</si>
  <si>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</si>
  <si>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</si>
  <si>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</si>
  <si>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</si>
  <si>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</si>
  <si>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</si>
  <si>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</si>
  <si>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</si>
  <si>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</si>
  <si>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</si>
  <si>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</si>
  <si>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</si>
  <si>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</si>
  <si>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</si>
  <si>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</si>
  <si>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</si>
  <si>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</si>
  <si>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</si>
  <si>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</si>
  <si>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</si>
  <si>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</si>
  <si>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</si>
  <si>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</si>
  <si>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</si>
  <si>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</si>
  <si>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</si>
  <si>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</si>
  <si>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</si>
  <si>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</si>
  <si>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</si>
  <si>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</si>
  <si>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</si>
  <si>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</si>
  <si>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</si>
  <si>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</si>
  <si>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</si>
  <si>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</si>
  <si>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</si>
  <si>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</si>
  <si>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</si>
  <si>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</si>
  <si>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</si>
  <si>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</si>
  <si>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</si>
  <si>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</si>
  <si>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</si>
  <si>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</si>
  <si>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</si>
  <si>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</si>
  <si>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</si>
  <si>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</si>
  <si>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</si>
  <si>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</si>
  <si>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</si>
  <si>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</si>
  <si>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</si>
  <si>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</si>
  <si>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</si>
  <si>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</si>
  <si>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</si>
  <si>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</si>
  <si>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</si>
  <si>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</si>
  <si>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</si>
  <si>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</si>
  <si>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</si>
  <si>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</si>
  <si>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</si>
  <si>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</si>
  <si>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</si>
  <si>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</si>
  <si>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</si>
  <si>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</si>
  <si>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</si>
  <si>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</si>
  <si>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</si>
  <si>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</si>
  <si>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</si>
  <si>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</si>
  <si>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</si>
  <si>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</si>
  <si>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</si>
  <si>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</si>
  <si>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</si>
  <si>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</si>
  <si>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</si>
  <si>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</si>
  <si>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</si>
  <si>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</si>
  <si>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</si>
  <si>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</si>
  <si>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</si>
  <si>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</si>
  <si>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</si>
  <si>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</si>
  <si>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</si>
  <si>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</si>
  <si>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</si>
  <si>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</si>
  <si>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</si>
  <si>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</si>
  <si>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</si>
  <si>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</si>
  <si>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</si>
  <si>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</si>
  <si>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</si>
  <si>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</si>
  <si>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</si>
  <si>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</si>
  <si>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</si>
  <si>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</si>
  <si>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</si>
  <si>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</si>
  <si>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</si>
  <si>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</si>
  <si>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</si>
  <si>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</si>
  <si>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</si>
  <si>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</si>
  <si>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</si>
  <si>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</si>
  <si>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</si>
  <si>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</si>
  <si>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</si>
  <si>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</si>
  <si>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</si>
  <si>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</si>
  <si>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</si>
  <si>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</si>
  <si>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</si>
  <si>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</si>
  <si>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</si>
  <si>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</si>
  <si>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</si>
  <si>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</si>
  <si>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</si>
  <si>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</si>
  <si>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</si>
  <si>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</si>
  <si>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</si>
  <si>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</si>
  <si>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</si>
  <si>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</si>
  <si>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</si>
  <si>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</si>
  <si>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</si>
  <si>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</si>
  <si>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</si>
  <si>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</si>
  <si>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</si>
  <si>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</si>
  <si>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</si>
  <si>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</si>
  <si>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</si>
  <si>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</si>
  <si>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</si>
  <si>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</si>
  <si>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</si>
  <si>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</si>
  <si>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</si>
  <si>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</si>
  <si>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</si>
  <si>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</si>
  <si>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</si>
  <si>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</si>
  <si>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</si>
  <si>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</si>
  <si>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</si>
  <si>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</si>
  <si>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</si>
  <si>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</si>
  <si>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</si>
  <si>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</si>
  <si>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</si>
  <si>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</si>
  <si>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</si>
  <si>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</si>
  <si>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</si>
  <si>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</si>
  <si>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</si>
  <si>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</si>
  <si>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</si>
  <si>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</si>
  <si>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</si>
  <si>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</si>
  <si>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</si>
  <si>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</si>
  <si>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</si>
  <si>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</si>
  <si>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</si>
  <si>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</si>
  <si>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</si>
  <si>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</si>
  <si>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</si>
  <si>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</si>
  <si>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</si>
  <si>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</si>
  <si>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</si>
  <si>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</si>
  <si>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</si>
  <si>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</si>
  <si>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</si>
  <si>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</si>
  <si>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</si>
  <si>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</si>
  <si>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</si>
  <si>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</si>
  <si>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</si>
  <si>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</si>
  <si>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</si>
  <si>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</si>
  <si>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</si>
  <si>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</si>
  <si>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</si>
  <si>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</si>
  <si>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</si>
  <si>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</si>
  <si>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</si>
  <si>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</si>
  <si>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</si>
  <si>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</si>
  <si>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</si>
  <si>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</si>
  <si>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</si>
  <si>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</si>
  <si>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</si>
  <si>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</si>
  <si>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</si>
  <si>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</si>
  <si>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</si>
  <si>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</si>
  <si>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</si>
  <si>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</si>
  <si>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</si>
  <si>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</si>
  <si>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</si>
  <si>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</si>
  <si>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</si>
  <si>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</si>
  <si>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</si>
  <si>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</si>
  <si>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</si>
  <si>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</si>
  <si>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</si>
  <si>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</si>
  <si>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</si>
  <si>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</si>
  <si>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</si>
  <si>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</si>
  <si>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</si>
  <si>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</si>
  <si>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</si>
  <si>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</si>
  <si>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</si>
  <si>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</si>
  <si>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</si>
  <si>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</si>
  <si>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</si>
  <si>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</si>
  <si>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</si>
  <si>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</si>
  <si>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</si>
  <si>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</si>
  <si>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</si>
  <si>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</si>
  <si>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</si>
  <si>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</si>
  <si>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</si>
  <si>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</si>
  <si>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</si>
  <si>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</si>
  <si>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</si>
  <si>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</si>
  <si>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</si>
  <si>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</si>
  <si>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</si>
  <si>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</si>
  <si>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</si>
  <si>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</si>
  <si>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</si>
  <si>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</si>
  <si>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</si>
  <si>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</si>
  <si>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</si>
  <si>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</si>
  <si>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</si>
  <si>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</si>
  <si>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</si>
  <si>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</si>
  <si>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</si>
  <si>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</si>
  <si>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</si>
  <si>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</si>
  <si>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</si>
  <si>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</si>
  <si>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</si>
  <si>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</si>
  <si>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</si>
  <si>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</si>
  <si>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</si>
  <si>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</si>
  <si>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</si>
  <si>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</si>
  <si>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</si>
  <si>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</si>
  <si>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</si>
  <si>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</si>
  <si>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</si>
  <si>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</si>
  <si>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</si>
  <si>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</si>
  <si>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</si>
  <si>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</si>
  <si>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</si>
  <si>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</si>
  <si>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</si>
  <si>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</si>
  <si>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</si>
  <si>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</si>
  <si>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</si>
  <si>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</si>
  <si>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</si>
  <si>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</si>
  <si>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</si>
  <si>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</si>
  <si>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</si>
  <si>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</si>
  <si>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</si>
  <si>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</si>
  <si>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</si>
  <si>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</si>
  <si>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</si>
  <si>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</si>
  <si>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</si>
  <si>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</si>
  <si>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</si>
  <si>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</si>
  <si>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</si>
  <si>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</si>
  <si>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</si>
  <si>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</si>
  <si>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</si>
  <si>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</si>
  <si>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</si>
  <si>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</si>
  <si>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</si>
  <si>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</si>
  <si>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</si>
  <si>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</si>
  <si>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</si>
  <si>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</si>
  <si>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</si>
  <si>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</si>
  <si>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</si>
  <si>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</si>
  <si>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</si>
  <si>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</si>
  <si>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</si>
  <si>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</si>
  <si>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</si>
  <si>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</si>
  <si>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</si>
  <si>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</si>
  <si>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</si>
  <si>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</si>
  <si>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</si>
  <si>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</si>
  <si>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</si>
  <si>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</si>
  <si>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</si>
  <si>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</si>
  <si>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</si>
  <si>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</si>
  <si>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</si>
  <si>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</si>
  <si>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</si>
  <si>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</si>
  <si>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</si>
  <si>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</si>
  <si>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</si>
  <si>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</si>
  <si>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</si>
  <si>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</si>
  <si>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</si>
  <si>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</si>
  <si>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</si>
  <si>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</si>
  <si>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</si>
  <si>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</si>
  <si>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</si>
  <si>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</si>
  <si>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</si>
  <si>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</si>
  <si>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</si>
  <si>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</si>
  <si>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</si>
  <si>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</si>
  <si>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</si>
  <si>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</si>
  <si>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</si>
  <si>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</si>
  <si>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</si>
  <si>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</si>
  <si>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</si>
  <si>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</si>
  <si>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</si>
  <si>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</si>
  <si>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</si>
  <si>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</si>
  <si>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</si>
  <si>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</si>
  <si>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</si>
  <si>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</si>
  <si>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</si>
  <si>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</si>
  <si>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</si>
  <si>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</si>
  <si>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</si>
  <si>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</si>
  <si>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</si>
  <si>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</si>
  <si>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</si>
  <si>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</si>
  <si>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</si>
  <si>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</si>
  <si>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</si>
  <si>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</si>
  <si>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</si>
  <si>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</si>
  <si>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</si>
  <si>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</si>
  <si>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</si>
  <si>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</si>
  <si>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</si>
  <si>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</si>
  <si>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</si>
  <si>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</si>
  <si>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</si>
  <si>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</si>
  <si>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</si>
  <si>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</si>
  <si>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</si>
  <si>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</si>
  <si>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</si>
  <si>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</si>
  <si>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</si>
  <si>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</si>
  <si>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</si>
  <si>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</si>
  <si>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</si>
  <si>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</si>
  <si>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</si>
  <si>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</si>
  <si>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</si>
  <si>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</si>
  <si>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</si>
  <si>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</si>
  <si>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</si>
  <si>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</si>
  <si>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</si>
  <si>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</si>
  <si>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</si>
  <si>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</si>
  <si>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</si>
  <si>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</si>
  <si>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</si>
  <si>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</si>
  <si>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</si>
  <si>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</si>
  <si>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</si>
  <si>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</si>
  <si>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</si>
  <si>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</si>
  <si>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</si>
  <si>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</si>
  <si>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</si>
  <si>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</si>
  <si>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</si>
  <si>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</si>
  <si>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</si>
  <si>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</si>
  <si>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</si>
  <si>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</si>
  <si>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</si>
  <si>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</si>
  <si>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</si>
  <si>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</si>
  <si>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</si>
  <si>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</si>
  <si>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</si>
  <si>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</si>
  <si>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</si>
  <si>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</si>
  <si>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</si>
  <si>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</si>
  <si>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</si>
  <si>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</si>
  <si>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</si>
  <si>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</si>
  <si>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</si>
  <si>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</si>
  <si>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</si>
  <si>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</si>
  <si>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</si>
  <si>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</si>
  <si>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</si>
  <si>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</si>
  <si>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</si>
  <si>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</si>
  <si>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</si>
  <si>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</si>
  <si>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</si>
  <si>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</si>
  <si>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</si>
  <si>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</si>
  <si>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</si>
  <si>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</si>
  <si>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</si>
  <si>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</si>
  <si>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</si>
  <si>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</si>
  <si>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</si>
  <si>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</si>
  <si>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</si>
  <si>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</si>
  <si>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</si>
  <si>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</si>
  <si>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</si>
  <si>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</si>
  <si>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</si>
  <si>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</si>
  <si>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</si>
  <si>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</si>
  <si>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</si>
  <si>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</si>
  <si>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</si>
  <si>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</si>
  <si>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</si>
  <si>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</si>
  <si>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</si>
  <si>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</si>
  <si>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</si>
  <si>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</si>
  <si>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</si>
  <si>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</si>
  <si>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</si>
  <si>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</si>
  <si>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</si>
  <si>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</si>
  <si>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</si>
  <si>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</si>
  <si>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</si>
  <si>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</si>
  <si>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</si>
  <si>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</si>
  <si>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</si>
  <si>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</si>
  <si>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</si>
  <si>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</si>
  <si>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</si>
  <si>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</si>
  <si>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</si>
  <si>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</si>
  <si>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</si>
  <si>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</si>
  <si>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</si>
  <si>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</si>
  <si>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</si>
  <si>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</si>
  <si>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</si>
  <si>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</si>
  <si>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</si>
  <si>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</si>
  <si>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</si>
  <si>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</si>
  <si>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</si>
  <si>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</si>
  <si>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</si>
  <si>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</si>
  <si>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</si>
  <si>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</si>
  <si>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</si>
  <si>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</si>
  <si>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</si>
  <si>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</si>
  <si>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</si>
  <si>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</si>
  <si>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</si>
  <si>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</si>
  <si>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</si>
  <si>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</si>
  <si>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</si>
  <si>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</si>
  <si>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</si>
  <si>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</si>
  <si>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</si>
  <si>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</si>
  <si>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</si>
  <si>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</si>
  <si>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</si>
  <si>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</si>
  <si>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</si>
  <si>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</si>
  <si>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</si>
  <si>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</si>
  <si>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</si>
  <si>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</si>
  <si>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</si>
  <si>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</si>
  <si>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</si>
  <si>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</si>
  <si>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</si>
  <si>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</si>
  <si>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</si>
  <si>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</si>
  <si>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</si>
  <si>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</si>
  <si>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</si>
  <si>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</si>
  <si>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</si>
  <si>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</si>
  <si>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</si>
  <si>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</si>
  <si>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</si>
  <si>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</si>
  <si>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</si>
  <si>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</si>
  <si>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</si>
  <si>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</si>
  <si>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</si>
  <si>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</si>
  <si>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</si>
  <si>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</si>
  <si>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</si>
  <si>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</si>
  <si>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</si>
  <si>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</si>
  <si>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</si>
  <si>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</si>
  <si>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</si>
  <si>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</si>
  <si>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</si>
  <si>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</si>
  <si>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</si>
  <si>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</si>
  <si>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</si>
  <si>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</si>
  <si>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</si>
  <si>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</si>
  <si>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</si>
  <si>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</si>
  <si>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</si>
  <si>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</si>
  <si>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</si>
  <si>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</si>
  <si>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</si>
  <si>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</si>
  <si>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</si>
  <si>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</si>
  <si>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</si>
  <si>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</si>
  <si>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</si>
  <si>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</si>
  <si>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</si>
  <si>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</si>
  <si>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</si>
  <si>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</si>
  <si>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</si>
  <si>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</si>
  <si>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</si>
  <si>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</si>
  <si>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</si>
  <si>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</si>
  <si>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</si>
  <si>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</si>
  <si>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</si>
  <si>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</si>
  <si>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</si>
  <si>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</si>
  <si>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</si>
  <si>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</si>
  <si>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</si>
  <si>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</si>
  <si>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</si>
  <si>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</si>
  <si>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</si>
  <si>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</si>
  <si>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</si>
  <si>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</si>
  <si>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</si>
  <si>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</si>
  <si>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</si>
  <si>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</si>
  <si>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</si>
  <si>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</si>
  <si>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</si>
  <si>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</si>
  <si>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</si>
  <si>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</si>
  <si>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</si>
  <si>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</si>
  <si>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</si>
  <si>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</si>
  <si>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</si>
  <si>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</si>
  <si>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</si>
  <si>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</si>
  <si>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</si>
  <si>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</si>
  <si>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</si>
  <si>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</si>
  <si>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</si>
  <si>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</si>
  <si>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</si>
  <si>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</si>
  <si>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</si>
  <si>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</si>
  <si>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</si>
  <si>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</si>
  <si>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</si>
  <si>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</si>
  <si>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</si>
  <si>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</si>
  <si>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</si>
  <si>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</si>
  <si>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</si>
  <si>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</si>
  <si>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</si>
  <si>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</si>
  <si>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</si>
  <si>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</si>
  <si>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</si>
  <si>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</si>
  <si>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</si>
  <si>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</si>
  <si>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</si>
  <si>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</si>
  <si>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</si>
  <si>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</si>
  <si>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</si>
  <si>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</si>
  <si>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</si>
  <si>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</si>
  <si>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</si>
  <si>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</si>
  <si>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</si>
  <si>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</si>
  <si>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</si>
  <si>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</si>
  <si>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</si>
  <si>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</si>
  <si>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</si>
  <si>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</si>
  <si>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</si>
  <si>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</si>
  <si>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</si>
  <si>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</si>
  <si>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</si>
  <si>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</si>
  <si>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</si>
  <si>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</si>
  <si>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</si>
  <si>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</si>
  <si>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</si>
  <si>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</si>
  <si>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</si>
  <si>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</si>
  <si>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</si>
  <si>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</si>
  <si>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</si>
  <si>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</si>
  <si>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</si>
  <si>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</si>
  <si>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</si>
  <si>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</si>
  <si>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</si>
  <si>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</si>
  <si>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</si>
  <si>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</si>
  <si>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</si>
  <si>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</si>
  <si>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</si>
  <si>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</si>
  <si>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</si>
  <si>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</si>
  <si>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</si>
  <si>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</si>
  <si>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</si>
  <si>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</si>
  <si>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</si>
  <si>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</si>
  <si>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</si>
  <si>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</si>
  <si>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</si>
  <si>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</si>
  <si>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</si>
  <si>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</si>
  <si>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</si>
  <si>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</si>
  <si>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</si>
  <si>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</si>
  <si>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</si>
  <si>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</si>
  <si>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</si>
  <si>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</si>
  <si>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</si>
  <si>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</si>
  <si>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</si>
  <si>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</si>
  <si>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</si>
  <si>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</si>
  <si>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</si>
  <si>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</si>
  <si>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</si>
  <si>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</si>
  <si>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</si>
  <si>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</si>
  <si>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</si>
  <si>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</si>
  <si>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</si>
  <si>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</si>
  <si>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</si>
  <si>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</si>
  <si>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</si>
  <si>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</si>
  <si>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</si>
  <si>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</si>
  <si>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</si>
  <si>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</si>
  <si>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</si>
  <si>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</si>
  <si>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</si>
  <si>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</si>
  <si>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</si>
  <si>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</si>
  <si>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</si>
  <si>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</si>
  <si>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</si>
  <si>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</si>
  <si>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</si>
  <si>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</si>
  <si>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</si>
  <si>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</si>
  <si>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</si>
  <si>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</si>
  <si>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</si>
  <si>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</si>
  <si>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</si>
  <si>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</si>
  <si>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</si>
  <si>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</si>
  <si>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</si>
  <si>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</si>
  <si>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</si>
  <si>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</si>
  <si>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</si>
  <si>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</si>
  <si>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</si>
  <si>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</si>
  <si>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</si>
  <si>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</si>
  <si>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</si>
  <si>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</si>
  <si>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</si>
  <si>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</si>
  <si>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</si>
  <si>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</si>
  <si>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</si>
  <si>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</si>
  <si>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</si>
  <si>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</si>
  <si>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</si>
  <si>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</si>
  <si>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</si>
  <si>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</si>
  <si>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</si>
  <si>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</si>
  <si>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</si>
  <si>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</si>
  <si>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</si>
  <si>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</si>
  <si>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</si>
  <si>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</si>
  <si>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</si>
  <si>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</si>
  <si>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</si>
  <si>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</si>
  <si>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</si>
  <si>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</si>
  <si>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</si>
  <si>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</si>
  <si>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</si>
  <si>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</si>
  <si>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</si>
  <si>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</si>
  <si>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</si>
  <si>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</si>
  <si>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</si>
  <si>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</si>
  <si>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</si>
  <si>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</si>
  <si>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</si>
  <si>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</si>
  <si>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</si>
  <si>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</si>
  <si>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</si>
  <si>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</si>
  <si>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</si>
  <si>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</si>
  <si>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</si>
  <si>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</si>
  <si>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</si>
  <si>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</si>
  <si>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</si>
  <si>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</si>
  <si>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</si>
  <si>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</si>
  <si>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</si>
  <si>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</si>
  <si>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</si>
  <si>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</si>
  <si>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</si>
  <si>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</si>
  <si>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</si>
  <si>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</si>
  <si>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</si>
  <si>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</si>
  <si>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</si>
  <si>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</si>
  <si>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</si>
  <si>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</si>
  <si>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</si>
  <si>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</si>
  <si>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</si>
  <si>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</si>
  <si>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</si>
  <si>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</si>
  <si>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</si>
  <si>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</si>
  <si>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</si>
  <si>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</si>
  <si>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</si>
  <si>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</si>
  <si>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</si>
  <si>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</si>
  <si>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</si>
  <si>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</si>
  <si>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</si>
  <si>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</si>
  <si>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</si>
  <si>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</si>
  <si>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</si>
  <si>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</si>
  <si>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</si>
  <si>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</si>
  <si>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</si>
  <si>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</si>
  <si>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</si>
  <si>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</si>
  <si>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</si>
  <si>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</si>
  <si>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</si>
  <si>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</si>
  <si>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</si>
  <si>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</si>
  <si>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</si>
  <si>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</si>
  <si>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</si>
  <si>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</si>
  <si>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</si>
  <si>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</si>
  <si>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</si>
  <si>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</si>
  <si>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</si>
  <si>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</si>
  <si>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</si>
  <si>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</si>
  <si>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</si>
  <si>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</si>
  <si>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</si>
  <si>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</si>
  <si>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</si>
  <si>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</si>
  <si>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</si>
  <si>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</si>
  <si>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</si>
  <si>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</si>
  <si>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</si>
  <si>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</si>
  <si>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</si>
  <si>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</si>
  <si>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</si>
  <si>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</si>
  <si>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</si>
  <si>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</si>
  <si>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</si>
  <si>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</si>
  <si>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</si>
  <si>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</si>
  <si>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</si>
  <si>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</si>
  <si>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</si>
  <si>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</si>
  <si>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</si>
  <si>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</si>
  <si>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</si>
  <si>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</si>
  <si>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</si>
  <si>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</si>
  <si>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</si>
  <si>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</si>
  <si>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</si>
  <si>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</si>
  <si>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</si>
  <si>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</si>
  <si>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</si>
  <si>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</si>
  <si>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</si>
  <si>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</si>
  <si>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</si>
  <si>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</si>
  <si>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</si>
  <si>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</si>
  <si>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</si>
  <si>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</si>
  <si>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</si>
  <si>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</si>
  <si>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</si>
  <si>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</si>
  <si>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</si>
  <si>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</si>
  <si>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</si>
  <si>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</si>
  <si>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</si>
  <si>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</si>
  <si>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</si>
  <si>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</si>
  <si>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</si>
  <si>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</si>
  <si>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</si>
  <si>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</si>
  <si>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</si>
  <si>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</si>
  <si>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</si>
  <si>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</si>
  <si>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</si>
  <si>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</si>
  <si>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</si>
  <si>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</si>
  <si>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</si>
  <si>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</si>
  <si>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</si>
  <si>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</si>
  <si>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</si>
  <si>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</si>
  <si>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</si>
  <si>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</si>
  <si>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</si>
  <si>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</si>
  <si>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</si>
  <si>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</si>
  <si>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</si>
  <si>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</si>
  <si>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</si>
  <si>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</si>
  <si>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</si>
  <si>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</si>
  <si>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</si>
  <si>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</si>
  <si>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</si>
  <si>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</si>
  <si>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</si>
  <si>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</si>
  <si>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</si>
  <si>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</si>
  <si>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</si>
  <si>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</si>
  <si>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</si>
  <si>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</si>
  <si>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</si>
  <si>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</si>
  <si>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</si>
  <si>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</si>
  <si>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</si>
  <si>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</si>
  <si>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</si>
  <si>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</si>
  <si>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</si>
  <si>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</si>
  <si>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</si>
  <si>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</si>
  <si>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</si>
  <si>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</si>
  <si>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</si>
  <si>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</si>
  <si>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</si>
  <si>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</si>
  <si>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</si>
  <si>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</si>
  <si>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</si>
  <si>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</si>
  <si>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</si>
  <si>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</si>
  <si>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</si>
  <si>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</si>
  <si>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</si>
  <si>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</si>
  <si>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</si>
  <si>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</si>
  <si>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</si>
  <si>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</si>
  <si>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</si>
  <si>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</si>
  <si>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</si>
  <si>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</si>
  <si>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</si>
  <si>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</si>
  <si>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</si>
  <si>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</si>
  <si>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</si>
  <si>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</si>
  <si>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</si>
  <si>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</si>
  <si>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</si>
  <si>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</si>
  <si>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</si>
  <si>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</si>
  <si>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</si>
  <si>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</si>
  <si>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</si>
  <si>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</si>
  <si>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</si>
  <si>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</si>
  <si>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</si>
  <si>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</si>
  <si>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</si>
  <si>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</si>
  <si>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</si>
  <si>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</si>
  <si>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</si>
  <si>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</si>
  <si>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</si>
  <si>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</si>
  <si>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</si>
  <si>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</si>
  <si>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</si>
  <si>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</si>
  <si>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</si>
  <si>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</si>
  <si>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</si>
  <si>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</si>
  <si>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</si>
  <si>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</si>
  <si>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</si>
  <si>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</si>
  <si>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</si>
  <si>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</si>
  <si>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</si>
  <si>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</si>
  <si>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</si>
  <si>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</si>
  <si>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</si>
  <si>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</si>
  <si>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</si>
  <si>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</si>
  <si>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</si>
  <si>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</si>
  <si>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</si>
  <si>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</si>
  <si>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</si>
  <si>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</si>
  <si>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</si>
  <si>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</si>
  <si>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</si>
  <si>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</si>
  <si>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</si>
  <si>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</si>
  <si>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</si>
  <si>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</si>
  <si>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</si>
  <si>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</si>
  <si>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</si>
  <si>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</si>
  <si>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</si>
  <si>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</si>
  <si>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</si>
  <si>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</si>
  <si>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</si>
  <si>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</si>
  <si>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</si>
  <si>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</si>
  <si>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</si>
  <si>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</si>
  <si>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</si>
  <si>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</si>
  <si>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</si>
  <si>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</si>
  <si>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</si>
  <si>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</si>
  <si>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</si>
  <si>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</si>
  <si>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</si>
  <si>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</si>
  <si>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</si>
  <si>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</si>
  <si>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</si>
  <si>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</si>
  <si>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</si>
  <si>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</si>
  <si>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</si>
  <si>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</si>
  <si>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</si>
  <si>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</si>
  <si>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</si>
  <si>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</si>
  <si>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</si>
  <si>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</si>
  <si>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</si>
  <si>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</si>
  <si>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</si>
  <si>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</si>
  <si>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</si>
  <si>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</si>
  <si>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</si>
  <si>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</si>
  <si>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</si>
  <si>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</si>
  <si>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</si>
  <si>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</si>
  <si>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</si>
  <si>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</si>
  <si>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</si>
  <si>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</si>
  <si>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</si>
  <si>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</si>
  <si>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</si>
  <si>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</si>
  <si>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</si>
  <si>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</si>
  <si>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</si>
  <si>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</si>
  <si>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</si>
  <si>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</si>
  <si>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</si>
  <si>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</si>
  <si>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</si>
  <si>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</si>
  <si>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</si>
  <si>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</si>
  <si>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</si>
  <si>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</si>
  <si>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</si>
  <si>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</si>
  <si>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</si>
  <si>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</si>
  <si>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</si>
  <si>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</si>
  <si>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</si>
  <si>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</si>
  <si>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</si>
  <si>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</si>
  <si>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</si>
  <si>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</si>
  <si>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</si>
  <si>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</si>
  <si>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</si>
  <si>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</si>
  <si>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</si>
  <si>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</si>
  <si>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</si>
  <si>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</si>
  <si>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</si>
  <si>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</si>
  <si>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</si>
  <si>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</si>
  <si>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</si>
  <si>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</si>
  <si>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</si>
  <si>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</si>
  <si>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</si>
  <si>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</si>
  <si>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</si>
  <si>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</si>
  <si>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</si>
  <si>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</si>
  <si>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</si>
  <si>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</si>
  <si>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</si>
  <si>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</si>
  <si>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</si>
  <si>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</si>
  <si>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</si>
  <si>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</si>
  <si>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</si>
  <si>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</si>
  <si>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</si>
  <si>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</si>
  <si>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</si>
  <si>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</si>
  <si>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</si>
  <si>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</si>
  <si>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</si>
  <si>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</si>
  <si>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</si>
  <si>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</si>
  <si>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</si>
  <si>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</si>
  <si>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</si>
  <si>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</si>
  <si>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</si>
  <si>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</si>
  <si>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</si>
  <si>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</si>
  <si>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</si>
  <si>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</si>
  <si>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</si>
  <si>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</si>
  <si>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</si>
  <si>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</si>
  <si>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</si>
  <si>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</si>
  <si>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</si>
  <si>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</si>
  <si>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</si>
  <si>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</si>
  <si>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</si>
  <si>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</si>
  <si>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</si>
  <si>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</si>
  <si>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</si>
  <si>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</si>
  <si>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</si>
  <si>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</si>
  <si>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</si>
  <si>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</si>
  <si>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</si>
  <si>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</si>
  <si>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</si>
  <si>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</si>
  <si>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</si>
  <si>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</si>
  <si>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</si>
  <si>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</si>
  <si>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</si>
  <si>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</si>
  <si>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</si>
  <si>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</si>
  <si>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</si>
  <si>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</si>
  <si>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</si>
  <si>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</si>
  <si>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</si>
  <si>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</si>
  <si>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</si>
  <si>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</si>
  <si>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</si>
  <si>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</si>
  <si>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</si>
  <si>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</si>
  <si>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</si>
  <si>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</si>
  <si>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</si>
  <si>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</si>
  <si>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</si>
  <si>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</si>
  <si>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</si>
  <si>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</si>
  <si>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</si>
  <si>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</si>
  <si>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</si>
  <si>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</si>
  <si>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</si>
  <si>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</si>
  <si>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</si>
  <si>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</si>
  <si>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</si>
  <si>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</si>
  <si>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</si>
  <si>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</si>
  <si>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</si>
  <si>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</si>
  <si>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</si>
  <si>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</si>
  <si>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</si>
  <si>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</si>
  <si>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</si>
  <si>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</si>
  <si>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</si>
  <si>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</si>
  <si>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</si>
  <si>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</si>
  <si>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</si>
  <si>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</si>
  <si>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</si>
  <si>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</si>
  <si>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</si>
  <si>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</si>
  <si>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</si>
  <si>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</si>
  <si>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</si>
  <si>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</si>
  <si>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</si>
  <si>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</si>
  <si>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</si>
  <si>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</si>
  <si>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</si>
  <si>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</si>
  <si>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</si>
  <si>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</si>
  <si>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</si>
  <si>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</si>
  <si>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</si>
  <si>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</si>
  <si>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</si>
  <si>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</si>
  <si>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</si>
  <si>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</si>
  <si>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</si>
  <si>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</si>
  <si>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</si>
  <si>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</si>
  <si>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</si>
  <si>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</si>
  <si>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</si>
  <si>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</si>
  <si>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</si>
  <si>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</si>
  <si>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</si>
  <si>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</si>
  <si>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</si>
  <si>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</si>
  <si>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</si>
  <si>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</si>
  <si>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</si>
  <si>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</si>
  <si>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</si>
  <si>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</si>
  <si>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</si>
  <si>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</si>
  <si>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</si>
  <si>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</si>
  <si>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</si>
  <si>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</si>
  <si>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</si>
  <si>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</si>
  <si>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</si>
  <si>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</si>
  <si>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</si>
  <si>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</si>
  <si>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</si>
  <si>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</si>
  <si>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</si>
  <si>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</si>
  <si>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</si>
  <si>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</si>
  <si>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</si>
  <si>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</si>
  <si>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</si>
  <si>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</si>
  <si>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</si>
  <si>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</si>
  <si>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</si>
  <si>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</si>
  <si>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</si>
  <si>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</si>
  <si>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</si>
  <si>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</si>
  <si>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</si>
  <si>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</si>
  <si>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</si>
  <si>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</si>
  <si>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</si>
  <si>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</si>
  <si>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</si>
  <si>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</si>
  <si>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</si>
  <si>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</si>
  <si>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</si>
  <si>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</si>
  <si>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</si>
  <si>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</si>
  <si>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</si>
  <si>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</si>
  <si>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</si>
  <si>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</si>
  <si>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</si>
  <si>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</si>
  <si>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</si>
  <si>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</si>
  <si>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</si>
  <si>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</si>
  <si>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</si>
  <si>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</si>
  <si>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</si>
  <si>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</si>
  <si>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</si>
  <si>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</si>
  <si>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</si>
  <si>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</si>
  <si>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</si>
  <si>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</si>
  <si>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</si>
  <si>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</si>
  <si>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</si>
  <si>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</si>
  <si>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</si>
  <si>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</si>
  <si>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</si>
  <si>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</si>
  <si>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</si>
  <si>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</si>
  <si>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</si>
  <si>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</si>
  <si>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</si>
  <si>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</si>
  <si>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</si>
  <si>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</si>
  <si>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</si>
  <si>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</si>
  <si>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</si>
  <si>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</si>
  <si>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</si>
  <si>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</si>
  <si>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</si>
  <si>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</si>
  <si>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</si>
  <si>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</si>
  <si>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</si>
  <si>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</si>
  <si>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</si>
  <si>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</si>
  <si>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</si>
  <si>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</si>
  <si>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</si>
  <si>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</si>
  <si>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</si>
  <si>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</si>
  <si>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</si>
  <si>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</si>
  <si>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</si>
  <si>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</si>
  <si>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</si>
  <si>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</si>
  <si>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</si>
  <si>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</si>
  <si>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</si>
  <si>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</si>
  <si>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</si>
  <si>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</si>
  <si>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</si>
  <si>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</si>
  <si>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</si>
  <si>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</si>
  <si>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</si>
  <si>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</si>
  <si>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</si>
  <si>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</si>
  <si>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</si>
  <si>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</si>
  <si>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</si>
  <si>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</si>
  <si>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</si>
  <si>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</si>
  <si>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</si>
  <si>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</si>
  <si>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</si>
  <si>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</si>
  <si>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</si>
  <si>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</si>
  <si>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</si>
  <si>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</si>
  <si>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</si>
  <si>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</si>
  <si>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</si>
  <si>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</si>
  <si>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</si>
  <si>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</si>
  <si>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</si>
  <si>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</si>
  <si>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</si>
  <si>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</si>
  <si>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</si>
  <si>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</si>
  <si>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</si>
  <si>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</si>
  <si>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</si>
  <si>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</si>
  <si>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</si>
  <si>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</si>
  <si>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</si>
  <si>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</si>
  <si>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</si>
  <si>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</si>
  <si>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</si>
  <si>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</si>
  <si>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</si>
  <si>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</si>
  <si>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</si>
  <si>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</si>
  <si>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</si>
  <si>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</si>
  <si>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</si>
  <si>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</si>
  <si>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</si>
  <si>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</si>
  <si>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</si>
  <si>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</si>
  <si>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</si>
  <si>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</si>
  <si>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</si>
  <si>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</si>
  <si>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</si>
  <si>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</si>
  <si>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</si>
  <si>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</si>
  <si>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</si>
  <si>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</si>
  <si>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</si>
  <si>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</si>
  <si>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</si>
  <si>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</si>
  <si>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</si>
  <si>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</si>
  <si>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</si>
  <si>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</si>
  <si>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</si>
  <si>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</si>
  <si>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</si>
  <si>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</si>
  <si>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</si>
  <si>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</si>
  <si>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</si>
  <si>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</si>
  <si>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</si>
  <si>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</si>
  <si>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</si>
  <si>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</si>
  <si>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</si>
  <si>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</si>
  <si>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</si>
  <si>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</si>
  <si>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</si>
  <si>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</si>
  <si>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</si>
  <si>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</si>
  <si>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</si>
  <si>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</si>
  <si>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</si>
  <si>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</si>
  <si>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</si>
  <si>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</si>
  <si>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</si>
  <si>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</si>
  <si>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</si>
  <si>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</si>
  <si>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</si>
  <si>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</si>
  <si>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</si>
  <si>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</si>
  <si>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</si>
  <si>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</si>
  <si>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</si>
  <si>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</si>
  <si>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</si>
  <si>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</si>
  <si>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</si>
  <si>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</si>
  <si>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</si>
  <si>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</si>
  <si>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</si>
  <si>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</si>
  <si>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</si>
  <si>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</si>
  <si>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</si>
  <si>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</si>
  <si>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</si>
  <si>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</si>
  <si>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</si>
  <si>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</si>
  <si>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</si>
  <si>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</si>
  <si>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</si>
  <si>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</si>
  <si>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</si>
  <si>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</si>
  <si>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</si>
  <si>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</si>
  <si>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</si>
  <si>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</si>
  <si>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</si>
  <si>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</si>
  <si>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</si>
  <si>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</si>
  <si>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</si>
  <si>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</si>
  <si>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</si>
  <si>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</si>
  <si>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</si>
  <si>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</si>
  <si>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</si>
  <si>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</si>
  <si>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</si>
  <si>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</si>
  <si>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</si>
  <si>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</si>
  <si>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</si>
  <si>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</si>
  <si>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</si>
  <si>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</si>
  <si>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</si>
  <si>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</si>
  <si>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</si>
  <si>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</si>
  <si>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</si>
  <si>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</si>
  <si>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</si>
  <si>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</si>
  <si>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</si>
  <si>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</si>
  <si>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</si>
  <si>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</si>
  <si>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</si>
  <si>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</si>
  <si>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</si>
  <si>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</si>
  <si>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</si>
  <si>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</si>
  <si>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</si>
  <si>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</si>
  <si>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</si>
  <si>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</si>
  <si>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</si>
  <si>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</si>
  <si>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</si>
  <si>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</si>
  <si>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</si>
  <si>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</si>
  <si>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</si>
  <si>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</si>
  <si>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</si>
  <si>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</si>
  <si>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</si>
  <si>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</si>
  <si>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</si>
  <si>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</si>
  <si>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</si>
  <si>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</si>
  <si>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</si>
  <si>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</si>
  <si>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</si>
  <si>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</si>
  <si>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</si>
  <si>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</si>
  <si>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</si>
  <si>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</si>
  <si>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</si>
  <si>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</si>
  <si>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</si>
  <si>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</si>
  <si>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</si>
  <si>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</si>
  <si>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</si>
  <si>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</si>
  <si>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</si>
  <si>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</si>
  <si>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</si>
  <si>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</si>
  <si>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</si>
  <si>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</si>
  <si>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</si>
  <si>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</si>
  <si>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</si>
  <si>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</si>
  <si>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</si>
  <si>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</si>
  <si>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</si>
  <si>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</si>
  <si>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</si>
  <si>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</si>
  <si>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</si>
  <si>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</si>
  <si>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</si>
  <si>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</si>
  <si>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</si>
  <si>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</si>
  <si>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</si>
  <si>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</si>
  <si>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</si>
  <si>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</si>
  <si>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</si>
  <si>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</si>
  <si>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</si>
  <si>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</si>
  <si>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</si>
  <si>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</si>
  <si>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</si>
  <si>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</si>
  <si>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</si>
  <si>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</si>
  <si>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</si>
  <si>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</si>
  <si>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</si>
  <si>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</si>
  <si>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</si>
  <si>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</si>
  <si>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</si>
  <si>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</si>
  <si>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</si>
  <si>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</si>
  <si>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</si>
  <si>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</si>
  <si>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</si>
  <si>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</si>
  <si>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</si>
  <si>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</si>
  <si>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</si>
  <si>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</si>
  <si>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</si>
  <si>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</si>
  <si>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</si>
  <si>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</si>
  <si>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</si>
  <si>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</si>
  <si>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</si>
  <si>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</si>
  <si>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</si>
  <si>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</si>
  <si>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</si>
  <si>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</si>
  <si>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</si>
  <si>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</si>
  <si>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</si>
  <si>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</si>
  <si>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</si>
  <si>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</si>
  <si>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</si>
  <si>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</si>
  <si>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</si>
  <si>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</si>
  <si>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</si>
  <si>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</si>
  <si>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</si>
  <si>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</si>
  <si>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</si>
  <si>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</si>
  <si>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</si>
  <si>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</si>
  <si>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</si>
  <si>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</si>
  <si>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</si>
  <si>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</si>
  <si>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</si>
  <si>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</si>
  <si>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</si>
  <si>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</si>
  <si>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</si>
  <si>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</si>
  <si>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</si>
  <si>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</si>
  <si>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</si>
  <si>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</si>
  <si>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</si>
  <si>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</si>
  <si>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</si>
  <si>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</si>
  <si>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</si>
  <si>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</si>
  <si>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</si>
  <si>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</si>
  <si>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</si>
  <si>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</si>
  <si>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</si>
  <si>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</si>
  <si>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</si>
  <si>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</si>
  <si>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</si>
  <si>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</si>
  <si>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</si>
  <si>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</si>
  <si>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</si>
  <si>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</si>
  <si>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</si>
  <si>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</si>
  <si>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</si>
  <si>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</si>
  <si>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</si>
  <si>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</si>
  <si>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</si>
  <si>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</si>
  <si>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</si>
  <si>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</si>
  <si>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</si>
  <si>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</si>
  <si>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</si>
  <si>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</si>
  <si>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</si>
  <si>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</si>
  <si>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</si>
  <si>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</si>
  <si>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</si>
  <si>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</si>
  <si>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</si>
  <si>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</si>
  <si>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</si>
  <si>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</si>
  <si>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</si>
  <si>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</si>
  <si>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</si>
  <si>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</si>
  <si>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</si>
  <si>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</si>
  <si>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</si>
  <si>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</si>
  <si>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</si>
  <si>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</si>
  <si>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</si>
  <si>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</si>
  <si>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</si>
  <si>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</si>
  <si>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</si>
  <si>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</si>
  <si>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</si>
  <si>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</si>
  <si>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</si>
  <si>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</si>
  <si>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</si>
  <si>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</si>
  <si>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</si>
  <si>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</si>
  <si>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</si>
  <si>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</si>
  <si>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</si>
  <si>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</si>
  <si>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</si>
  <si>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</si>
  <si>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</si>
  <si>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</si>
  <si>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</si>
  <si>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</si>
  <si>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</si>
  <si>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</si>
  <si>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</si>
  <si>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</si>
  <si>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</si>
  <si>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</si>
  <si>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</si>
  <si>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</si>
  <si>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</si>
  <si>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</si>
  <si>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</si>
  <si>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</si>
  <si>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</si>
  <si>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</si>
  <si>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</si>
  <si>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</si>
  <si>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</si>
  <si>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</si>
  <si>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</si>
  <si>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</si>
  <si>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</si>
  <si>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</si>
  <si>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</si>
  <si>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</si>
  <si>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</si>
  <si>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</si>
  <si>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</si>
  <si>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</si>
  <si>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</si>
  <si>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</si>
  <si>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</si>
  <si>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</si>
  <si>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</si>
  <si>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</si>
  <si>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</si>
  <si>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</si>
  <si>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</si>
  <si>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</si>
  <si>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</si>
  <si>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</si>
  <si>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</si>
  <si>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</si>
  <si>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</si>
  <si>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</si>
  <si>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</si>
  <si>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</si>
  <si>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</si>
  <si>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</si>
  <si>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</si>
  <si>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</si>
  <si>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</si>
  <si>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</si>
  <si>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</si>
  <si>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</si>
  <si>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</si>
  <si>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</si>
  <si>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</si>
  <si>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</si>
  <si>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</si>
  <si>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</si>
  <si>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</si>
  <si>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</si>
  <si>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</si>
  <si>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</si>
  <si>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</si>
  <si>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</si>
  <si>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</si>
  <si>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</si>
  <si>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</si>
  <si>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</si>
  <si>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</si>
  <si>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</si>
  <si>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</si>
  <si>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</si>
  <si>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</si>
  <si>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</si>
  <si>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</si>
  <si>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</si>
  <si>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</si>
  <si>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</si>
  <si>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</si>
  <si>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</si>
  <si>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</si>
  <si>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</si>
  <si>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</si>
  <si>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</si>
  <si>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</si>
  <si>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</si>
  <si>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</si>
  <si>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</si>
  <si>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</si>
  <si>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</si>
  <si>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</si>
  <si>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</si>
  <si>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</si>
  <si>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</si>
  <si>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</si>
  <si>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</si>
  <si>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</si>
  <si>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</si>
  <si>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</si>
  <si>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</si>
  <si>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</si>
  <si>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</si>
  <si>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</si>
  <si>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</si>
  <si>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</si>
  <si>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</si>
  <si>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</si>
  <si>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</si>
  <si>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</si>
  <si>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</si>
  <si>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</si>
  <si>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</si>
  <si>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</si>
  <si>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</si>
  <si>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</si>
  <si>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</si>
  <si>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</si>
  <si>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</si>
  <si>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</si>
  <si>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</si>
  <si>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</si>
  <si>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</si>
  <si>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</si>
  <si>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</si>
  <si>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</si>
  <si>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</si>
  <si>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</si>
  <si>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</si>
  <si>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</si>
  <si>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</si>
  <si>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</si>
  <si>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</si>
  <si>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</si>
  <si>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</si>
  <si>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</si>
  <si>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</si>
  <si>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</si>
  <si>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</si>
  <si>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</si>
  <si>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</si>
  <si>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</si>
  <si>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</si>
  <si>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</si>
  <si>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</si>
  <si>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</si>
  <si>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</si>
  <si>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</si>
  <si>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</si>
  <si>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</si>
  <si>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</si>
  <si>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</si>
  <si>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</si>
  <si>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</si>
  <si>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</si>
  <si>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</si>
  <si>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</si>
  <si>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</si>
  <si>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</si>
  <si>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</si>
  <si>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</si>
  <si>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</si>
  <si>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</si>
  <si>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</si>
  <si>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</si>
  <si>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</si>
  <si>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</si>
  <si>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</si>
  <si>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</si>
  <si>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</si>
  <si>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</si>
  <si>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</si>
  <si>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</si>
  <si>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</si>
  <si>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</si>
  <si>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</si>
  <si>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</si>
  <si>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</si>
  <si>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</si>
  <si>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</si>
  <si>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</si>
  <si>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</si>
  <si>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</si>
  <si>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</si>
  <si>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</si>
  <si>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</si>
  <si>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</si>
  <si>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</si>
  <si>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</si>
  <si>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</si>
  <si>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</si>
  <si>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</si>
  <si>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</si>
  <si>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</si>
  <si>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</si>
  <si>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</si>
  <si>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</si>
  <si>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</si>
  <si>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</si>
  <si>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</si>
  <si>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</si>
  <si>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</si>
  <si>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</si>
  <si>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</si>
  <si>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</si>
  <si>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</si>
  <si>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</si>
  <si>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</si>
  <si>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</si>
  <si>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</si>
  <si>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</si>
  <si>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</si>
  <si>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</si>
  <si>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</si>
  <si>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</si>
  <si>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</si>
  <si>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</si>
  <si>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</si>
  <si>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</si>
  <si>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</si>
  <si>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</si>
  <si>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</si>
  <si>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</si>
  <si>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</si>
  <si>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</si>
  <si>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</si>
  <si>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</si>
  <si>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</si>
  <si>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</si>
  <si>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</si>
  <si>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</si>
  <si>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</si>
  <si>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</si>
  <si>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</si>
  <si>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</si>
  <si>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</si>
  <si>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</si>
  <si>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</si>
  <si>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</si>
  <si>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</si>
  <si>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</si>
  <si>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</si>
  <si>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</si>
  <si>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</si>
  <si>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</si>
  <si>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</si>
  <si>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</si>
  <si>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</si>
  <si>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</si>
  <si>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</si>
  <si>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</si>
  <si>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</si>
  <si>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</si>
  <si>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</si>
  <si>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</si>
  <si>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</si>
  <si>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</si>
  <si>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</si>
  <si>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</si>
  <si>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</si>
  <si>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</si>
  <si>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</si>
  <si>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</si>
  <si>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</si>
  <si>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</si>
  <si>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</si>
  <si>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</si>
  <si>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</si>
  <si>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</si>
  <si>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</si>
  <si>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</si>
  <si>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</si>
  <si>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</si>
  <si>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</si>
  <si>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</si>
  <si>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</si>
  <si>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</si>
  <si>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</si>
  <si>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</si>
  <si>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</si>
  <si>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</si>
  <si>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</si>
  <si>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</si>
  <si>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</si>
  <si>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</si>
  <si>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</si>
  <si>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</si>
  <si>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</si>
  <si>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</si>
  <si>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</si>
  <si>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</si>
  <si>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</si>
  <si>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</si>
  <si>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</si>
  <si>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</si>
  <si>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</si>
  <si>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</si>
  <si>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</si>
  <si>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</si>
  <si>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</si>
  <si>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</si>
  <si>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</si>
  <si>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</si>
  <si>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</si>
  <si>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</si>
  <si>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</si>
  <si>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</si>
  <si>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</si>
  <si>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</si>
  <si>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</si>
  <si>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</si>
  <si>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</si>
  <si>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</si>
  <si>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</si>
  <si>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</si>
  <si>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</si>
  <si>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</si>
  <si>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</si>
  <si>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</si>
  <si>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</si>
  <si>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</si>
  <si>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</si>
  <si>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</si>
  <si>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</si>
  <si>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</si>
  <si>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</si>
  <si>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</si>
  <si>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</si>
  <si>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</si>
  <si>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</si>
  <si>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</si>
  <si>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</si>
  <si>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</si>
  <si>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</si>
  <si>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</si>
  <si>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</si>
  <si>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</si>
  <si>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</si>
  <si>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</si>
  <si>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</si>
  <si>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</si>
  <si>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</si>
  <si>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</si>
  <si>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</si>
  <si>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</si>
  <si>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</si>
  <si>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</si>
  <si>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</si>
  <si>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</si>
  <si>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</si>
  <si>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</si>
  <si>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</si>
  <si>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</si>
  <si>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</si>
  <si>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</si>
  <si>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</si>
  <si>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</si>
  <si>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</si>
  <si>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</si>
  <si>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</si>
  <si>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</si>
  <si>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</si>
  <si>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</si>
  <si>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</si>
  <si>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</si>
  <si>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</si>
  <si>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</si>
  <si>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</si>
  <si>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</si>
  <si>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</si>
  <si>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</si>
  <si>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</si>
  <si>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</si>
  <si>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</si>
  <si>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</si>
  <si>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</si>
  <si>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</si>
  <si>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</si>
  <si>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</si>
  <si>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</si>
  <si>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</si>
  <si>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</si>
  <si>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</si>
  <si>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</si>
  <si>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</si>
  <si>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</si>
  <si>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</si>
  <si>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</si>
  <si>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</si>
  <si>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</si>
  <si>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</si>
  <si>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</si>
  <si>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</si>
  <si>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</si>
  <si>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</si>
  <si>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</si>
  <si>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</si>
  <si>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</si>
  <si>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</si>
  <si>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</si>
  <si>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</si>
  <si>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</si>
  <si>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</si>
  <si>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</si>
  <si>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</si>
  <si>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</si>
  <si>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</si>
  <si>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</si>
  <si>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</si>
  <si>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</si>
  <si>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</si>
  <si>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</si>
  <si>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</si>
  <si>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</si>
  <si>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</si>
  <si>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</si>
  <si>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</si>
  <si>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</si>
  <si>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</si>
  <si>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</si>
  <si>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</si>
  <si>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</si>
  <si>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</si>
  <si>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</si>
  <si>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</si>
  <si>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</si>
  <si>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</si>
  <si>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</si>
  <si>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</si>
  <si>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</si>
  <si>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</si>
  <si>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</si>
  <si>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</si>
  <si>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</si>
  <si>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</si>
  <si>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</si>
  <si>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</si>
  <si>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</si>
  <si>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</si>
  <si>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</si>
  <si>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</si>
  <si>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</si>
  <si>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</si>
  <si>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</si>
  <si>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</si>
  <si>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</si>
  <si>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</si>
  <si>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</si>
  <si>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</si>
  <si>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</si>
  <si>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</si>
  <si>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</si>
  <si>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</si>
  <si>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</si>
  <si>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</si>
  <si>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</si>
  <si>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</si>
  <si>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</si>
  <si>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</si>
  <si>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</si>
  <si>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</si>
  <si>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</si>
  <si>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</si>
  <si>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</si>
  <si>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</si>
  <si>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</si>
  <si>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</si>
  <si>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</si>
  <si>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</si>
  <si>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</si>
  <si>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</si>
  <si>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</si>
  <si>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</si>
  <si>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</si>
  <si>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</si>
  <si>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</si>
  <si>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</si>
  <si>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</si>
  <si>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</si>
  <si>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</si>
  <si>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</si>
  <si>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</si>
  <si>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</si>
  <si>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</si>
  <si>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</si>
  <si>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</si>
  <si>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</si>
  <si>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</si>
  <si>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</si>
  <si>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</si>
  <si>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</si>
  <si>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</si>
  <si>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</si>
  <si>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</si>
  <si>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</si>
  <si>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</si>
  <si>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</si>
  <si>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</si>
  <si>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</si>
  <si>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</si>
  <si>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</si>
  <si>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</si>
  <si>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</si>
  <si>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</si>
  <si>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</si>
  <si>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</si>
  <si>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</si>
  <si>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</si>
  <si>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</si>
  <si>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</si>
  <si>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</si>
  <si>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</si>
  <si>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</si>
  <si>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</si>
  <si>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</si>
  <si>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</si>
  <si>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</si>
  <si>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</si>
  <si>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</si>
  <si>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</si>
  <si>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</si>
  <si>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</si>
  <si>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</si>
  <si>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</si>
  <si>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</si>
  <si>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</si>
  <si>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</si>
  <si>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</si>
  <si>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</si>
  <si>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</si>
  <si>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</si>
  <si>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</si>
  <si>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</si>
  <si>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</si>
  <si>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</si>
  <si>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</si>
  <si>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</si>
  <si>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</si>
  <si>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</si>
  <si>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</si>
  <si>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</si>
  <si>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</si>
  <si>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</si>
  <si>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</si>
  <si>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</si>
  <si>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</si>
  <si>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</si>
  <si>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</si>
  <si>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</si>
  <si>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</si>
  <si>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</si>
  <si>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</si>
  <si>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</si>
  <si>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</si>
  <si>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</si>
  <si>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</si>
  <si>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</si>
  <si>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</si>
  <si>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</si>
  <si>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</si>
  <si>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</si>
  <si>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</si>
  <si>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</si>
  <si>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</si>
  <si>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</si>
  <si>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</si>
  <si>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</si>
  <si>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</si>
  <si>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</si>
  <si>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</si>
  <si>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</si>
  <si>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</si>
  <si>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</si>
  <si>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</si>
  <si>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</si>
  <si>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</si>
  <si>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</si>
  <si>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</si>
  <si>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</si>
  <si>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</si>
  <si>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</si>
  <si>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</si>
  <si>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</si>
  <si>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</si>
  <si>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</si>
  <si>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</si>
  <si>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</si>
  <si>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</si>
  <si>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</si>
  <si>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</si>
  <si>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</si>
  <si>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</si>
  <si>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</si>
  <si>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</si>
  <si>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</si>
  <si>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</si>
  <si>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</si>
  <si>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</si>
  <si>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</si>
  <si>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</si>
  <si>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</si>
  <si>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</si>
  <si>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</si>
  <si>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</si>
  <si>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</si>
  <si>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</si>
  <si>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</si>
  <si>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</si>
  <si>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</si>
  <si>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</si>
  <si>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</si>
  <si>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</si>
  <si>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</si>
  <si>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</si>
  <si>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</si>
  <si>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</si>
  <si>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</si>
  <si>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</si>
  <si>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</si>
  <si>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</si>
  <si>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</si>
  <si>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</si>
  <si>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</si>
  <si>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</si>
  <si>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</si>
  <si>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</si>
  <si>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</si>
  <si>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</si>
  <si>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</si>
  <si>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</si>
  <si>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</si>
  <si>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</si>
  <si>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</si>
  <si>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</si>
  <si>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</si>
  <si>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</si>
  <si>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</si>
  <si>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</si>
  <si>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</si>
  <si>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</si>
  <si>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</si>
  <si>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</si>
  <si>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</si>
  <si>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</si>
  <si>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</si>
  <si>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</si>
  <si>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</si>
  <si>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</si>
  <si>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</si>
  <si>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</si>
  <si>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</si>
  <si>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</si>
  <si>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</si>
  <si>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</si>
  <si>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</si>
  <si>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</si>
  <si>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</si>
  <si>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</si>
  <si>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</si>
  <si>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</si>
  <si>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</si>
  <si>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</si>
  <si>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</si>
  <si>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</si>
  <si>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</si>
  <si>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</si>
  <si>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</si>
  <si>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</si>
  <si>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</si>
  <si>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</si>
  <si>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</si>
  <si>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</si>
  <si>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</si>
  <si>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</si>
  <si>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</si>
  <si>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</si>
  <si>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</si>
  <si>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</si>
  <si>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</si>
  <si>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</si>
  <si>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</si>
  <si>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</si>
  <si>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</si>
  <si>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</si>
  <si>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</si>
  <si>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</si>
  <si>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</si>
  <si>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</si>
  <si>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</si>
  <si>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</si>
  <si>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</si>
  <si>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</si>
  <si>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</si>
  <si>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</si>
  <si>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</si>
  <si>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</si>
  <si>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</si>
  <si>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</si>
  <si>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</si>
  <si>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</si>
  <si>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</si>
  <si>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</si>
  <si>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</si>
  <si>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</si>
  <si>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</si>
  <si>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</si>
  <si>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</si>
  <si>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</si>
  <si>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</si>
  <si>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</si>
  <si>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</si>
  <si>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</si>
  <si>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</si>
  <si>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</si>
  <si>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</si>
  <si>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</si>
  <si>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</si>
  <si>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</si>
  <si>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</si>
  <si>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</si>
  <si>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</si>
  <si>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</si>
  <si>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</si>
  <si>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</si>
  <si>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</si>
  <si>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</si>
  <si>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</si>
  <si>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</si>
  <si>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</si>
  <si>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</si>
  <si>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</si>
  <si>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</si>
  <si>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</si>
  <si>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</si>
  <si>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</si>
  <si>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</si>
  <si>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</si>
  <si>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</si>
  <si>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</si>
  <si>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</si>
  <si>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</si>
  <si>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</si>
  <si>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</si>
  <si>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</si>
  <si>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</si>
  <si>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</si>
  <si>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</si>
  <si>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</si>
  <si>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</si>
  <si>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</si>
  <si>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</si>
  <si>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</si>
  <si>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</si>
  <si>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</si>
  <si>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</si>
  <si>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</si>
  <si>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</si>
  <si>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</si>
  <si>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</si>
  <si>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</si>
  <si>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</si>
  <si>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</si>
  <si>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</si>
  <si>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</si>
  <si>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</si>
  <si>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</si>
  <si>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</si>
  <si>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</si>
  <si>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</si>
  <si>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</si>
  <si>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</si>
  <si>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</si>
  <si>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</si>
  <si>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</si>
  <si>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</si>
  <si>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</si>
  <si>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</si>
  <si>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</si>
  <si>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</si>
  <si>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</si>
  <si>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</si>
  <si>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</si>
  <si>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</si>
  <si>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</si>
  <si>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</si>
  <si>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</si>
  <si>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</si>
  <si>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</si>
  <si>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</si>
  <si>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</si>
  <si>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</si>
  <si>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</si>
  <si>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</si>
  <si>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</si>
  <si>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</si>
  <si>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</si>
  <si>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</si>
  <si>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</si>
  <si>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</si>
  <si>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</si>
  <si>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</si>
  <si>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</si>
  <si>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</si>
  <si>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</si>
  <si>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</si>
  <si>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</si>
  <si>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</si>
  <si>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</si>
  <si>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</si>
  <si>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</si>
  <si>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</si>
  <si>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</si>
  <si>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</si>
  <si>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</si>
  <si>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</si>
  <si>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</si>
  <si>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</si>
  <si>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</si>
  <si>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</si>
  <si>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</si>
  <si>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</si>
  <si>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</si>
  <si>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</si>
  <si>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</si>
  <si>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</si>
  <si>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</si>
  <si>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</si>
  <si>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</si>
  <si>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</si>
  <si>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</si>
  <si>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</si>
  <si>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</si>
  <si>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</si>
  <si>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</si>
  <si>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</si>
  <si>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</si>
  <si>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</si>
  <si>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</si>
  <si>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</si>
  <si>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</si>
  <si>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</si>
  <si>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</si>
  <si>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</si>
  <si>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</si>
  <si>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</si>
  <si>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</si>
  <si>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</si>
  <si>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</si>
  <si>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</si>
  <si>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</si>
  <si>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</si>
  <si>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</si>
  <si>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</si>
  <si>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</si>
  <si>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</si>
  <si>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</si>
  <si>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</si>
  <si>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</si>
  <si>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</si>
  <si>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</si>
  <si>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</si>
  <si>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</si>
  <si>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</si>
  <si>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</si>
  <si>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</si>
  <si>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</si>
  <si>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</si>
  <si>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</si>
  <si>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</si>
  <si>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</si>
  <si>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</si>
  <si>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</si>
  <si>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</si>
  <si>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</si>
  <si>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</si>
  <si>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</si>
  <si>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</si>
  <si>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</si>
  <si>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</si>
  <si>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</si>
  <si>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</si>
  <si>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</si>
  <si>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</si>
  <si>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</si>
  <si>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</si>
  <si>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</si>
  <si>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</si>
  <si>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</si>
  <si>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</si>
  <si>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</si>
  <si>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</si>
  <si>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</si>
  <si>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</si>
  <si>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</si>
  <si>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</si>
  <si>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</si>
  <si>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</si>
  <si>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</si>
  <si>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</si>
  <si>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</si>
  <si>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</si>
  <si>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</si>
  <si>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</si>
  <si>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</si>
  <si>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</si>
  <si>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</si>
  <si>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</si>
  <si>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</si>
  <si>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</si>
  <si>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</si>
  <si>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</si>
  <si>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</si>
  <si>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</si>
  <si>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</si>
  <si>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</si>
  <si>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</si>
  <si>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</si>
  <si>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</si>
  <si>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</si>
  <si>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</si>
  <si>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</si>
  <si>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</si>
  <si>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</si>
  <si>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</si>
  <si>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</si>
  <si>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</si>
  <si>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</si>
  <si>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</si>
  <si>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</si>
  <si>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</si>
  <si>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</si>
  <si>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</si>
  <si>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</si>
  <si>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</si>
  <si>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</si>
  <si>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</si>
  <si>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</si>
  <si>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</si>
  <si>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</si>
  <si>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</si>
  <si>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</si>
  <si>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</si>
  <si>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</si>
  <si>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</si>
  <si>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</si>
  <si>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</si>
  <si>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</si>
  <si>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</si>
  <si>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</si>
  <si>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</si>
  <si>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</si>
  <si>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</si>
  <si>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</si>
  <si>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</si>
  <si>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</si>
  <si>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</si>
  <si>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</si>
  <si>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</si>
  <si>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</si>
  <si>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</si>
  <si>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</si>
  <si>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</si>
  <si>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</si>
  <si>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</si>
  <si>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</si>
  <si>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</si>
  <si>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</si>
  <si>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</si>
  <si>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</si>
  <si>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</si>
  <si>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</si>
  <si>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</si>
  <si>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</si>
  <si>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</si>
  <si>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</si>
  <si>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</si>
  <si>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</si>
  <si>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</si>
  <si>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</si>
  <si>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</si>
  <si>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</si>
  <si>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</si>
  <si>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</si>
  <si>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</si>
  <si>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</si>
  <si>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</si>
  <si>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</si>
  <si>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</si>
  <si>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</si>
  <si>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</si>
  <si>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</si>
  <si>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</si>
  <si>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</si>
  <si>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</si>
  <si>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</si>
  <si>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</si>
  <si>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</si>
  <si>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</si>
  <si>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</si>
  <si>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</si>
  <si>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</si>
  <si>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</si>
  <si>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</si>
  <si>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</si>
  <si>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</si>
  <si>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</si>
  <si>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</si>
  <si>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</si>
  <si>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</si>
  <si>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</si>
  <si>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</si>
  <si>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</si>
  <si>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</si>
  <si>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</si>
  <si>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</si>
  <si>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</si>
  <si>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</si>
  <si>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</si>
  <si>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</si>
  <si>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</si>
  <si>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</si>
  <si>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</si>
  <si>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</si>
  <si>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</si>
  <si>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</si>
  <si>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</si>
  <si>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</si>
  <si>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</si>
  <si>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</si>
  <si>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</si>
  <si>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</si>
  <si>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</si>
  <si>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</si>
  <si>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</si>
  <si>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</si>
  <si>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</si>
  <si>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</si>
  <si>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</si>
  <si>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</si>
  <si>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</si>
  <si>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</si>
  <si>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</si>
  <si>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</si>
  <si>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</si>
  <si>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</si>
  <si>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</si>
  <si>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</si>
  <si>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</si>
  <si>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</si>
  <si>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</si>
  <si>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</si>
  <si>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</si>
  <si>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</si>
  <si>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</si>
  <si>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</si>
  <si>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</si>
  <si>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</si>
  <si>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</si>
  <si>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</si>
  <si>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</si>
  <si>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</si>
  <si>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</si>
  <si>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</si>
  <si>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</si>
  <si>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</si>
  <si>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</si>
  <si>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</si>
  <si>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</si>
  <si>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</si>
  <si>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</si>
  <si>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</si>
  <si>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</si>
  <si>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</si>
  <si>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</si>
  <si>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</si>
  <si>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</si>
  <si>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</si>
  <si>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</si>
  <si>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</si>
  <si>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</si>
  <si>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</si>
  <si>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</si>
  <si>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</si>
  <si>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</si>
  <si>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</si>
  <si>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</si>
  <si>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</si>
  <si>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</si>
  <si>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</si>
  <si>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</si>
  <si>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</si>
  <si>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</si>
  <si>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</si>
  <si>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</si>
  <si>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</si>
  <si>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</si>
  <si>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</si>
  <si>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</si>
  <si>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</si>
  <si>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</si>
  <si>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</si>
  <si>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</si>
  <si>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</si>
  <si>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</si>
  <si>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</si>
  <si>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</si>
  <si>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</si>
  <si>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</si>
  <si>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</si>
  <si>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</si>
  <si>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</si>
  <si>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</si>
  <si>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</si>
  <si>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</si>
  <si>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</si>
  <si>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</si>
  <si>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</si>
  <si>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</si>
  <si>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</si>
  <si>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</si>
  <si>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</si>
  <si>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</si>
  <si>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</si>
  <si>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</si>
  <si>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</si>
  <si>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</si>
  <si>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</si>
  <si>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</si>
  <si>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</si>
  <si>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</si>
  <si>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</si>
  <si>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</si>
  <si>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</si>
  <si>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</si>
  <si>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</si>
  <si>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</si>
  <si>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</si>
  <si>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</si>
  <si>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</si>
  <si>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</si>
  <si>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</si>
  <si>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</si>
  <si>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</si>
  <si>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</si>
  <si>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</si>
  <si>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</si>
  <si>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</si>
  <si>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</si>
  <si>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</si>
  <si>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</si>
  <si>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</si>
  <si>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</si>
  <si>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</si>
  <si>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</si>
  <si>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</si>
  <si>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</si>
  <si>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</si>
  <si>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</si>
  <si>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</si>
  <si>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</si>
  <si>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</si>
  <si>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</si>
  <si>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</si>
  <si>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</si>
  <si>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</si>
  <si>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</si>
  <si>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</si>
  <si>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</si>
  <si>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</si>
  <si>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</si>
  <si>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</si>
  <si>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</si>
  <si>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</si>
  <si>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</si>
  <si>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</si>
  <si>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</si>
  <si>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</si>
  <si>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</si>
  <si>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</si>
  <si>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</si>
  <si>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</si>
  <si>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</si>
  <si>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</si>
  <si>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</si>
  <si>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</si>
  <si>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</si>
  <si>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</si>
  <si>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</si>
  <si>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</si>
  <si>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</si>
  <si>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</si>
  <si>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</si>
  <si>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</si>
  <si>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</si>
  <si>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</si>
  <si>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</si>
  <si>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</si>
  <si>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</si>
  <si>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</si>
  <si>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</si>
  <si>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</si>
  <si>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</si>
  <si>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</si>
  <si>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</si>
  <si>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</si>
  <si>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</si>
  <si>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</si>
  <si>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</si>
  <si>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</si>
  <si>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</si>
  <si>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</si>
  <si>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</si>
  <si>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</si>
  <si>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</si>
  <si>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</si>
  <si>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</si>
  <si>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</si>
  <si>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</si>
  <si>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</si>
  <si>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</si>
  <si>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</si>
  <si>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</si>
  <si>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</si>
  <si>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</si>
  <si>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</si>
  <si>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</si>
  <si>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</si>
  <si>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</si>
  <si>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</si>
  <si>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</si>
  <si>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</si>
  <si>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</si>
  <si>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</si>
  <si>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</si>
  <si>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</si>
  <si>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</si>
  <si>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</si>
  <si>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</si>
  <si>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</si>
  <si>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</si>
  <si>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</si>
  <si>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</si>
  <si>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</si>
  <si>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</si>
  <si>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</si>
  <si>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</si>
  <si>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</si>
  <si>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</si>
  <si>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</si>
  <si>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</si>
  <si>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</si>
  <si>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</si>
  <si>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</si>
  <si>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</si>
  <si>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</si>
  <si>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</si>
  <si>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</si>
  <si>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</si>
  <si>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</si>
  <si>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</si>
  <si>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</si>
  <si>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</si>
  <si>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</si>
  <si>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</si>
  <si>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</si>
  <si>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</si>
  <si>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</si>
  <si>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</si>
  <si>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</si>
  <si>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</si>
  <si>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</si>
  <si>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</si>
  <si>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</si>
  <si>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</si>
  <si>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</si>
  <si>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</si>
  <si>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</si>
  <si>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</si>
  <si>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</si>
  <si>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</si>
  <si>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</si>
  <si>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</si>
  <si>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</si>
  <si>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</si>
  <si>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</si>
  <si>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</si>
  <si>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</si>
  <si>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</si>
  <si>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</si>
  <si>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</si>
  <si>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</si>
  <si>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</si>
  <si>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</si>
  <si>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</si>
  <si>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</si>
  <si>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</si>
  <si>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</si>
  <si>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</si>
  <si>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</si>
  <si>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</si>
  <si>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</si>
  <si>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</si>
  <si>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</si>
  <si>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</si>
  <si>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</si>
  <si>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</si>
  <si>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</si>
  <si>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</si>
  <si>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</si>
  <si>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</si>
  <si>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</si>
  <si>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</si>
  <si>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</si>
  <si>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</si>
  <si>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</si>
  <si>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</si>
  <si>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</si>
  <si>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</si>
  <si>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</si>
  <si>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</si>
  <si>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</si>
  <si>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</si>
  <si>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</si>
  <si>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</si>
  <si>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</si>
  <si>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</si>
  <si>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</si>
  <si>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</si>
  <si>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</si>
  <si>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</si>
  <si>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</si>
  <si>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</si>
  <si>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</si>
  <si>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</si>
  <si>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</si>
  <si>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</si>
  <si>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</si>
  <si>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</si>
  <si>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</si>
  <si>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</si>
  <si>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</si>
  <si>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</si>
  <si>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</si>
  <si>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</si>
  <si>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</si>
  <si>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</si>
  <si>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</si>
  <si>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</si>
  <si>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</si>
  <si>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</si>
  <si>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</si>
  <si>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</si>
  <si>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</si>
  <si>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</si>
  <si>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</si>
  <si>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</si>
  <si>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</si>
  <si>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</si>
  <si>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</si>
  <si>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</si>
  <si>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</si>
  <si>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</si>
  <si>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</si>
  <si>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</si>
  <si>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</si>
  <si>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</si>
  <si>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</si>
  <si>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</si>
  <si>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</si>
  <si>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</si>
  <si>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</si>
  <si>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</si>
  <si>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</si>
  <si>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</si>
  <si>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</si>
  <si>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</si>
  <si>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</si>
  <si>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</si>
  <si>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</si>
  <si>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</si>
  <si>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</si>
  <si>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</si>
  <si>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</si>
  <si>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</si>
  <si>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</si>
  <si>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</si>
  <si>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</si>
  <si>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</si>
  <si>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</si>
  <si>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</si>
  <si>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</si>
  <si>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</si>
  <si>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</si>
  <si>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</si>
  <si>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</si>
  <si>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</si>
  <si>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</si>
  <si>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</si>
  <si>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</si>
  <si>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</si>
  <si>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</si>
  <si>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</si>
  <si>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</si>
  <si>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</si>
  <si>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</si>
  <si>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</si>
  <si>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</si>
  <si>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</si>
  <si>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</si>
  <si>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</si>
  <si>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</si>
  <si>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</si>
  <si>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</si>
  <si>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</si>
  <si>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</si>
  <si>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</si>
  <si>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</si>
  <si>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</si>
  <si>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</si>
  <si>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</si>
  <si>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</si>
  <si>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</si>
  <si>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</si>
  <si>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</si>
  <si>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</si>
  <si>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</si>
  <si>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</si>
  <si>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</si>
  <si>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</si>
  <si>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</si>
  <si>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</si>
  <si>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</si>
  <si>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</si>
  <si>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</si>
  <si>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</si>
  <si>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</si>
  <si>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</si>
  <si>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</si>
  <si>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</si>
  <si>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</si>
  <si>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</si>
  <si>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</si>
  <si>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</si>
  <si>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</si>
  <si>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</si>
  <si>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</si>
  <si>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</si>
  <si>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</si>
  <si>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</si>
  <si>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</si>
  <si>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</si>
  <si>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</si>
  <si>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</si>
  <si>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</si>
  <si>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</si>
  <si>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</si>
  <si>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</si>
  <si>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</si>
  <si>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</si>
  <si>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</si>
  <si>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</si>
  <si>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</si>
  <si>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</si>
  <si>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</si>
  <si>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</si>
  <si>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</si>
  <si>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</si>
  <si>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</si>
  <si>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</si>
  <si>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</si>
  <si>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</si>
  <si>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</si>
  <si>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</si>
  <si>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</si>
  <si>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</si>
  <si>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</si>
  <si>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</si>
  <si>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</si>
  <si>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</si>
  <si>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</si>
  <si>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</si>
  <si>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</si>
  <si>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</si>
  <si>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</si>
  <si>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</si>
  <si>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</si>
  <si>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</si>
  <si>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</si>
  <si>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</si>
  <si>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</si>
  <si>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</si>
  <si>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</si>
  <si>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</si>
  <si>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</si>
  <si>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</si>
  <si>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</si>
  <si>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</si>
  <si>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</si>
  <si>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</si>
  <si>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</si>
  <si>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</si>
  <si>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</si>
  <si>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</si>
  <si>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</si>
  <si>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</si>
  <si>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</si>
  <si>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</si>
  <si>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</si>
  <si>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</si>
  <si>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</si>
  <si>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</si>
  <si>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</si>
  <si>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</si>
  <si>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</si>
  <si>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</si>
  <si>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</si>
  <si>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</si>
  <si>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</si>
  <si>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</si>
  <si>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</si>
  <si>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</si>
  <si>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</si>
  <si>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</si>
  <si>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</si>
  <si>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</si>
  <si>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</si>
  <si>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</si>
  <si>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</si>
  <si>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</si>
  <si>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</si>
  <si>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</si>
  <si>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</si>
  <si>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</si>
  <si>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</si>
  <si>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</si>
  <si>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</si>
  <si>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</si>
  <si>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</si>
  <si>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</si>
  <si>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</si>
  <si>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</si>
  <si>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</si>
  <si>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</si>
  <si>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</si>
  <si>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</si>
  <si>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</si>
  <si>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</si>
  <si>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</si>
  <si>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</si>
  <si>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</si>
  <si>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</si>
  <si>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</si>
  <si>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</si>
  <si>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</si>
  <si>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</si>
  <si>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</si>
  <si>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</si>
  <si>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</si>
  <si>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</si>
  <si>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</si>
  <si>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</si>
  <si>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</si>
  <si>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</si>
  <si>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</si>
  <si>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</si>
  <si>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</si>
  <si>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</si>
  <si>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</si>
  <si>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</si>
  <si>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</si>
  <si>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</si>
  <si>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</si>
  <si>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</si>
  <si>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</si>
  <si>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</si>
  <si>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</si>
  <si>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</si>
  <si>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</si>
  <si>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</si>
  <si>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</si>
  <si>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</si>
  <si>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</si>
  <si>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</si>
  <si>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</si>
  <si>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</si>
  <si>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</si>
  <si>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</si>
  <si>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</si>
  <si>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</si>
  <si>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</si>
  <si>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</si>
  <si>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</si>
  <si>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</si>
  <si>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</si>
  <si>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</si>
  <si>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</si>
  <si>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</si>
  <si>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</si>
  <si>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</si>
  <si>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</si>
  <si>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</si>
  <si>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</si>
  <si>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</si>
  <si>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</si>
  <si>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</si>
  <si>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</si>
  <si>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</si>
  <si>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</si>
  <si>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</si>
  <si>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</si>
  <si>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</si>
  <si>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</si>
  <si>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</si>
  <si>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</si>
  <si>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</si>
  <si>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</si>
  <si>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</si>
  <si>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</si>
  <si>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</si>
  <si>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</si>
  <si>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</si>
  <si>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</si>
  <si>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</si>
  <si>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</si>
  <si>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</si>
  <si>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</si>
  <si>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</si>
  <si>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</si>
  <si>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</si>
  <si>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</si>
  <si>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</si>
  <si>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</si>
  <si>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</si>
  <si>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</si>
  <si>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</si>
  <si>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</si>
  <si>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</si>
  <si>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</si>
  <si>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</si>
  <si>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</si>
  <si>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</si>
  <si>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</si>
  <si>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</si>
  <si>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</si>
  <si>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</si>
  <si>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</si>
  <si>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</si>
  <si>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</si>
  <si>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</si>
  <si>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</si>
  <si>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</si>
  <si>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</si>
  <si>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</si>
  <si>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</si>
  <si>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</si>
  <si>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</si>
  <si>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</si>
  <si>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</si>
  <si>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</si>
  <si>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</si>
  <si>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</si>
  <si>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</si>
  <si>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</si>
  <si>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</si>
  <si>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</si>
  <si>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</si>
  <si>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</si>
  <si>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</si>
  <si>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</si>
  <si>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</si>
  <si>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</si>
  <si>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</si>
  <si>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</si>
  <si>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</si>
  <si>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</si>
  <si>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</si>
  <si>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</si>
  <si>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</si>
  <si>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</si>
  <si>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</si>
  <si>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</si>
  <si>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</si>
  <si>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</si>
  <si>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</si>
  <si>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</si>
  <si>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</si>
  <si>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</si>
  <si>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</si>
  <si>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</si>
  <si>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</si>
  <si>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</si>
  <si>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</si>
  <si>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</si>
  <si>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</si>
  <si>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</si>
  <si>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</si>
  <si>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</si>
  <si>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</si>
  <si>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</si>
  <si>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</si>
  <si>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</si>
  <si>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</si>
  <si>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</si>
  <si>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</si>
  <si>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</si>
  <si>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</si>
  <si>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</si>
  <si>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</si>
  <si>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</si>
  <si>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</si>
  <si>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</si>
  <si>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</si>
  <si>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</si>
  <si>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</si>
  <si>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</si>
  <si>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</si>
  <si>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</si>
  <si>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</si>
  <si>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</si>
  <si>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</si>
  <si>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</si>
  <si>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</si>
  <si>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</si>
  <si>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</si>
  <si>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</si>
  <si>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</si>
  <si>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</si>
  <si>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</si>
  <si>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</si>
  <si>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</si>
  <si>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</si>
  <si>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</si>
  <si>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</si>
  <si>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</si>
  <si>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</si>
  <si>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</si>
  <si>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</si>
  <si>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</si>
  <si>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</si>
  <si>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</si>
  <si>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</si>
  <si>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</si>
  <si>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</si>
  <si>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</si>
  <si>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</si>
  <si>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</si>
  <si>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</si>
  <si>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</si>
  <si>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</si>
  <si>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</si>
  <si>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</si>
  <si>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</si>
  <si>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</si>
  <si>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</si>
  <si>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</si>
  <si>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</si>
  <si>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</si>
  <si>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</si>
  <si>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</si>
  <si>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</si>
  <si>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</si>
  <si>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</si>
  <si>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</si>
  <si>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</si>
  <si>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</si>
  <si>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</si>
  <si>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</si>
  <si>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</si>
  <si>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</si>
  <si>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</si>
  <si>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</si>
  <si>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</si>
  <si>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</si>
  <si>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</si>
  <si>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</si>
  <si>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</si>
  <si>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</si>
  <si>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</si>
  <si>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</si>
  <si>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</si>
  <si>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</si>
  <si>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</si>
  <si>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</si>
  <si>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</si>
  <si>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</si>
  <si>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</si>
  <si>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</si>
  <si>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</si>
  <si>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</si>
  <si>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</si>
  <si>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</si>
  <si>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</si>
  <si>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</si>
  <si>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</si>
  <si>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</si>
  <si>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</si>
  <si>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</si>
  <si>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</si>
  <si>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</si>
  <si>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</si>
  <si>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</si>
  <si>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</si>
  <si>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</si>
  <si>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</si>
  <si>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</si>
  <si>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</si>
  <si>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</si>
  <si>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</si>
  <si>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</si>
  <si>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</si>
  <si>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</si>
  <si>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</si>
  <si>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</si>
  <si>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</si>
  <si>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</si>
  <si>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</si>
  <si>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</si>
  <si>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</si>
  <si>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</si>
  <si>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</si>
  <si>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</si>
  <si>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</si>
  <si>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</si>
  <si>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</si>
  <si>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</si>
  <si>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</si>
  <si>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</si>
  <si>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</si>
  <si>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</si>
  <si>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</si>
  <si>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</si>
  <si>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</si>
  <si>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</si>
  <si>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</si>
  <si>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</si>
  <si>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</si>
  <si>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</si>
  <si>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</si>
  <si>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</si>
  <si>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</si>
  <si>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</si>
  <si>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</si>
  <si>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</si>
  <si>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</si>
  <si>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</si>
  <si>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</si>
  <si>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</si>
  <si>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</si>
  <si>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</si>
  <si>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</si>
  <si>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</si>
  <si>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</si>
  <si>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</si>
  <si>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</si>
  <si>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</si>
  <si>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</si>
  <si>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</si>
  <si>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</si>
  <si>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</si>
  <si>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</si>
  <si>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</si>
  <si>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</si>
  <si>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</si>
  <si>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</si>
  <si>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</si>
  <si>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</si>
  <si>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</si>
  <si>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</si>
  <si>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</si>
  <si>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</si>
  <si>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</si>
  <si>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</si>
  <si>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</si>
  <si>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</si>
  <si>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</si>
  <si>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</si>
  <si>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</si>
  <si>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</si>
  <si>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</si>
  <si>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</si>
  <si>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</si>
  <si>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</si>
  <si>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</si>
  <si>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</si>
  <si>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</si>
  <si>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</si>
  <si>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</si>
  <si>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</si>
  <si>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</si>
  <si>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</si>
  <si>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</si>
  <si>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</si>
  <si>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</si>
  <si>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</si>
  <si>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</si>
  <si>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</si>
  <si>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</si>
  <si>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</si>
  <si>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</si>
  <si>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</si>
  <si>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</si>
  <si>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</si>
  <si>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</si>
  <si>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</si>
  <si>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</si>
  <si>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</si>
  <si>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</si>
  <si>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</si>
  <si>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</si>
  <si>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</si>
  <si>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</si>
  <si>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</si>
  <si>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</si>
  <si>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</si>
  <si>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</si>
  <si>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</si>
  <si>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</si>
  <si>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</si>
  <si>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</si>
  <si>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</si>
  <si>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</si>
  <si>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</si>
  <si>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</si>
  <si>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</si>
  <si>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</si>
  <si>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</si>
  <si>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</si>
  <si>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</si>
  <si>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</si>
  <si>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</si>
  <si>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</si>
  <si>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</si>
  <si>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</si>
  <si>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</si>
  <si>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</si>
  <si>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</si>
  <si>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</si>
  <si>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</si>
  <si>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</si>
  <si>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</si>
  <si>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</si>
  <si>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</si>
  <si>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</si>
  <si>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</si>
  <si>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</si>
  <si>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</si>
  <si>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</si>
  <si>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</si>
  <si>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</si>
  <si>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</si>
  <si>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</si>
  <si>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</si>
  <si>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</si>
  <si>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</si>
  <si>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</si>
  <si>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</si>
  <si>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</si>
  <si>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</si>
  <si>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</si>
  <si>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</si>
  <si>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</si>
  <si>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</si>
  <si>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</si>
  <si>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</si>
  <si>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</si>
  <si>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</si>
  <si>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</si>
  <si>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</si>
  <si>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</si>
  <si>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</si>
  <si>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</si>
  <si>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</si>
  <si>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</si>
  <si>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</si>
  <si>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</si>
  <si>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</si>
  <si>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</si>
  <si>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</si>
  <si>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</si>
  <si>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</si>
  <si>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</si>
  <si>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</si>
  <si>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</si>
  <si>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</si>
  <si>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</si>
  <si>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</si>
  <si>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</si>
  <si>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</si>
  <si>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</si>
  <si>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</si>
  <si>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</si>
  <si>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</si>
  <si>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</si>
  <si>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</si>
  <si>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</si>
  <si>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</si>
  <si>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</si>
  <si>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</si>
  <si>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</si>
  <si>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</si>
  <si>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</si>
  <si>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</si>
  <si>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</si>
  <si>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</si>
  <si>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</si>
  <si>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</si>
  <si>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</si>
  <si>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</si>
  <si>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</si>
  <si>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</si>
  <si>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</si>
  <si>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</si>
  <si>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</si>
  <si>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</si>
  <si>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</si>
  <si>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</si>
  <si>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</si>
  <si>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</si>
  <si>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</si>
  <si>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</si>
  <si>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</si>
  <si>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</si>
  <si>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</si>
  <si>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</si>
  <si>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</si>
  <si>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</si>
  <si>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</si>
  <si>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</si>
  <si>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</si>
  <si>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</si>
  <si>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</si>
  <si>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</si>
  <si>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</si>
  <si>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</si>
  <si>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</si>
  <si>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</si>
  <si>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</si>
  <si>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</si>
  <si>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</si>
  <si>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</si>
  <si>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</si>
  <si>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</si>
  <si>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</si>
  <si>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</si>
  <si>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</si>
  <si>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</si>
  <si>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</si>
  <si>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</si>
  <si>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</si>
  <si>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</si>
  <si>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</si>
  <si>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</si>
  <si>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</si>
  <si>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</si>
  <si>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</si>
  <si>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</si>
  <si>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</si>
  <si>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</si>
  <si>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</si>
  <si>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</si>
  <si>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</si>
  <si>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</si>
  <si>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</si>
  <si>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</si>
  <si>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</si>
  <si>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</si>
  <si>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</si>
  <si>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</si>
  <si>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</si>
  <si>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</si>
  <si>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</si>
  <si>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</si>
  <si>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</si>
  <si>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</si>
  <si>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</si>
  <si>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</si>
  <si>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</si>
  <si>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</si>
  <si>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</si>
  <si>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</si>
  <si>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</si>
  <si>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</si>
  <si>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</si>
  <si>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</si>
  <si>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</si>
  <si>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</si>
  <si>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</si>
  <si>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</si>
  <si>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</si>
  <si>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</si>
  <si>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</si>
  <si>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</si>
  <si>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</si>
  <si>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</si>
  <si>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</si>
  <si>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</si>
  <si>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</si>
  <si>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</si>
  <si>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</si>
  <si>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</si>
  <si>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</si>
  <si>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</si>
  <si>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</si>
  <si>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</si>
  <si>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</si>
  <si>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</si>
  <si>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</si>
  <si>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</si>
  <si>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</si>
  <si>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</si>
  <si>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</si>
  <si>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</si>
  <si>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</si>
  <si>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</si>
  <si>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</si>
  <si>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</si>
  <si>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</si>
  <si>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</si>
  <si>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</si>
  <si>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</si>
  <si>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</si>
  <si>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</si>
  <si>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</si>
  <si>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</si>
  <si>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</si>
  <si>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</si>
  <si>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</si>
  <si>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</si>
  <si>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</si>
  <si>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</si>
  <si>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</si>
  <si>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</si>
  <si>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</si>
  <si>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</si>
  <si>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</si>
  <si>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</si>
  <si>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</si>
  <si>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</si>
  <si>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</si>
  <si>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</si>
  <si>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</si>
  <si>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</si>
  <si>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</si>
  <si>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</si>
  <si>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</si>
  <si>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</si>
  <si>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</si>
  <si>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</si>
  <si>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</si>
  <si>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</si>
  <si>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</si>
  <si>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</si>
  <si>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</si>
  <si>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</si>
  <si>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</si>
  <si>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</si>
  <si>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</si>
  <si>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</si>
  <si>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</si>
  <si>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</si>
  <si>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</si>
  <si>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</si>
  <si>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</si>
  <si>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</si>
  <si>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</si>
  <si>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</si>
  <si>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</si>
  <si>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</si>
  <si>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</si>
  <si>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</si>
  <si>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</si>
  <si>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</si>
  <si>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</si>
  <si>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</si>
  <si>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</si>
  <si>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</si>
  <si>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</si>
  <si>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</si>
  <si>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</si>
  <si>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</si>
  <si>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</si>
  <si>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</si>
  <si>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</si>
  <si>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</si>
  <si>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</si>
  <si>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</si>
  <si>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</si>
  <si>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</si>
  <si>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</si>
  <si>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</si>
  <si>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</si>
  <si>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</si>
  <si>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</si>
  <si>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</si>
  <si>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</si>
  <si>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</si>
  <si>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</si>
  <si>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</si>
  <si>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</si>
  <si>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</si>
  <si>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</si>
  <si>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</si>
  <si>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</si>
  <si>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</si>
  <si>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</si>
  <si>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</si>
  <si>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</si>
  <si>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</si>
  <si>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</si>
  <si>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</si>
  <si>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</si>
  <si>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</si>
  <si>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</si>
  <si>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</si>
  <si>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</si>
  <si>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</si>
  <si>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</si>
  <si>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</si>
  <si>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</si>
  <si>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</si>
  <si>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</si>
  <si>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</si>
  <si>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</si>
  <si>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</si>
  <si>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</si>
  <si>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</si>
  <si>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</si>
  <si>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</si>
  <si>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</si>
  <si>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</si>
  <si>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</si>
  <si>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</si>
  <si>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</si>
  <si>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</si>
  <si>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</si>
  <si>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</si>
  <si>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</si>
  <si>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</si>
  <si>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</si>
  <si>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</si>
  <si>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</si>
  <si>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</si>
  <si>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</si>
  <si>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</si>
  <si>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</si>
  <si>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</si>
  <si>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</si>
  <si>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</si>
  <si>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</si>
  <si>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</si>
  <si>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</si>
  <si>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</si>
  <si>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</si>
  <si>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</si>
  <si>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</si>
  <si>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</si>
  <si>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</si>
  <si>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</si>
  <si>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</si>
  <si>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</si>
  <si>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</si>
  <si>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</si>
  <si>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</si>
  <si>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</si>
  <si>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</si>
  <si>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</si>
  <si>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</si>
  <si>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</si>
  <si>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</si>
  <si>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</si>
  <si>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</si>
  <si>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</si>
  <si>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</si>
  <si>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</si>
  <si>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</si>
  <si>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</si>
  <si>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</si>
  <si>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</si>
  <si>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</si>
  <si>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</si>
  <si>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</si>
  <si>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</si>
  <si>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</si>
  <si>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</si>
  <si>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</si>
  <si>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</si>
  <si>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</si>
  <si>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</si>
  <si>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</si>
  <si>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</si>
  <si>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</si>
  <si>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</si>
  <si>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</si>
  <si>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</si>
  <si>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</si>
  <si>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</si>
  <si>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</si>
  <si>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</si>
  <si>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</si>
  <si>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</si>
  <si>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</si>
  <si>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</si>
  <si>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</si>
  <si>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</si>
  <si>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</si>
  <si>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</si>
  <si>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</si>
  <si>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</si>
  <si>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</si>
  <si>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</si>
  <si>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</si>
  <si>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</si>
  <si>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</si>
  <si>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</si>
  <si>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</si>
  <si>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</si>
  <si>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</si>
  <si>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</si>
  <si>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</si>
  <si>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</si>
  <si>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</si>
  <si>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</si>
  <si>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</si>
  <si>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</si>
  <si>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</si>
  <si>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</si>
  <si>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</si>
  <si>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</si>
  <si>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</si>
  <si>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</si>
  <si>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</si>
  <si>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</si>
  <si>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</si>
  <si>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</si>
  <si>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</si>
  <si>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</si>
  <si>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</si>
  <si>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</si>
  <si>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</si>
  <si>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</si>
  <si>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</si>
  <si>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</si>
  <si>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</si>
  <si>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</si>
  <si>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</si>
  <si>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</si>
  <si>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</si>
  <si>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</si>
  <si>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</si>
  <si>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</si>
  <si>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</si>
  <si>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</si>
  <si>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</si>
  <si>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</si>
  <si>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</si>
  <si>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</si>
  <si>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</si>
  <si>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</si>
  <si>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</si>
  <si>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</si>
  <si>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</si>
  <si>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</si>
  <si>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</si>
  <si>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</si>
  <si>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</si>
  <si>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</si>
  <si>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</si>
  <si>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</si>
  <si>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</si>
  <si>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</si>
  <si>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</si>
  <si>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</si>
  <si>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</si>
  <si>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</si>
  <si>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</si>
  <si>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</si>
  <si>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</si>
  <si>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</si>
  <si>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</si>
  <si>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</si>
  <si>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</si>
  <si>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</si>
  <si>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</si>
  <si>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</si>
  <si>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</si>
  <si>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</si>
  <si>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</si>
  <si>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</si>
  <si>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</si>
  <si>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</si>
  <si>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</si>
  <si>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</si>
  <si>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</si>
  <si>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</si>
  <si>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</si>
  <si>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</si>
  <si>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</si>
  <si>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</si>
  <si>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</si>
  <si>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</si>
  <si>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</si>
  <si>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</si>
  <si>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</si>
  <si>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</si>
  <si>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</si>
  <si>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</si>
  <si>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</si>
  <si>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</si>
  <si>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</si>
  <si>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</si>
  <si>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</si>
  <si>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</si>
  <si>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</si>
  <si>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</si>
  <si>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</si>
  <si>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</si>
  <si>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</si>
  <si>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</si>
  <si>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</si>
  <si>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</si>
  <si>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</si>
  <si>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</si>
  <si>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</si>
  <si>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</si>
  <si>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</si>
  <si>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</si>
  <si>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</si>
  <si>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</si>
  <si>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</si>
  <si>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</si>
  <si>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</si>
  <si>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</si>
  <si>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</si>
  <si>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</si>
  <si>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</si>
  <si>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</si>
  <si>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</si>
  <si>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</si>
  <si>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</si>
  <si>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</si>
  <si>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</si>
  <si>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</si>
  <si>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</si>
  <si>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</si>
  <si>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</si>
  <si>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</si>
  <si>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</si>
  <si>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</si>
  <si>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</si>
  <si>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</si>
  <si>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</si>
  <si>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</si>
  <si>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</si>
  <si>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</si>
  <si>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</si>
  <si>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</si>
  <si>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</si>
  <si>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</si>
  <si>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</si>
  <si>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</si>
  <si>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</si>
  <si>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</si>
  <si>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</si>
  <si>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</si>
  <si>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</si>
  <si>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</si>
  <si>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</si>
  <si>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</si>
  <si>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</si>
  <si>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</si>
  <si>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</si>
  <si>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</si>
  <si>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</si>
  <si>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</si>
  <si>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</si>
  <si>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</si>
  <si>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</si>
  <si>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</si>
  <si>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</si>
  <si>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</si>
  <si>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</si>
  <si>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</si>
  <si>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</si>
  <si>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</si>
  <si>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</si>
  <si>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</si>
  <si>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</si>
  <si>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</si>
  <si>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</si>
  <si>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</si>
  <si>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</si>
  <si>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</si>
  <si>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</si>
  <si>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</si>
  <si>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</si>
  <si>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</si>
  <si>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</si>
  <si>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</si>
  <si>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</si>
  <si>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</si>
  <si>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</si>
  <si>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</si>
  <si>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</si>
  <si>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</si>
  <si>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</si>
  <si>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</si>
  <si>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</si>
  <si>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</si>
  <si>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</si>
  <si>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</si>
  <si>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</si>
  <si>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</si>
  <si>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</si>
  <si>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</si>
  <si>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</si>
  <si>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</si>
  <si>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</si>
  <si>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</si>
  <si>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</si>
  <si>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</si>
  <si>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</si>
  <si>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</si>
  <si>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</si>
  <si>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</si>
  <si>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</si>
  <si>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</si>
  <si>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</si>
  <si>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</si>
  <si>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</si>
  <si>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</si>
  <si>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</si>
  <si>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</si>
  <si>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</si>
  <si>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</si>
  <si>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</si>
  <si>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</si>
  <si>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</si>
  <si>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</si>
  <si>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</si>
  <si>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</si>
  <si>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</si>
  <si>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</si>
  <si>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</si>
  <si>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</si>
  <si>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</si>
  <si>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</si>
  <si>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</si>
  <si>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</si>
  <si>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</si>
  <si>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</si>
  <si>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</si>
  <si>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</si>
  <si>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</si>
  <si>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</si>
  <si>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</si>
  <si>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</si>
  <si>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</si>
  <si>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</si>
  <si>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</si>
  <si>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</si>
  <si>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</si>
  <si>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</si>
  <si>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</si>
  <si>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</si>
  <si>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</si>
  <si>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</si>
  <si>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</si>
  <si>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</si>
  <si>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</si>
  <si>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</si>
  <si>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</si>
  <si>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</si>
  <si>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</si>
  <si>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</si>
  <si>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</si>
  <si>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</si>
  <si>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</si>
  <si>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</si>
  <si>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</si>
  <si>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</si>
  <si>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</si>
  <si>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</si>
  <si>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</si>
  <si>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</si>
  <si>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</si>
  <si>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</si>
  <si>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</si>
  <si>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</si>
  <si>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</si>
  <si>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</si>
  <si>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</si>
  <si>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</si>
  <si>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</si>
  <si>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</si>
  <si>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</si>
  <si>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</si>
  <si>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</si>
  <si>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</si>
  <si>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</si>
  <si>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</si>
  <si>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</si>
  <si>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</si>
  <si>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</si>
  <si>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</si>
  <si>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</si>
  <si>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</si>
  <si>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</si>
  <si>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</si>
  <si>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</si>
  <si>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</si>
  <si>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</si>
  <si>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</si>
  <si>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</si>
  <si>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</si>
  <si>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</si>
  <si>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</si>
  <si>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</si>
  <si>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</si>
  <si>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</si>
  <si>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</si>
  <si>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</si>
  <si>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</si>
  <si>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</si>
  <si>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</si>
  <si>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</si>
  <si>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</si>
  <si>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</si>
  <si>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</si>
  <si>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</si>
  <si>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</si>
  <si>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</si>
  <si>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</si>
  <si>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</si>
  <si>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</si>
  <si>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</si>
  <si>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</si>
  <si>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</si>
  <si>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</si>
  <si>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</si>
  <si>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</si>
  <si>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</si>
  <si>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</si>
  <si>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</si>
  <si>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</si>
  <si>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</si>
  <si>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</si>
  <si>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</si>
  <si>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</si>
  <si>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</si>
  <si>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</si>
  <si>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</si>
  <si>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</si>
  <si>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</si>
  <si>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</si>
  <si>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</si>
  <si>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</si>
  <si>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</si>
  <si>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</si>
  <si>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</si>
  <si>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</si>
  <si>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</si>
  <si>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</si>
  <si>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</si>
  <si>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</si>
  <si>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</si>
  <si>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</si>
  <si>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</si>
  <si>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</si>
  <si>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</si>
  <si>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</si>
  <si>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</si>
  <si>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</si>
  <si>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</si>
  <si>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</si>
  <si>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</si>
  <si>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</si>
  <si>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</si>
  <si>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</si>
  <si>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</si>
  <si>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</si>
  <si>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</si>
  <si>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</si>
  <si>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</si>
  <si>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</si>
  <si>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</si>
  <si>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</si>
  <si>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</si>
  <si>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</si>
  <si>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</si>
  <si>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</si>
  <si>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</si>
  <si>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</si>
  <si>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</si>
  <si>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</si>
  <si>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</si>
  <si>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</si>
  <si>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</si>
  <si>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</si>
  <si>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</si>
  <si>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</si>
  <si>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</si>
  <si>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</si>
  <si>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</si>
  <si>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</si>
  <si>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</si>
  <si>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</si>
  <si>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</si>
  <si>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</si>
  <si>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</si>
  <si>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</si>
  <si>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</si>
  <si>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</si>
  <si>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</si>
  <si>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</si>
  <si>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</si>
  <si>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</si>
  <si>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</si>
  <si>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</si>
  <si>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</si>
  <si>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</si>
  <si>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</si>
  <si>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</si>
  <si>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</si>
  <si>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</si>
  <si>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</si>
  <si>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</si>
  <si>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</si>
  <si>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</si>
  <si>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</si>
  <si>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</si>
  <si>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</si>
  <si>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</si>
  <si>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</si>
  <si>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</si>
  <si>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</si>
  <si>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</si>
  <si>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</si>
  <si>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</si>
  <si>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</si>
  <si>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</si>
  <si>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</si>
  <si>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</si>
  <si>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</si>
  <si>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</si>
  <si>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</si>
  <si>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</si>
  <si>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</si>
  <si>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</si>
  <si>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</si>
  <si>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</si>
  <si>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</si>
  <si>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</si>
  <si>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</si>
  <si>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</si>
  <si>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</si>
  <si>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</si>
  <si>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</si>
  <si>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</si>
  <si>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</si>
  <si>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</si>
  <si>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</si>
  <si>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</si>
  <si>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</si>
  <si>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</si>
  <si>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</si>
  <si>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</si>
  <si>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</si>
  <si>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</si>
  <si>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</si>
  <si>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</si>
  <si>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</si>
  <si>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</si>
  <si>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</si>
  <si>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</si>
  <si>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</si>
  <si>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</si>
  <si>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</si>
  <si>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</si>
  <si>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</si>
  <si>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</si>
  <si>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</si>
  <si>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</si>
  <si>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</si>
  <si>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</si>
  <si>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</si>
  <si>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</si>
  <si>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</si>
  <si>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</si>
  <si>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</si>
  <si>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</si>
  <si>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</si>
  <si>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</si>
  <si>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</si>
  <si>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</si>
  <si>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</si>
  <si>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</si>
  <si>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</si>
  <si>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</si>
  <si>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</si>
  <si>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</si>
  <si>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</si>
  <si>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</si>
  <si>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</si>
  <si>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</si>
  <si>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</si>
  <si>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</si>
  <si>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</si>
  <si>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</si>
  <si>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</si>
  <si>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</si>
  <si>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</si>
  <si>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</si>
  <si>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</si>
  <si>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</si>
  <si>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</si>
  <si>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</si>
  <si>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</si>
  <si>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</si>
  <si>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</si>
  <si>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</si>
  <si>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</si>
  <si>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</si>
  <si>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</si>
  <si>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</si>
  <si>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</si>
  <si>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</si>
  <si>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</si>
  <si>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</si>
  <si>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</si>
  <si>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</si>
  <si>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</si>
  <si>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</si>
  <si>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</si>
  <si>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</si>
  <si>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</si>
  <si>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</si>
  <si>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</si>
  <si>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</si>
  <si>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</si>
  <si>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</si>
  <si>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</si>
  <si>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</si>
  <si>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</si>
  <si>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</si>
  <si>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</si>
  <si>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</si>
  <si>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</si>
  <si>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</si>
  <si>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</si>
  <si>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</si>
  <si>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</si>
  <si>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</si>
  <si>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</si>
  <si>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</si>
  <si>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</si>
  <si>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</si>
  <si>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</si>
  <si>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</si>
  <si>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</si>
  <si>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</si>
  <si>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</si>
  <si>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</si>
  <si>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</si>
  <si>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</si>
  <si>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</si>
  <si>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</si>
  <si>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</si>
  <si>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</si>
  <si>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</si>
  <si>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</si>
  <si>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</si>
  <si>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</si>
  <si>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</si>
  <si>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</si>
  <si>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</si>
  <si>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</si>
  <si>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</si>
  <si>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</si>
  <si>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</si>
  <si>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</si>
  <si>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</si>
  <si>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</si>
  <si>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</si>
  <si>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</si>
  <si>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</si>
  <si>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</si>
  <si>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</si>
  <si>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</si>
  <si>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</si>
  <si>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</si>
  <si>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</si>
  <si>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</si>
  <si>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</si>
  <si>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</si>
  <si>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</si>
  <si>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</si>
  <si>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</si>
  <si>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</si>
  <si>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</si>
  <si>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</si>
  <si>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</si>
  <si>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</si>
  <si>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</si>
  <si>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</si>
  <si>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</si>
  <si>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</si>
  <si>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</si>
  <si>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</si>
  <si>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</si>
  <si>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</si>
  <si>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</si>
  <si>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</si>
  <si>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</si>
  <si>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</si>
  <si>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</si>
  <si>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</si>
  <si>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</si>
  <si>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</si>
  <si>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</si>
  <si>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</si>
  <si>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</si>
  <si>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</si>
  <si>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</si>
  <si>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</si>
  <si>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</si>
  <si>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</si>
  <si>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</si>
  <si>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</si>
  <si>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</si>
  <si>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</si>
  <si>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</si>
  <si>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</si>
  <si>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</si>
  <si>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</si>
  <si>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</si>
  <si>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</si>
  <si>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</si>
  <si>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</si>
  <si>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</si>
  <si>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</si>
  <si>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</si>
  <si>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</si>
  <si>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</si>
  <si>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</si>
  <si>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</si>
  <si>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</si>
  <si>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</si>
  <si>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</si>
  <si>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</si>
  <si>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</si>
  <si>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</si>
  <si>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</si>
  <si>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</si>
  <si>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</si>
  <si>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</si>
  <si>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</si>
  <si>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</si>
  <si>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</si>
  <si>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</si>
  <si>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</si>
  <si>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</si>
  <si>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</si>
  <si>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</si>
  <si>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</si>
  <si>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</si>
  <si>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</si>
  <si>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</si>
  <si>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</si>
  <si>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</si>
  <si>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</si>
  <si>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</si>
  <si>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</si>
  <si>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</si>
  <si>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</si>
  <si>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</si>
  <si>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</si>
  <si>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</si>
  <si>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</si>
  <si>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</si>
  <si>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</si>
  <si>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</si>
  <si>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</si>
  <si>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</si>
  <si>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</si>
  <si>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</si>
  <si>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</si>
  <si>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</si>
  <si>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</si>
  <si>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</si>
  <si>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</si>
  <si>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</si>
  <si>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</si>
  <si>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</si>
  <si>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</si>
  <si>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</si>
  <si>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</si>
  <si>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</si>
  <si>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</si>
  <si>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</si>
  <si>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</si>
  <si>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</si>
  <si>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</si>
  <si>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</si>
  <si>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</si>
  <si>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</si>
  <si>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</si>
  <si>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</si>
  <si>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</si>
  <si>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</si>
  <si>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</si>
  <si>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</si>
  <si>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</si>
  <si>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</si>
  <si>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</si>
  <si>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</si>
  <si>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</si>
  <si>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</si>
  <si>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</si>
  <si>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</si>
  <si>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</si>
  <si>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</si>
  <si>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</si>
  <si>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</si>
  <si>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</si>
  <si>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</si>
  <si>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</si>
  <si>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</si>
  <si>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</si>
  <si>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</si>
  <si>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</si>
  <si>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</si>
  <si>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</si>
  <si>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</si>
  <si>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</si>
  <si>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</si>
  <si>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</si>
  <si>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</si>
  <si>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</si>
  <si>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</si>
  <si>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</si>
  <si>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</si>
  <si>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</si>
  <si>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</si>
  <si>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</si>
  <si>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</si>
  <si>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</si>
  <si>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</si>
  <si>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</si>
  <si>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</si>
  <si>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</si>
  <si>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</si>
  <si>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</si>
  <si>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</si>
  <si>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</si>
  <si>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</si>
  <si>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</si>
  <si>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</si>
  <si>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</si>
  <si>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</si>
  <si>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</si>
  <si>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</si>
  <si>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</si>
  <si>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</si>
  <si>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</si>
  <si>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</si>
  <si>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</si>
  <si>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</si>
  <si>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</si>
  <si>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</si>
  <si>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</si>
  <si>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</si>
  <si>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</si>
  <si>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</si>
  <si>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</si>
  <si>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</si>
  <si>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</si>
  <si>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</si>
  <si>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</si>
  <si>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</si>
  <si>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</si>
  <si>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</si>
  <si>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</si>
  <si>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</si>
  <si>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</si>
  <si>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</si>
  <si>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</si>
  <si>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</si>
  <si>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</si>
  <si>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</si>
  <si>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</si>
  <si>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</si>
  <si>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</si>
  <si>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</si>
  <si>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</si>
  <si>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</si>
  <si>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</si>
  <si>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</si>
  <si>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</si>
  <si>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</si>
  <si>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</si>
  <si>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</si>
  <si>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</si>
  <si>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</si>
  <si>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</si>
  <si>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</si>
  <si>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</si>
  <si>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</si>
  <si>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</si>
  <si>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</si>
  <si>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</si>
  <si>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</si>
  <si>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</si>
  <si>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</si>
  <si>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</si>
  <si>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</si>
  <si>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</si>
  <si>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</si>
  <si>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</si>
  <si>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</si>
  <si>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</si>
  <si>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</si>
  <si>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</si>
  <si>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</si>
  <si>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</si>
  <si>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</si>
  <si>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</si>
  <si>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</si>
  <si>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</si>
  <si>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</si>
  <si>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</si>
  <si>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</si>
  <si>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</si>
  <si>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</si>
  <si>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</si>
  <si>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</si>
  <si>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</si>
  <si>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</si>
  <si>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</si>
  <si>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</si>
  <si>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</si>
  <si>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</si>
  <si>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</si>
  <si>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</si>
  <si>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</si>
  <si>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</si>
  <si>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</si>
  <si>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</si>
  <si>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</si>
  <si>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</si>
  <si>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</si>
  <si>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</si>
  <si>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</si>
  <si>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</si>
  <si>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</si>
  <si>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</si>
  <si>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</si>
  <si>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</si>
  <si>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</si>
  <si>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</si>
  <si>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</si>
  <si>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</si>
  <si>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</si>
  <si>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</si>
  <si>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</si>
  <si>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</si>
  <si>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</si>
  <si>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</si>
  <si>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</si>
  <si>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</si>
  <si>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</si>
  <si>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</si>
  <si>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</si>
  <si>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</si>
  <si>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</si>
  <si>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</si>
  <si>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</si>
  <si>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</si>
  <si>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</si>
  <si>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</si>
  <si>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</si>
  <si>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</si>
  <si>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</si>
  <si>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</si>
  <si>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</si>
  <si>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</si>
  <si>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</si>
  <si>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</si>
  <si>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</si>
  <si>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</si>
  <si>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</si>
  <si>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</si>
  <si>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</si>
  <si>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</si>
  <si>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</si>
  <si>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</si>
  <si>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</si>
  <si>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</si>
  <si>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</si>
  <si>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</si>
  <si>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</si>
  <si>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</si>
  <si>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</si>
  <si>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</si>
  <si>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</si>
  <si>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</si>
  <si>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</si>
  <si>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</si>
  <si>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</si>
  <si>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</si>
  <si>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</si>
  <si>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</si>
  <si>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</si>
  <si>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</si>
  <si>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</si>
  <si>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</si>
  <si>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</si>
  <si>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</si>
  <si>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</si>
  <si>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</si>
  <si>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</si>
  <si>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</si>
  <si>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</si>
  <si>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</si>
  <si>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</si>
  <si>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</si>
  <si>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</si>
  <si>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</si>
  <si>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</si>
  <si>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</si>
  <si>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</si>
  <si>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</si>
  <si>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</si>
  <si>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</si>
  <si>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</si>
  <si>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</si>
  <si>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</si>
  <si>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</si>
  <si>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</si>
  <si>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</si>
  <si>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</si>
  <si>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</si>
  <si>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</si>
  <si>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</si>
  <si>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</si>
  <si>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</si>
  <si>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</si>
  <si>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</si>
  <si>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</si>
  <si>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</si>
  <si>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</si>
  <si>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</si>
  <si>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</si>
  <si>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</si>
  <si>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</si>
  <si>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</si>
  <si>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</si>
  <si>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</si>
  <si>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</si>
  <si>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</si>
  <si>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</si>
  <si>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</si>
  <si>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</si>
  <si>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</si>
  <si>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</si>
  <si>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</si>
  <si>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</si>
  <si>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</si>
  <si>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</si>
  <si>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</si>
  <si>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</si>
  <si>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</si>
  <si>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</si>
  <si>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</si>
  <si>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</si>
  <si>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</si>
  <si>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</si>
  <si>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</si>
  <si>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</si>
  <si>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</si>
  <si>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</si>
  <si>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</si>
  <si>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</si>
  <si>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</si>
  <si>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</si>
  <si>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</si>
  <si>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</si>
  <si>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</si>
  <si>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</si>
  <si>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</si>
  <si>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</si>
  <si>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</si>
  <si>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</si>
  <si>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</si>
  <si>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</si>
  <si>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</si>
  <si>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</si>
  <si>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</si>
  <si>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</si>
  <si>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</si>
  <si>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</si>
  <si>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</si>
  <si>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</si>
  <si>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</si>
  <si>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</si>
  <si>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</si>
  <si>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</si>
  <si>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</si>
  <si>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</si>
  <si>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</si>
  <si>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</si>
  <si>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</si>
  <si>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</si>
  <si>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</si>
  <si>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</si>
  <si>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</si>
  <si>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</si>
  <si>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</si>
  <si>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</si>
  <si>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</si>
  <si>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</si>
  <si>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</si>
  <si>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</si>
  <si>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</si>
  <si>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</si>
  <si>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</si>
  <si>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</si>
  <si>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</si>
  <si>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</si>
  <si>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</si>
  <si>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</si>
  <si>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</si>
  <si>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</si>
  <si>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</si>
  <si>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</si>
  <si>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</si>
  <si>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</si>
  <si>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</si>
  <si>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</si>
  <si>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</si>
  <si>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</si>
  <si>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</si>
  <si>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</si>
  <si>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</si>
  <si>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</si>
  <si>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</si>
  <si>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</si>
  <si>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</si>
  <si>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</si>
  <si>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</si>
  <si>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</si>
  <si>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</si>
  <si>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</si>
  <si>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</si>
  <si>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</si>
  <si>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</si>
  <si>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</si>
  <si>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</si>
  <si>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</si>
  <si>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</si>
  <si>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</si>
  <si>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</si>
  <si>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</si>
  <si>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</si>
  <si>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</si>
  <si>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</si>
  <si>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</si>
  <si>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</si>
  <si>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</si>
  <si>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</si>
  <si>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</si>
  <si>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</si>
  <si>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</si>
  <si>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</si>
  <si>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</si>
  <si>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</si>
  <si>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</si>
  <si>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</si>
  <si>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</si>
  <si>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</si>
  <si>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</si>
  <si>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</si>
  <si>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</si>
  <si>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</si>
  <si>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</si>
  <si>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</si>
  <si>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</si>
  <si>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</si>
  <si>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</si>
  <si>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</si>
  <si>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</si>
  <si>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</si>
  <si>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</si>
  <si>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</si>
  <si>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</si>
  <si>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</si>
  <si>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</si>
  <si>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</si>
  <si>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</si>
  <si>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</si>
  <si>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</si>
  <si>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</si>
  <si>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</si>
  <si>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</si>
  <si>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</si>
  <si>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</si>
  <si>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</si>
  <si>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</si>
  <si>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</si>
  <si>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</si>
  <si>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</si>
  <si>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</si>
  <si>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</si>
  <si>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</si>
  <si>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</si>
  <si>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</si>
  <si>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</si>
  <si>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</si>
  <si>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</si>
  <si>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</si>
  <si>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</si>
  <si>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</si>
  <si>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</si>
  <si>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</si>
  <si>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</si>
  <si>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</si>
  <si>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</si>
  <si>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</si>
  <si>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</si>
  <si>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</si>
  <si>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</si>
  <si>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</si>
  <si>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</si>
  <si>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</si>
  <si>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</si>
  <si>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</si>
  <si>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</si>
  <si>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</si>
  <si>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</si>
  <si>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</si>
  <si>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</si>
  <si>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</si>
  <si>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</si>
  <si>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</si>
  <si>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</si>
  <si>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</si>
  <si>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</si>
  <si>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</si>
  <si>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</si>
  <si>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</si>
  <si>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</si>
  <si>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</si>
  <si>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</si>
  <si>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</si>
  <si>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</si>
  <si>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</si>
  <si>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</si>
  <si>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</si>
  <si>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</si>
  <si>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</si>
  <si>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</si>
  <si>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</si>
  <si>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</si>
  <si>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</si>
  <si>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</si>
  <si>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</si>
  <si>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</si>
  <si>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</si>
  <si>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</si>
  <si>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</si>
  <si>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</si>
  <si>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</si>
  <si>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</si>
  <si>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</si>
  <si>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</si>
  <si>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</si>
  <si>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</si>
  <si>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</si>
  <si>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</si>
  <si>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</si>
  <si>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</si>
  <si>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</si>
  <si>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</si>
  <si>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</si>
  <si>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</si>
  <si>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</si>
  <si>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</si>
  <si>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</si>
  <si>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</si>
  <si>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</si>
  <si>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</si>
  <si>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</si>
  <si>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</si>
  <si>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</si>
  <si>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</si>
  <si>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</si>
  <si>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</si>
  <si>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</si>
  <si>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</si>
  <si>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</si>
  <si>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</si>
  <si>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</si>
  <si>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</si>
  <si>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</si>
  <si>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</si>
  <si>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</si>
  <si>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</si>
  <si>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</si>
  <si>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</si>
  <si>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</si>
  <si>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</si>
  <si>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</si>
  <si>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</si>
  <si>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</si>
  <si>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</si>
  <si>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</si>
  <si>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</si>
  <si>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</si>
  <si>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</si>
  <si>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</si>
  <si>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</si>
  <si>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</si>
  <si>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</si>
  <si>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</si>
  <si>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</si>
  <si>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</si>
  <si>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</si>
  <si>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</si>
  <si>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</si>
  <si>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</si>
  <si>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</si>
  <si>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</si>
  <si>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</si>
  <si>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</si>
  <si>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</si>
  <si>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</si>
  <si>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</si>
  <si>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</si>
  <si>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</si>
  <si>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</si>
  <si>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</si>
  <si>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</si>
  <si>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</si>
  <si>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</si>
  <si>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</si>
  <si>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</si>
  <si>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</si>
  <si>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</si>
  <si>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</si>
  <si>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</si>
  <si>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</si>
  <si>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</si>
  <si>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</si>
  <si>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</si>
  <si>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</si>
  <si>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</si>
  <si>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</si>
  <si>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</si>
  <si>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</si>
  <si>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</si>
  <si>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</si>
  <si>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</si>
  <si>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</si>
  <si>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</si>
  <si>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</si>
  <si>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</si>
  <si>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</si>
  <si>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</si>
  <si>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</si>
  <si>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</si>
  <si>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</si>
  <si>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</si>
  <si>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</si>
  <si>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</si>
  <si>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</si>
  <si>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</si>
  <si>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</si>
  <si>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</si>
  <si>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</si>
  <si>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</si>
  <si>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</si>
  <si>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</si>
  <si>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</si>
  <si>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</si>
  <si>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</si>
  <si>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</si>
  <si>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</si>
  <si>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</si>
  <si>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</si>
  <si>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</si>
  <si>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</si>
  <si>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</si>
  <si>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</si>
  <si>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</si>
  <si>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</si>
  <si>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</si>
  <si>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</si>
  <si>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</si>
  <si>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</si>
  <si>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</si>
  <si>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</si>
  <si>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</si>
  <si>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</si>
  <si>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</si>
  <si>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</si>
  <si>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</si>
  <si>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</si>
  <si>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</si>
  <si>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</si>
  <si>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</si>
  <si>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</si>
  <si>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</si>
  <si>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</si>
  <si>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</si>
  <si>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</si>
  <si>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</si>
  <si>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</si>
  <si>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</si>
  <si>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</si>
  <si>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</si>
  <si>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</si>
  <si>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</si>
  <si>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</si>
  <si>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</si>
  <si>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</si>
  <si>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</si>
  <si>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</si>
  <si>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</si>
  <si>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</si>
  <si>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</si>
  <si>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</si>
  <si>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</si>
  <si>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</si>
  <si>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</si>
  <si>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</si>
  <si>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</si>
  <si>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</si>
  <si>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</si>
  <si>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</si>
  <si>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</si>
  <si>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</si>
  <si>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</si>
  <si>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</si>
  <si>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</si>
  <si>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</si>
  <si>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</si>
  <si>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</si>
  <si>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</si>
  <si>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</si>
  <si>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</si>
  <si>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</si>
  <si>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</si>
  <si>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</si>
  <si>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</si>
  <si>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</si>
  <si>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</si>
  <si>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</si>
  <si>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</si>
  <si>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</si>
  <si>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</si>
  <si>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</si>
  <si>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</si>
  <si>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</si>
  <si>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</si>
  <si>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</si>
  <si>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</si>
  <si>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</si>
  <si>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</si>
  <si>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</si>
  <si>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</si>
  <si>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</si>
  <si>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</si>
  <si>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</si>
  <si>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</si>
  <si>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</si>
  <si>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</si>
  <si>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</si>
  <si>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</si>
  <si>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</si>
  <si>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</si>
  <si>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</si>
  <si>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</si>
  <si>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</si>
  <si>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</si>
  <si>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</si>
  <si>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</si>
  <si>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</si>
  <si>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</si>
  <si>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</si>
  <si>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</si>
  <si>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</si>
  <si>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</si>
  <si>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</si>
  <si>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</si>
  <si>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</si>
  <si>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</si>
  <si>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</si>
  <si>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</si>
  <si>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</si>
  <si>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</si>
  <si>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</si>
  <si>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</si>
  <si>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</si>
  <si>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</si>
  <si>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</si>
  <si>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</si>
  <si>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</si>
  <si>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</si>
  <si>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</si>
  <si>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</si>
  <si>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</si>
  <si>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</si>
  <si>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</si>
  <si>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</si>
  <si>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</si>
  <si>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</si>
  <si>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</si>
  <si>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</si>
  <si>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</si>
  <si>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</si>
  <si>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</si>
  <si>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</si>
  <si>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</si>
  <si>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</si>
  <si>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</si>
  <si>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</si>
  <si>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</si>
  <si>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</si>
  <si>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</si>
  <si>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</si>
  <si>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</si>
  <si>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</si>
  <si>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</si>
  <si>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</si>
  <si>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</si>
  <si>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</si>
  <si>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</si>
  <si>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</si>
  <si>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</si>
  <si>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</si>
  <si>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</si>
  <si>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</si>
  <si>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</si>
  <si>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</si>
  <si>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</si>
  <si>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</si>
  <si>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</si>
  <si>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</si>
  <si>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</si>
  <si>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</si>
  <si>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</si>
  <si>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</si>
  <si>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</si>
  <si>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</si>
  <si>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</si>
  <si>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</si>
  <si>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</si>
  <si>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</si>
  <si>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</si>
  <si>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</si>
  <si>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</si>
  <si>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</si>
  <si>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</si>
  <si>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</si>
  <si>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</si>
  <si>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</si>
  <si>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</si>
  <si>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</si>
  <si>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</si>
  <si>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</si>
  <si>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</si>
  <si>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</si>
  <si>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</si>
  <si>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</si>
  <si>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</si>
  <si>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</si>
  <si>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</si>
  <si>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</si>
  <si>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</si>
  <si>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</si>
  <si>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</si>
  <si>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</si>
  <si>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</si>
  <si>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</si>
  <si>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</si>
  <si>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</si>
  <si>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</si>
  <si>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</si>
  <si>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</si>
  <si>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</si>
  <si>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</si>
  <si>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</si>
  <si>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</si>
  <si>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</si>
  <si>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</si>
  <si>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</si>
  <si>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</si>
  <si>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</si>
  <si>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</si>
  <si>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</si>
  <si>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</si>
  <si>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</si>
  <si>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</si>
  <si>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</si>
  <si>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</si>
  <si>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</si>
  <si>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</si>
  <si>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</si>
  <si>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</si>
  <si>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</si>
  <si>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</si>
  <si>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</si>
  <si>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</si>
  <si>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</si>
  <si>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</si>
  <si>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</si>
  <si>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</si>
  <si>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</si>
  <si>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</si>
  <si>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</si>
  <si>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</si>
  <si>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</si>
  <si>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</si>
  <si>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</si>
  <si>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</si>
  <si>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</si>
  <si>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</si>
  <si>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</si>
  <si>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</si>
  <si>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</si>
  <si>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</si>
  <si>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</si>
  <si>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</si>
  <si>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</si>
  <si>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</si>
  <si>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</si>
  <si>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</si>
  <si>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</si>
  <si>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</si>
  <si>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</si>
  <si>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</si>
  <si>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</si>
  <si>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</si>
  <si>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</si>
  <si>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</si>
  <si>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</si>
  <si>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</si>
  <si>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</si>
  <si>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</si>
  <si>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</si>
  <si>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</si>
  <si>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</si>
  <si>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</si>
  <si>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</si>
  <si>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</si>
  <si>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</si>
  <si>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</si>
  <si>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</si>
  <si>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</si>
  <si>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</si>
  <si>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</si>
  <si>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</si>
  <si>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</si>
  <si>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</si>
  <si>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</si>
  <si>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</si>
  <si>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</si>
  <si>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</si>
  <si>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</si>
  <si>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</si>
  <si>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</si>
  <si>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</si>
  <si>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</si>
  <si>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</si>
  <si>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</si>
  <si>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</si>
  <si>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</si>
  <si>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</si>
  <si>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</si>
  <si>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</si>
  <si>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</si>
  <si>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</si>
  <si>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</si>
  <si>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</si>
  <si>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</si>
  <si>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</si>
  <si>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</si>
  <si>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</si>
  <si>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</si>
  <si>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</si>
  <si>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</si>
  <si>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</si>
  <si>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</si>
  <si>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</si>
  <si>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</si>
  <si>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</si>
  <si>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</si>
  <si>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</si>
  <si>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</si>
  <si>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</si>
  <si>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</si>
  <si>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</si>
  <si>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</si>
  <si>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</si>
  <si>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</si>
  <si>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</si>
  <si>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</si>
  <si>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</si>
  <si>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</si>
  <si>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</si>
  <si>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</si>
  <si>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</si>
  <si>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</si>
  <si>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</si>
  <si>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</si>
  <si>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</si>
  <si>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</si>
  <si>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</si>
  <si>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</si>
  <si>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</si>
  <si>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</si>
  <si>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</si>
  <si>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</si>
  <si>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</si>
  <si>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</si>
  <si>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</si>
  <si>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</si>
  <si>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</si>
  <si>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</si>
  <si>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</si>
  <si>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</si>
  <si>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</si>
  <si>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</si>
  <si>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</si>
  <si>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</si>
  <si>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</si>
  <si>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</si>
  <si>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</si>
  <si>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</si>
  <si>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</si>
  <si>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</si>
  <si>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</si>
  <si>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</si>
  <si>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</si>
  <si>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</si>
  <si>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</si>
  <si>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</si>
  <si>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</si>
  <si>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</si>
  <si>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</si>
  <si>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</si>
  <si>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</si>
  <si>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</si>
  <si>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</si>
  <si>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</si>
  <si>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</si>
  <si>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</si>
  <si>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</si>
  <si>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</si>
  <si>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</si>
  <si>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</si>
  <si>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</si>
  <si>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</si>
  <si>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</si>
  <si>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</si>
  <si>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</si>
  <si>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</si>
  <si>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</si>
  <si>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</si>
  <si>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</si>
  <si>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</si>
  <si>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</si>
  <si>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</si>
  <si>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</si>
  <si>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</si>
  <si>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</si>
  <si>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</si>
  <si>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</si>
  <si>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</si>
  <si>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</si>
  <si>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</si>
  <si>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</si>
  <si>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</si>
  <si>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</si>
  <si>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</si>
  <si>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</si>
  <si>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</si>
  <si>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</si>
  <si>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</si>
  <si>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</si>
  <si>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</si>
  <si>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</si>
  <si>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</si>
  <si>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</si>
  <si>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</si>
  <si>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</si>
  <si>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</si>
  <si>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</si>
  <si>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</si>
  <si>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</si>
  <si>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</si>
  <si>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</si>
  <si>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</si>
  <si>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</si>
  <si>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</si>
  <si>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</si>
  <si>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</si>
  <si>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</si>
  <si>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</si>
  <si>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</si>
  <si>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</si>
  <si>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</si>
  <si>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</si>
  <si>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</si>
  <si>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</si>
  <si>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</si>
  <si>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</si>
  <si>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</si>
  <si>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</si>
  <si>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</si>
  <si>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</si>
  <si>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</si>
  <si>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</si>
  <si>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</si>
  <si>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</si>
  <si>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</si>
  <si>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</si>
  <si>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</si>
  <si>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</si>
  <si>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</si>
  <si>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</si>
  <si>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</si>
  <si>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</si>
  <si>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</si>
  <si>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</si>
  <si>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</si>
  <si>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</si>
  <si>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</si>
  <si>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</si>
  <si>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</si>
  <si>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</si>
  <si>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</si>
  <si>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</si>
  <si>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</si>
  <si>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</si>
  <si>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</si>
  <si>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</si>
  <si>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</si>
  <si>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</si>
  <si>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</si>
  <si>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</si>
  <si>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</si>
  <si>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</si>
  <si>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</si>
  <si>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</si>
  <si>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</si>
  <si>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</si>
  <si>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</si>
  <si>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</si>
  <si>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</si>
  <si>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</si>
  <si>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</si>
  <si>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</si>
  <si>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</si>
  <si>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</si>
  <si>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</si>
  <si>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</si>
  <si>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</si>
  <si>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</si>
  <si>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</si>
  <si>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</si>
  <si>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</si>
  <si>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</si>
  <si>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</si>
  <si>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</si>
  <si>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</si>
  <si>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</si>
  <si>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</si>
  <si>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</si>
  <si>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</si>
  <si>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</si>
  <si>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</si>
  <si>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</si>
  <si>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</si>
  <si>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</si>
  <si>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</si>
  <si>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</si>
  <si>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</si>
  <si>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</si>
  <si>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</si>
  <si>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</si>
  <si>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</si>
  <si>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</si>
  <si>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</si>
  <si>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</si>
  <si>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</si>
  <si>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</si>
  <si>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</si>
  <si>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</si>
  <si>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</si>
  <si>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</si>
  <si>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</si>
  <si>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</si>
  <si>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</si>
  <si>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</si>
  <si>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</si>
  <si>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</si>
  <si>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</si>
  <si>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</si>
  <si>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</si>
  <si>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</si>
  <si>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</si>
  <si>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</si>
  <si>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</si>
  <si>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</si>
  <si>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</si>
  <si>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</si>
  <si>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</si>
  <si>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</si>
  <si>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</si>
  <si>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</si>
  <si>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</si>
  <si>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</si>
  <si>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</si>
  <si>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</si>
  <si>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</si>
  <si>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</si>
  <si>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</si>
  <si>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</si>
  <si>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</si>
  <si>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</si>
  <si>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</si>
  <si>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</si>
  <si>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</si>
  <si>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</si>
  <si>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</si>
  <si>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</si>
  <si>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</si>
  <si>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</si>
  <si>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</si>
  <si>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</si>
  <si>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</si>
  <si>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</si>
  <si>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</si>
  <si>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</si>
  <si>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</si>
  <si>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</si>
  <si>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</si>
  <si>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</si>
  <si>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</si>
  <si>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</si>
  <si>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</si>
  <si>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</si>
  <si>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</si>
  <si>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</si>
  <si>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</si>
  <si>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</si>
  <si>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</si>
  <si>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</si>
  <si>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</si>
  <si>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</si>
  <si>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</si>
  <si>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</si>
  <si>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</si>
  <si>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</si>
  <si>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</si>
  <si>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</si>
  <si>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</si>
  <si>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</si>
  <si>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</si>
  <si>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</si>
  <si>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</si>
  <si>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</si>
  <si>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</si>
  <si>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</si>
  <si>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</si>
  <si>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</si>
  <si>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</si>
  <si>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</si>
  <si>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</si>
  <si>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</si>
  <si>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</si>
  <si>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</si>
  <si>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</si>
  <si>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</si>
  <si>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</si>
  <si>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</si>
  <si>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</si>
  <si>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</si>
  <si>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</si>
  <si>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</si>
  <si>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</si>
  <si>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</si>
  <si>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</si>
  <si>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</si>
  <si>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</si>
  <si>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</si>
  <si>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</si>
  <si>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</si>
  <si>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</si>
  <si>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</si>
  <si>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</si>
  <si>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</si>
  <si>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</si>
  <si>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</si>
  <si>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</si>
  <si>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</si>
  <si>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</si>
  <si>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</si>
  <si>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</si>
  <si>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</si>
  <si>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</si>
  <si>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</si>
  <si>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</si>
  <si>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</si>
  <si>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</si>
  <si>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</si>
  <si>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</si>
  <si>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</si>
  <si>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</si>
  <si>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</si>
  <si>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</si>
  <si>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</si>
  <si>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</si>
  <si>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</si>
  <si>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</si>
  <si>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</si>
  <si>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</si>
  <si>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</si>
  <si>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</si>
  <si>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</si>
  <si>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</si>
  <si>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</si>
  <si>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</si>
  <si>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</si>
  <si>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</si>
  <si>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</si>
  <si>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</si>
  <si>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</si>
  <si>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</si>
  <si>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</si>
  <si>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</si>
  <si>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</si>
  <si>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</si>
  <si>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</si>
  <si>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</si>
  <si>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</si>
  <si>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</si>
  <si>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</si>
  <si>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</si>
  <si>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</si>
  <si>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</si>
  <si>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</si>
  <si>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</si>
  <si>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</si>
  <si>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</si>
  <si>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</si>
  <si>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</si>
  <si>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</si>
  <si>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</si>
  <si>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</si>
  <si>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</si>
  <si>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</si>
  <si>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</si>
  <si>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</si>
  <si>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</si>
  <si>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</si>
  <si>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</si>
  <si>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</si>
  <si>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</si>
  <si>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</si>
  <si>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</si>
  <si>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</si>
  <si>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</si>
  <si>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</si>
  <si>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</si>
  <si>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</si>
  <si>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</si>
  <si>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</si>
  <si>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</si>
  <si>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</si>
  <si>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</si>
  <si>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</si>
  <si>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</si>
  <si>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</si>
  <si>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</si>
  <si>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</si>
  <si>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</si>
  <si>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</si>
  <si>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</si>
  <si>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</si>
  <si>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</si>
  <si>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</si>
  <si>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</si>
  <si>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</si>
  <si>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</si>
  <si>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</si>
  <si>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</si>
  <si>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</si>
  <si>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</si>
  <si>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</si>
  <si>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</si>
  <si>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</si>
  <si>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</si>
  <si>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</si>
  <si>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</si>
  <si>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</si>
  <si>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</si>
  <si>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</si>
  <si>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</si>
  <si>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</si>
  <si>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</si>
  <si>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</si>
  <si>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</si>
  <si>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</si>
  <si>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</si>
  <si>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</si>
  <si>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</si>
  <si>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</si>
  <si>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</si>
  <si>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</si>
  <si>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</si>
  <si>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</si>
  <si>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</si>
  <si>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</si>
  <si>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</si>
  <si>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</si>
  <si>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</si>
  <si>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</si>
  <si>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</si>
  <si>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</si>
  <si>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</si>
  <si>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</si>
  <si>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</si>
  <si>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</si>
  <si>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</si>
  <si>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</si>
  <si>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</si>
  <si>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</si>
  <si>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</si>
  <si>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</si>
  <si>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</si>
  <si>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</si>
  <si>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</si>
  <si>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</si>
  <si>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</si>
  <si>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</si>
  <si>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</si>
  <si>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</si>
  <si>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</si>
  <si>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</si>
  <si>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</si>
  <si>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</si>
  <si>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</si>
  <si>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</si>
  <si>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</si>
  <si>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</si>
  <si>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</si>
  <si>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</si>
  <si>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</si>
  <si>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</si>
  <si>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</si>
  <si>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</si>
  <si>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</si>
  <si>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</si>
  <si>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</si>
  <si>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</si>
  <si>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</si>
  <si>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</si>
  <si>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</si>
  <si>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</si>
  <si>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</si>
  <si>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</si>
  <si>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</si>
  <si>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</si>
  <si>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</si>
  <si>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</si>
  <si>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</si>
  <si>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</si>
  <si>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</si>
  <si>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</si>
  <si>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</si>
  <si>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</si>
  <si>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</si>
  <si>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</si>
  <si>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</si>
  <si>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</si>
  <si>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</si>
  <si>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</si>
  <si>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</si>
  <si>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</si>
  <si>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</si>
  <si>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</si>
  <si>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</si>
  <si>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</si>
  <si>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</si>
  <si>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</si>
  <si>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</si>
  <si>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</si>
  <si>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</si>
  <si>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</si>
  <si>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</si>
  <si>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</si>
  <si>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</si>
  <si>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</si>
  <si>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</si>
  <si>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</si>
  <si>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</si>
  <si>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</si>
  <si>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</si>
  <si>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</si>
  <si>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</si>
  <si>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</si>
  <si>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</si>
  <si>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</si>
  <si>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</si>
  <si>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</si>
  <si>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</si>
  <si>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</si>
  <si>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</si>
  <si>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</si>
  <si>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</si>
  <si>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</si>
  <si>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</si>
  <si>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</si>
  <si>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</si>
  <si>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</si>
  <si>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</si>
  <si>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</si>
  <si>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</si>
  <si>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</si>
  <si>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</si>
  <si>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</si>
  <si>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</si>
  <si>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</si>
  <si>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</si>
  <si>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</si>
  <si>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</si>
  <si>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</si>
  <si>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</si>
  <si>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</si>
  <si>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</si>
  <si>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</si>
  <si>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</si>
  <si>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</si>
  <si>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</si>
  <si>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</si>
  <si>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</si>
  <si>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</si>
  <si>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</si>
  <si>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</si>
  <si>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</si>
  <si>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</si>
  <si>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</si>
  <si>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</si>
  <si>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</si>
  <si>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</si>
  <si>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</si>
  <si>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</si>
  <si>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</si>
  <si>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</si>
  <si>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</si>
  <si>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</si>
  <si>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</si>
  <si>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</si>
  <si>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</si>
  <si>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</si>
  <si>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</si>
  <si>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</si>
  <si>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</si>
  <si>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</si>
  <si>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</si>
  <si>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</si>
  <si>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</si>
  <si>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</si>
  <si>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</si>
  <si>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</si>
  <si>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</si>
  <si>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</si>
  <si>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</si>
  <si>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</si>
  <si>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</si>
  <si>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</si>
  <si>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</si>
  <si>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</si>
  <si>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</si>
  <si>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</si>
  <si>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</si>
  <si>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</si>
  <si>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</si>
  <si>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</si>
  <si>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</si>
  <si>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</si>
  <si>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</si>
  <si>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</si>
  <si>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</si>
  <si>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</si>
  <si>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</si>
  <si>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</si>
  <si>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</si>
  <si>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</si>
  <si>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</si>
  <si>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</si>
  <si>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</si>
  <si>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</si>
  <si>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</si>
  <si>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</si>
  <si>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</si>
  <si>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</si>
  <si>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</si>
  <si>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</si>
  <si>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</si>
  <si>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</si>
  <si>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</si>
  <si>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</si>
  <si>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</si>
  <si>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</si>
  <si>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</si>
  <si>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</si>
  <si>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</si>
  <si>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</si>
  <si>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</si>
  <si>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</si>
  <si>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</si>
  <si>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</si>
  <si>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</si>
  <si>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</si>
  <si>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</si>
  <si>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</si>
  <si>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</si>
  <si>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</si>
  <si>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</si>
  <si>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</si>
  <si>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</si>
  <si>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</si>
  <si>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</si>
  <si>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</si>
  <si>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</si>
  <si>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</si>
  <si>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</si>
  <si>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</si>
  <si>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</si>
  <si>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</si>
  <si>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</si>
  <si>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</si>
  <si>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</si>
  <si>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</si>
  <si>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</si>
  <si>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</si>
  <si>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</si>
  <si>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</si>
  <si>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</si>
  <si>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</si>
  <si>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</si>
  <si>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</si>
  <si>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</si>
  <si>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</si>
  <si>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</si>
  <si>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</si>
  <si>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</si>
  <si>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</si>
  <si>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</si>
  <si>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</si>
  <si>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</si>
  <si>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</si>
  <si>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</si>
  <si>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</si>
  <si>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</si>
  <si>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</si>
  <si>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</si>
  <si>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</si>
  <si>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</si>
  <si>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</si>
  <si>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</si>
  <si>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</si>
  <si>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</si>
  <si>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</si>
  <si>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</si>
  <si>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</si>
  <si>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</si>
  <si>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</si>
  <si>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</si>
  <si>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</si>
  <si>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</si>
  <si>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</si>
  <si>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</si>
  <si>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</si>
  <si>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</si>
  <si>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</si>
  <si>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</si>
  <si>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</si>
  <si>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</si>
  <si>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</si>
  <si>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</si>
  <si>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</si>
  <si>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</si>
  <si>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</si>
  <si>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</si>
  <si>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</si>
  <si>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</si>
  <si>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</si>
  <si>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</si>
  <si>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</si>
  <si>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</si>
  <si>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</si>
  <si>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</si>
  <si>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</si>
  <si>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</si>
  <si>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</si>
  <si>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</si>
  <si>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</si>
  <si>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</si>
  <si>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</si>
  <si>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</si>
  <si>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</si>
  <si>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</si>
  <si>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</si>
  <si>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</si>
  <si>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</si>
  <si>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</si>
  <si>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</si>
  <si>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</si>
  <si>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</si>
  <si>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</si>
  <si>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</si>
  <si>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</si>
  <si>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</si>
  <si>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</si>
  <si>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</si>
  <si>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</si>
  <si>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</si>
  <si>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</si>
  <si>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</si>
  <si>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</si>
  <si>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</si>
  <si>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</si>
  <si>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</si>
  <si>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</si>
  <si>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</si>
  <si>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</si>
  <si>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</si>
  <si>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</si>
  <si>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</si>
  <si>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</si>
  <si>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</si>
  <si>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</si>
  <si>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</si>
  <si>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</si>
  <si>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</si>
  <si>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</si>
  <si>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</si>
  <si>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</si>
  <si>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</si>
  <si>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</si>
  <si>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</si>
  <si>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</si>
  <si>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</si>
  <si>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</si>
  <si>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</si>
  <si>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</si>
  <si>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</si>
  <si>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</si>
  <si>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</si>
  <si>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</si>
  <si>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</si>
  <si>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</si>
  <si>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</si>
  <si>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</si>
  <si>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</si>
  <si>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</si>
  <si>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</si>
  <si>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</si>
  <si>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</si>
  <si>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</si>
  <si>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</si>
  <si>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</si>
  <si>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</si>
  <si>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</si>
  <si>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</si>
  <si>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</si>
  <si>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</si>
  <si>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</si>
  <si>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</si>
  <si>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</si>
  <si>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</si>
  <si>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</si>
  <si>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</si>
  <si>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</si>
  <si>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</si>
  <si>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</si>
  <si>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</si>
  <si>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</si>
  <si>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</si>
  <si>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</si>
  <si>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</si>
  <si>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</si>
  <si>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</si>
  <si>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</si>
  <si>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</si>
  <si>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</si>
  <si>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</si>
  <si>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</si>
  <si>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</si>
  <si>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</si>
  <si>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</si>
  <si>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</si>
  <si>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</si>
  <si>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</si>
  <si>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</si>
  <si>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</si>
  <si>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</si>
  <si>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</si>
  <si>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</si>
  <si>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</si>
  <si>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</si>
  <si>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</si>
  <si>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</si>
  <si>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</si>
  <si>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</si>
  <si>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</si>
  <si>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</si>
  <si>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</si>
  <si>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</si>
  <si>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</si>
  <si>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</si>
  <si>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</si>
  <si>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</si>
  <si>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</si>
  <si>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</si>
  <si>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</si>
  <si>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</si>
  <si>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</si>
  <si>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</si>
  <si>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</si>
  <si>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</si>
  <si>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</si>
  <si>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</si>
  <si>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</si>
  <si>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</si>
  <si>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</si>
  <si>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</si>
  <si>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</si>
  <si>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</si>
  <si>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</si>
  <si>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</si>
  <si>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</si>
  <si>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</si>
  <si>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</si>
  <si>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</si>
  <si>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</si>
  <si>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</si>
  <si>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</si>
  <si>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</si>
  <si>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</si>
  <si>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</si>
  <si>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</si>
  <si>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</si>
  <si>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</si>
  <si>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</si>
  <si>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</si>
  <si>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</si>
  <si>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</si>
  <si>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</si>
  <si>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</si>
  <si>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</si>
  <si>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</si>
  <si>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</si>
  <si>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</si>
  <si>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</si>
  <si>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</si>
  <si>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</si>
  <si>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</si>
  <si>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</si>
  <si>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</si>
  <si>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</si>
  <si>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</si>
  <si>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</si>
  <si>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</si>
  <si>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</si>
  <si>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</si>
  <si>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</si>
  <si>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</si>
  <si>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</si>
  <si>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</si>
  <si>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</si>
  <si>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</si>
  <si>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</si>
  <si>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</si>
  <si>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</si>
  <si>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</si>
  <si>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</si>
  <si>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</si>
  <si>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</si>
  <si>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</si>
  <si>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</si>
  <si>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</si>
  <si>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</si>
  <si>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</si>
  <si>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</si>
  <si>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</si>
  <si>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</si>
  <si>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</si>
  <si>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</si>
  <si>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</si>
  <si>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</si>
  <si>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</si>
  <si>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</si>
  <si>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</si>
  <si>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</si>
  <si>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</si>
  <si>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</si>
  <si>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</si>
  <si>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</si>
  <si>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</si>
  <si>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</si>
  <si>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</si>
  <si>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</si>
  <si>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</si>
  <si>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</si>
  <si>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</si>
  <si>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</si>
  <si>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</si>
  <si>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</si>
  <si>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</si>
  <si>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</si>
  <si>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</si>
  <si>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</si>
  <si>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</si>
  <si>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</si>
  <si>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</si>
  <si>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</si>
  <si>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</si>
  <si>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</si>
  <si>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</si>
  <si>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</si>
  <si>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</si>
  <si>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</si>
  <si>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</si>
  <si>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</si>
  <si>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</si>
  <si>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</si>
  <si>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</si>
  <si>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</si>
  <si>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</si>
  <si>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</si>
  <si>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</si>
  <si>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</si>
  <si>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</si>
  <si>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</si>
  <si>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</si>
  <si>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</si>
  <si>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</si>
  <si>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</si>
  <si>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</si>
  <si>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</si>
  <si>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</si>
  <si>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</si>
  <si>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</si>
  <si>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</si>
  <si>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</si>
  <si>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</si>
  <si>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</si>
  <si>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</si>
  <si>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</si>
  <si>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</si>
  <si>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</si>
  <si>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</si>
  <si>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</si>
  <si>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</si>
  <si>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</si>
  <si>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</si>
  <si>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</si>
  <si>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</si>
  <si>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</si>
  <si>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</si>
  <si>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</si>
  <si>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</si>
  <si>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</si>
  <si>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</si>
  <si>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</si>
  <si>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</si>
  <si>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</si>
  <si>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</si>
  <si>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</si>
  <si>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</si>
  <si>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</si>
  <si>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</si>
  <si>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</si>
  <si>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</si>
  <si>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</si>
  <si>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</si>
  <si>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</si>
  <si>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</si>
  <si>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</si>
  <si>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</si>
  <si>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</si>
  <si>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</si>
  <si>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</si>
  <si>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</si>
  <si>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</si>
  <si>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</si>
  <si>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</si>
  <si>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</si>
  <si>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</si>
  <si>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</si>
  <si>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</si>
  <si>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</si>
  <si>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</si>
  <si>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</si>
  <si>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</si>
  <si>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</si>
  <si>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</si>
  <si>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</si>
  <si>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</si>
  <si>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</si>
  <si>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</si>
  <si>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</si>
  <si>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</si>
  <si>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</si>
  <si>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</si>
  <si>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</si>
  <si>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</si>
  <si>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</si>
  <si>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</si>
  <si>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</si>
  <si>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</si>
  <si>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</si>
  <si>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</si>
  <si>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</si>
  <si>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</si>
  <si>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</si>
  <si>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</si>
  <si>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</si>
  <si>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</si>
  <si>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</si>
  <si>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</si>
  <si>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</si>
  <si>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</si>
  <si>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</si>
  <si>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</si>
  <si>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</si>
  <si>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</si>
  <si>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</si>
  <si>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</si>
  <si>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</si>
  <si>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</si>
  <si>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</si>
  <si>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</si>
  <si>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</si>
  <si>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</si>
  <si>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</si>
  <si>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</si>
  <si>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</si>
  <si>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</si>
  <si>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</si>
  <si>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</si>
  <si>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</si>
  <si>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</si>
  <si>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</si>
  <si>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</si>
  <si>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</si>
  <si>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</si>
  <si>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</si>
  <si>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</si>
  <si>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</si>
  <si>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</si>
  <si>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</si>
  <si>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</si>
  <si>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</si>
  <si>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</si>
  <si>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</si>
  <si>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</si>
  <si>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</si>
  <si>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</si>
  <si>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</si>
  <si>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</si>
  <si>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</si>
  <si>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</si>
  <si>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</si>
  <si>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</si>
  <si>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</si>
  <si>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</si>
  <si>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</si>
  <si>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</si>
  <si>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</si>
  <si>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</si>
  <si>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</si>
  <si>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</si>
  <si>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</si>
  <si>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</si>
  <si>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</si>
  <si>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</si>
  <si>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</si>
  <si>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</si>
  <si>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</si>
  <si>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</si>
  <si>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</si>
  <si>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</si>
  <si>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</si>
  <si>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</si>
  <si>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</si>
  <si>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</si>
  <si>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</si>
  <si>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</si>
  <si>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</si>
  <si>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</si>
  <si>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</si>
  <si>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</si>
  <si>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</si>
  <si>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</si>
  <si>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</si>
  <si>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</si>
  <si>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</si>
  <si>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</si>
  <si>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</si>
  <si>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</si>
  <si>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</si>
  <si>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</si>
  <si>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</si>
  <si>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</si>
  <si>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</si>
  <si>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</si>
  <si>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</si>
  <si>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</si>
  <si>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</si>
  <si>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</si>
  <si>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</si>
  <si>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</si>
  <si>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</si>
  <si>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</si>
  <si>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</si>
  <si>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</si>
  <si>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</si>
  <si>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</si>
  <si>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</si>
  <si>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</si>
  <si>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</si>
  <si>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</si>
  <si>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</si>
  <si>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</si>
  <si>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</si>
  <si>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</si>
  <si>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</si>
  <si>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</si>
  <si>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</si>
  <si>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</si>
  <si>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</si>
  <si>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</si>
  <si>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</si>
  <si>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</si>
  <si>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</si>
  <si>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</si>
  <si>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</si>
  <si>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</si>
  <si>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</si>
  <si>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</si>
  <si>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</si>
  <si>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</si>
  <si>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</si>
  <si>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</si>
  <si>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</si>
  <si>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</si>
  <si>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</si>
  <si>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</si>
  <si>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</si>
  <si>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</si>
  <si>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</si>
  <si>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</si>
  <si>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</si>
  <si>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</si>
  <si>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</si>
  <si>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</si>
  <si>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</si>
  <si>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</si>
  <si>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</si>
  <si>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</si>
  <si>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</si>
  <si>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</si>
  <si>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</si>
  <si>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</si>
  <si>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</si>
  <si>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</si>
  <si>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</si>
  <si>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</si>
  <si>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</si>
  <si>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</si>
  <si>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</si>
  <si>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</si>
  <si>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</si>
  <si>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</si>
  <si>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</si>
  <si>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</si>
  <si>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</si>
  <si>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</si>
  <si>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</si>
  <si>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</si>
  <si>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</si>
  <si>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</si>
  <si>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</si>
  <si>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</si>
  <si>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</si>
  <si>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</si>
  <si>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</si>
  <si>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</si>
  <si>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</si>
  <si>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</si>
  <si>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</si>
  <si>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</si>
  <si>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</si>
  <si>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</si>
  <si>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</si>
  <si>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</si>
  <si>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</si>
  <si>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</si>
  <si>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</si>
  <si>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</si>
  <si>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</si>
  <si>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</si>
  <si>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</si>
  <si>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</si>
  <si>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</si>
  <si>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</si>
  <si>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</si>
  <si>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</si>
  <si>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</si>
  <si>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</si>
  <si>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</si>
  <si>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</si>
  <si>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</si>
  <si>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</si>
  <si>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</si>
  <si>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</si>
  <si>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</si>
  <si>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</si>
  <si>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</si>
  <si>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</si>
  <si>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</si>
  <si>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</si>
  <si>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</si>
  <si>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</si>
  <si>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</si>
  <si>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</si>
  <si>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</si>
  <si>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</si>
  <si>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</si>
  <si>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</si>
  <si>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</si>
  <si>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</si>
  <si>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</si>
  <si>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</si>
  <si>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</si>
  <si>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</si>
  <si>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</si>
  <si>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</si>
  <si>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</si>
  <si>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</si>
  <si>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</si>
  <si>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</si>
  <si>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</si>
  <si>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</si>
  <si>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</si>
  <si>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</si>
  <si>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</si>
  <si>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</si>
  <si>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</si>
  <si>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</si>
  <si>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</si>
  <si>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</si>
  <si>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</si>
  <si>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</si>
  <si>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</si>
  <si>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</si>
  <si>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</si>
  <si>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</si>
  <si>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</si>
  <si>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</si>
  <si>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</si>
  <si>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</si>
  <si>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</si>
  <si>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</si>
  <si>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</si>
  <si>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</si>
  <si>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</si>
  <si>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</si>
  <si>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</si>
  <si>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</si>
  <si>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</si>
  <si>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</si>
  <si>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</si>
  <si>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</si>
  <si>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</si>
  <si>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</si>
  <si>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</si>
  <si>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</si>
  <si>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</si>
  <si>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</si>
  <si>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</si>
  <si>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</si>
  <si>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</si>
  <si>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</si>
  <si>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</si>
  <si>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</si>
  <si>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</si>
  <si>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</si>
  <si>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</si>
  <si>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</si>
  <si>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</si>
  <si>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</si>
  <si>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</si>
  <si>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</si>
  <si>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</si>
  <si>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</si>
  <si>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</si>
  <si>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</si>
  <si>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</si>
  <si>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</si>
  <si>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</si>
  <si>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</si>
  <si>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</si>
  <si>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</si>
  <si>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</si>
  <si>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</si>
  <si>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</si>
  <si>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</si>
  <si>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</si>
  <si>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</si>
  <si>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</si>
  <si>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</si>
  <si>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</si>
  <si>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</si>
  <si>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</si>
  <si>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</si>
  <si>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</si>
  <si>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</si>
  <si>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</si>
  <si>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</si>
  <si>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</si>
  <si>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</si>
  <si>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</si>
  <si>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</si>
  <si>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</si>
  <si>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</si>
  <si>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</si>
  <si>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</si>
  <si>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</si>
  <si>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</si>
  <si>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</si>
  <si>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</si>
  <si>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</si>
  <si>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</si>
  <si>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</si>
  <si>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</si>
  <si>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</si>
  <si>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</si>
  <si>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</si>
  <si>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</si>
  <si>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</si>
  <si>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</si>
  <si>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</si>
  <si>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</si>
  <si>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</si>
  <si>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</si>
  <si>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</si>
  <si>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</si>
  <si>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</si>
  <si>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</si>
  <si>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</si>
  <si>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</si>
  <si>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</si>
  <si>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</si>
  <si>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</si>
  <si>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</si>
  <si>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</si>
  <si>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</si>
  <si>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</si>
  <si>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</si>
  <si>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</si>
  <si>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</si>
  <si>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</si>
  <si>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</si>
  <si>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</si>
  <si>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</si>
  <si>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</si>
  <si>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</si>
  <si>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</si>
  <si>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</si>
  <si>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</si>
  <si>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</si>
  <si>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</si>
  <si>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</si>
  <si>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</si>
  <si>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</si>
  <si>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</si>
  <si>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</si>
  <si>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</si>
  <si>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</si>
  <si>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</si>
  <si>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</si>
  <si>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</si>
  <si>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</si>
  <si>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</si>
  <si>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</si>
  <si>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</si>
  <si>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</si>
  <si>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</si>
  <si>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</si>
  <si>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</si>
  <si>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</si>
  <si>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</si>
  <si>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</si>
  <si>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</si>
  <si>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</si>
  <si>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</si>
  <si>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</si>
  <si>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</si>
  <si>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</si>
  <si>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</si>
  <si>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</si>
  <si>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</si>
  <si>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</si>
  <si>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</si>
  <si>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</si>
  <si>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</si>
  <si>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</si>
  <si>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</si>
  <si>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</si>
  <si>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</si>
  <si>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</si>
  <si>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</si>
  <si>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</si>
  <si>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</si>
  <si>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</si>
  <si>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</si>
  <si>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</si>
  <si>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</si>
  <si>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</si>
  <si>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</si>
  <si>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</si>
  <si>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</si>
  <si>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</si>
  <si>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</si>
  <si>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</si>
  <si>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</si>
  <si>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</si>
  <si>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</si>
  <si>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</si>
  <si>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</si>
  <si>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</si>
  <si>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</si>
  <si>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</si>
  <si>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</si>
  <si>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</si>
  <si>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</si>
  <si>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</si>
  <si>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</si>
  <si>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</si>
  <si>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</si>
  <si>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</si>
  <si>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</si>
  <si>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</si>
  <si>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</si>
  <si>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</si>
  <si>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</si>
  <si>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</si>
  <si>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</si>
  <si>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</si>
  <si>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</si>
  <si>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</si>
  <si>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</si>
  <si>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</si>
  <si>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</si>
  <si>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</si>
  <si>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</si>
  <si>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</si>
  <si>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</si>
  <si>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</si>
  <si>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</si>
  <si>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</si>
  <si>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</si>
  <si>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</si>
  <si>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</si>
  <si>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</si>
  <si>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</si>
  <si>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</si>
  <si>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</si>
  <si>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</si>
  <si>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</si>
  <si>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</si>
  <si>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</si>
  <si>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</si>
  <si>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</si>
  <si>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</si>
  <si>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</si>
  <si>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</si>
  <si>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</si>
  <si>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</si>
  <si>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</si>
  <si>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</si>
  <si>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</si>
  <si>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</si>
  <si>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</si>
  <si>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</si>
  <si>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</si>
  <si>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</si>
  <si>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</si>
  <si>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</si>
  <si>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</si>
  <si>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</si>
  <si>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</si>
  <si>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</si>
  <si>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</si>
  <si>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</si>
  <si>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</si>
  <si>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</si>
  <si>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</si>
  <si>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</si>
  <si>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</si>
  <si>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</si>
  <si>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</si>
  <si>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</si>
  <si>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</si>
  <si>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</si>
  <si>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</si>
  <si>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</si>
  <si>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</si>
  <si>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</si>
  <si>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</si>
  <si>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</si>
  <si>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</si>
  <si>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</si>
  <si>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</si>
  <si>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</si>
  <si>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</si>
  <si>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</si>
  <si>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</si>
  <si>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</si>
  <si>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</si>
  <si>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</si>
  <si>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</si>
  <si>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</si>
  <si>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</si>
  <si>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</si>
  <si>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</si>
  <si>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</si>
  <si>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</si>
  <si>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</si>
  <si>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</si>
  <si>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</si>
  <si>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</si>
  <si>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</si>
  <si>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</si>
  <si>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</si>
  <si>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</si>
  <si>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</si>
  <si>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</si>
  <si>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</si>
  <si>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</si>
  <si>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</si>
  <si>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</si>
  <si>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</si>
  <si>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</si>
  <si>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</si>
  <si>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</si>
  <si>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</si>
  <si>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</si>
  <si>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</si>
  <si>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</si>
  <si>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</si>
  <si>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</si>
  <si>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</si>
  <si>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</si>
  <si>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</si>
  <si>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</si>
  <si>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</si>
  <si>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</si>
  <si>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</si>
  <si>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</si>
  <si>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</si>
  <si>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</si>
  <si>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</si>
  <si>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</si>
  <si>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</si>
  <si>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</si>
  <si>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</si>
  <si>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</si>
  <si>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</si>
  <si>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</si>
  <si>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</si>
  <si>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</si>
  <si>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</si>
  <si>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</si>
  <si>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</si>
  <si>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</si>
  <si>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</si>
  <si>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</si>
  <si>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</si>
  <si>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</si>
  <si>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</si>
  <si>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</si>
  <si>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</si>
  <si>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</si>
  <si>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</si>
  <si>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</si>
  <si>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</si>
  <si>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</si>
  <si>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</si>
  <si>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</si>
  <si>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</si>
  <si>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</si>
  <si>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</si>
  <si>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</si>
  <si>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</si>
  <si>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</si>
  <si>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</si>
  <si>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</si>
  <si>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</si>
  <si>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</si>
  <si>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</si>
  <si>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</si>
  <si>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</si>
  <si>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</si>
  <si>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</si>
  <si>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</si>
  <si>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</si>
  <si>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</si>
  <si>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</si>
  <si>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</si>
  <si>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</si>
  <si>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</si>
  <si>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</si>
  <si>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</si>
  <si>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</si>
  <si>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</si>
  <si>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</si>
  <si>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</si>
  <si>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</si>
  <si>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</si>
  <si>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</si>
  <si>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</si>
  <si>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</si>
  <si>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</si>
  <si>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</si>
  <si>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</si>
  <si>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</si>
  <si>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</si>
  <si>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</si>
  <si>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</si>
  <si>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</si>
  <si>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</si>
  <si>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</si>
  <si>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</si>
  <si>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</si>
  <si>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</si>
  <si>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</si>
  <si>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</si>
  <si>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</si>
  <si>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</si>
  <si>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</si>
  <si>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</si>
  <si>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</si>
  <si>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</si>
  <si>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</si>
  <si>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</si>
  <si>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</si>
  <si>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</si>
  <si>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</si>
  <si>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</si>
  <si>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</si>
  <si>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</si>
  <si>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</si>
  <si>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</si>
  <si>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</si>
  <si>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</si>
  <si>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</si>
  <si>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</si>
  <si>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</si>
  <si>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</si>
  <si>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</si>
  <si>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</si>
  <si>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</si>
  <si>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</si>
  <si>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</si>
  <si>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</si>
  <si>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</si>
  <si>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</si>
  <si>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</si>
  <si>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</si>
  <si>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</si>
  <si>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</si>
  <si>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</si>
  <si>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</si>
  <si>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</si>
  <si>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</si>
  <si>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</si>
  <si>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</si>
  <si>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</si>
  <si>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</si>
  <si>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</si>
  <si>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</si>
  <si>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</si>
  <si>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</si>
  <si>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</si>
  <si>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</si>
  <si>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</si>
  <si>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</si>
  <si>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</si>
  <si>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</si>
  <si>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</si>
  <si>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</si>
  <si>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</si>
  <si>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</si>
  <si>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</si>
  <si>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</si>
  <si>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</si>
  <si>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</si>
  <si>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</si>
  <si>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</si>
  <si>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</si>
  <si>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</si>
  <si>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</si>
  <si>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</si>
  <si>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</si>
  <si>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</si>
  <si>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</si>
  <si>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</si>
  <si>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</si>
  <si>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</si>
  <si>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</si>
  <si>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</si>
  <si>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</si>
  <si>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</si>
  <si>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</si>
  <si>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</si>
  <si>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</si>
  <si>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</si>
  <si>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</si>
  <si>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</si>
  <si>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</si>
  <si>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</si>
  <si>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</si>
  <si>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</si>
  <si>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</si>
  <si>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</si>
  <si>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</si>
  <si>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</si>
  <si>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</si>
  <si>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</si>
  <si>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</si>
  <si>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</si>
  <si>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</si>
  <si>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</si>
  <si>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</si>
  <si>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</si>
  <si>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</si>
  <si>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</si>
  <si>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</si>
  <si>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</si>
  <si>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</si>
  <si>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</si>
  <si>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</si>
  <si>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</si>
  <si>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</si>
  <si>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</si>
  <si>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</si>
  <si>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</si>
  <si>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</si>
  <si>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</si>
  <si>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</si>
  <si>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</si>
  <si>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</si>
  <si>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</si>
  <si>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</si>
  <si>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</si>
  <si>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</si>
  <si>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</si>
  <si>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</si>
  <si>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</si>
  <si>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</si>
  <si>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</si>
  <si>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</si>
  <si>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</si>
  <si>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</si>
  <si>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</si>
  <si>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</si>
  <si>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</si>
  <si>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</si>
  <si>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</si>
  <si>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</si>
  <si>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</si>
  <si>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</si>
  <si>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</si>
  <si>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</si>
  <si>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</si>
  <si>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</si>
  <si>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</si>
  <si>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</si>
  <si>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</si>
  <si>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</si>
  <si>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</si>
  <si>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</si>
  <si>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</si>
  <si>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</si>
  <si>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</si>
  <si>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</si>
  <si>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</si>
  <si>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</si>
  <si>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</si>
  <si>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</si>
  <si>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</si>
  <si>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</si>
  <si>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</si>
  <si>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</si>
  <si>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</si>
  <si>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</si>
  <si>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</si>
  <si>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</si>
  <si>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</si>
  <si>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</si>
  <si>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</si>
  <si>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</si>
  <si>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</si>
  <si>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</si>
  <si>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</si>
  <si>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</si>
  <si>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</si>
  <si>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</si>
  <si>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</si>
  <si>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</si>
  <si>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</si>
  <si>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</si>
  <si>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</si>
  <si>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</si>
  <si>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</si>
  <si>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</si>
  <si>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</si>
  <si>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</si>
  <si>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</si>
  <si>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</si>
  <si>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</si>
  <si>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</si>
  <si>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</si>
  <si>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</si>
  <si>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</si>
  <si>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</si>
  <si>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</si>
  <si>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</si>
  <si>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</si>
  <si>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</si>
  <si>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</si>
  <si>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</si>
  <si>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</si>
  <si>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</si>
  <si>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</si>
  <si>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</si>
  <si>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</si>
  <si>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</si>
  <si>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</si>
  <si>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</si>
  <si>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</si>
  <si>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</si>
  <si>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</si>
  <si>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</si>
  <si>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</si>
  <si>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</si>
  <si>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</si>
  <si>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</si>
  <si>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</si>
  <si>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</si>
  <si>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</si>
  <si>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</si>
  <si>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</si>
  <si>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</si>
  <si>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</si>
  <si>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</si>
  <si>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</si>
  <si>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</si>
  <si>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</si>
  <si>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</si>
  <si>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</si>
  <si>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</si>
  <si>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</si>
  <si>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</si>
  <si>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</si>
  <si>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</si>
  <si>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</si>
  <si>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</si>
  <si>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</si>
  <si>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</si>
  <si>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</si>
  <si>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</si>
  <si>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</si>
  <si>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</si>
  <si>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</si>
  <si>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</si>
  <si>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</si>
  <si>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</si>
  <si>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</si>
  <si>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</si>
  <si>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</si>
  <si>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</si>
  <si>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</si>
  <si>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</si>
  <si>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</si>
  <si>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</si>
  <si>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</si>
  <si>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</si>
  <si>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</si>
  <si>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</si>
  <si>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</si>
  <si>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</si>
  <si>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</si>
  <si>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</si>
  <si>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</si>
  <si>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</si>
  <si>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</si>
  <si>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</si>
  <si>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</si>
  <si>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</si>
  <si>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</si>
  <si>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</si>
  <si>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</si>
  <si>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</si>
  <si>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</si>
  <si>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</si>
  <si>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</si>
  <si>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</si>
  <si>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</si>
  <si>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</si>
  <si>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</si>
  <si>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</si>
  <si>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</si>
  <si>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</si>
  <si>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</si>
  <si>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</si>
  <si>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</si>
  <si>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</si>
  <si>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</si>
  <si>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</si>
  <si>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</si>
  <si>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</si>
  <si>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</si>
  <si>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</si>
  <si>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</si>
  <si>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</si>
  <si>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</si>
  <si>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</si>
  <si>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</si>
  <si>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</si>
  <si>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</si>
  <si>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</si>
  <si>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</si>
  <si>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</si>
  <si>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</si>
  <si>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</si>
  <si>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</si>
  <si>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</si>
  <si>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</si>
  <si>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</si>
  <si>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</si>
  <si>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</si>
  <si>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</si>
  <si>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</si>
  <si>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</si>
  <si>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</si>
  <si>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</si>
  <si>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</si>
  <si>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</si>
  <si>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</si>
  <si>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</si>
  <si>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</si>
  <si>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</si>
  <si>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</si>
  <si>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</si>
  <si>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</si>
  <si>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</si>
  <si>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</si>
  <si>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</si>
  <si>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</si>
  <si>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</si>
  <si>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</si>
  <si>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</si>
  <si>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</si>
  <si>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</si>
  <si>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</si>
  <si>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</si>
  <si>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</si>
  <si>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</si>
  <si>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</si>
  <si>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</si>
  <si>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</si>
  <si>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</si>
  <si>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</si>
  <si>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</si>
  <si>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</si>
  <si>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</si>
  <si>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</si>
  <si>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</si>
  <si>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</si>
  <si>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</si>
  <si>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</si>
  <si>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</si>
  <si>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</si>
  <si>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</si>
  <si>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</si>
  <si>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</si>
  <si>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</si>
  <si>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</si>
  <si>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</si>
  <si>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</si>
  <si>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</si>
  <si>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</si>
  <si>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</si>
  <si>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</si>
  <si>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</si>
  <si>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</si>
  <si>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</si>
  <si>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</si>
  <si>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</si>
  <si>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</si>
  <si>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</si>
  <si>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</si>
  <si>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</si>
  <si>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</si>
  <si>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</si>
  <si>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</si>
  <si>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</si>
  <si>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</si>
  <si>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</si>
  <si>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</si>
  <si>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</si>
  <si>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</si>
  <si>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</si>
  <si>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</si>
  <si>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</si>
  <si>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</si>
  <si>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</si>
  <si>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</si>
  <si>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</si>
  <si>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</si>
  <si>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</si>
  <si>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</si>
  <si>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</si>
  <si>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</si>
  <si>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</si>
  <si>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</si>
  <si>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</si>
  <si>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</si>
  <si>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</si>
  <si>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</si>
  <si>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</si>
  <si>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</si>
  <si>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</si>
  <si>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</si>
  <si>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</si>
  <si>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</si>
  <si>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</si>
  <si>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</si>
  <si>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</si>
  <si>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</si>
  <si>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</si>
  <si>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</si>
  <si>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</si>
  <si>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</si>
  <si>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</si>
  <si>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</si>
  <si>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</si>
  <si>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</si>
  <si>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</si>
  <si>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</si>
  <si>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</si>
  <si>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</si>
  <si>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</si>
  <si>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</si>
  <si>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</si>
  <si>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</si>
  <si>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</si>
  <si>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</si>
  <si>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</si>
  <si>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</si>
  <si>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</si>
  <si>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</si>
  <si>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</si>
  <si>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</si>
  <si>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</si>
  <si>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</si>
  <si>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</si>
  <si>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</si>
  <si>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</si>
  <si>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</si>
  <si>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</si>
  <si>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</si>
  <si>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</si>
  <si>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</si>
  <si>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</si>
  <si>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</si>
  <si>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</si>
  <si>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</si>
  <si>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</si>
  <si>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</si>
  <si>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</si>
  <si>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</si>
  <si>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</si>
  <si>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</si>
  <si>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</si>
  <si>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</si>
  <si>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</si>
  <si>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</si>
  <si>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</si>
  <si>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</si>
  <si>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</si>
  <si>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</si>
  <si>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</si>
  <si>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</si>
  <si>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</si>
  <si>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</si>
  <si>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</si>
  <si>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</si>
  <si>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</si>
  <si>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</si>
  <si>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</si>
  <si>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</si>
  <si>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</si>
  <si>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</si>
  <si>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</si>
  <si>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</si>
  <si>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</si>
  <si>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</si>
  <si>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</si>
  <si>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</si>
  <si>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</si>
  <si>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</si>
  <si>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</si>
  <si>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</si>
  <si>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</si>
  <si>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</si>
  <si>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</si>
  <si>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</si>
  <si>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</si>
  <si>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</si>
  <si>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</si>
  <si>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</si>
  <si>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</si>
  <si>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</si>
  <si>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</si>
  <si>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</si>
  <si>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</si>
  <si>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</si>
  <si>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</si>
  <si>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</si>
  <si>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</si>
  <si>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</si>
  <si>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</si>
  <si>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</si>
  <si>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</si>
  <si>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</si>
  <si>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</si>
  <si>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</si>
  <si>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</si>
  <si>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</si>
  <si>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</si>
  <si>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</si>
  <si>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</si>
  <si>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</si>
  <si>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</si>
  <si>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</si>
  <si>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</si>
  <si>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</si>
  <si>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</si>
  <si>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</si>
  <si>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</si>
  <si>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</si>
  <si>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</si>
  <si>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</si>
  <si>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</si>
  <si>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</si>
  <si>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</si>
  <si>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</si>
  <si>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</si>
  <si>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</si>
  <si>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</si>
  <si>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</si>
  <si>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</si>
  <si>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</si>
  <si>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</si>
  <si>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</si>
  <si>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</si>
  <si>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</si>
  <si>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</si>
  <si>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</si>
  <si>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</si>
  <si>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</si>
  <si>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</si>
  <si>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</si>
  <si>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</si>
  <si>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</si>
  <si>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</si>
  <si>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</si>
  <si>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</si>
  <si>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</si>
  <si>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</si>
  <si>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</si>
  <si>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</si>
  <si>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</si>
  <si>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</si>
  <si>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</si>
  <si>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</si>
  <si>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</si>
  <si>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</si>
  <si>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</si>
  <si>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</si>
  <si>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</si>
  <si>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</si>
  <si>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</si>
  <si>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</si>
  <si>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</si>
  <si>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</si>
  <si>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</si>
  <si>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</si>
  <si>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</si>
  <si>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</si>
  <si>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</si>
  <si>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</si>
  <si>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</si>
  <si>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</si>
  <si>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</si>
  <si>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</si>
  <si>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</si>
  <si>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</si>
  <si>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</si>
  <si>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</si>
  <si>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</si>
  <si>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</si>
  <si>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</si>
  <si>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</si>
  <si>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</si>
  <si>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</si>
  <si>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</si>
  <si>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</si>
  <si>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</si>
  <si>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</si>
  <si>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</si>
  <si>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</si>
  <si>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</si>
  <si>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</si>
  <si>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</si>
  <si>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</si>
  <si>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</si>
  <si>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</si>
  <si>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</si>
  <si>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</si>
  <si>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</si>
  <si>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</si>
  <si>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</si>
  <si>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</si>
  <si>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</si>
  <si>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</si>
  <si>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</si>
  <si>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</si>
  <si>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</si>
  <si>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</si>
  <si>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</si>
  <si>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</si>
  <si>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</si>
  <si>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</si>
  <si>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</si>
  <si>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</si>
  <si>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</si>
  <si>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</si>
  <si>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</si>
  <si>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</si>
  <si>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</si>
  <si>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</si>
  <si>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</si>
  <si>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</si>
  <si>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</si>
  <si>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</si>
  <si>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</si>
  <si>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</si>
  <si>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</si>
  <si>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</si>
  <si>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</si>
  <si>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</si>
  <si>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</si>
  <si>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</si>
  <si>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</si>
  <si>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</si>
  <si>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</si>
  <si>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</si>
  <si>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</si>
  <si>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</si>
  <si>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</si>
  <si>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</si>
  <si>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</si>
  <si>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mean</t>
  </si>
  <si>
    <t>median</t>
  </si>
  <si>
    <t>minimum</t>
  </si>
  <si>
    <t>maximum</t>
  </si>
  <si>
    <t>variance</t>
  </si>
  <si>
    <t>standard deviation</t>
  </si>
  <si>
    <t>Table 1. Statistical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</si>
</sst>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d/yy\ hh:mm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8A8A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right"/>
    </xf>
    <xf numFmtId="0" fontId="1" fillId="0" borderId="1" xfId="0" applyFont="1" applyBorder="1"/>
    <xf numFmtId="0" fontId="0" fillId="0" borderId="2" xfId="0" applyBorder="1"/>
    <xf numFmtId="0" fontId="3" fillId="2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" fontId="0" fillId="0" borderId="5" xfId="0" applyNumberFormat="1" applyBorder="1"/>
    <xf numFmtId="1" fontId="0" fillId="0" borderId="1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1" fillId="0" borderId="0" xfId="0" applyFont="1" applyAlignment="1">
      <alignment horizontal="right"/>
    </xf>
  </cellXfs>
  <cellStyles count="1">
    <cellStyle name="Normal" xfId="0" builtinId="0"/>
  </cellStyles>
  <dxfs count="20"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E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90B-B76C-1B69E990FAF9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90B-B76C-1B69E990FAF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0-490B-B76C-1B69E990FAF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0-490B-B76C-1B69E990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960"/>
        <c:axId val="1052315183"/>
      </c:barChart>
      <c:catAx>
        <c:axId val="48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5183"/>
        <c:crosses val="autoZero"/>
        <c:auto val="1"/>
        <c:lblAlgn val="ctr"/>
        <c:lblOffset val="100"/>
        <c:noMultiLvlLbl val="0"/>
      </c:catAx>
      <c:valAx>
        <c:axId val="1052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46C6-BD01-D64F3E73B48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5-46C6-BD01-D64F3E73B48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5-46C6-BD01-D64F3E73B48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5-46C6-BD01-D64F3E73B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91968"/>
        <c:axId val="191279120"/>
      </c:barChart>
      <c:catAx>
        <c:axId val="7278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79120"/>
        <c:crosses val="autoZero"/>
        <c:auto val="1"/>
        <c:lblAlgn val="ctr"/>
        <c:lblOffset val="100"/>
        <c:noMultiLvlLbl val="0"/>
      </c:catAx>
      <c:valAx>
        <c:axId val="1912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E0-B42E-F52DA6626A9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E0-B42E-F52DA6626A9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E0-B42E-F52DA6626A9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9-4EE0-B42E-F52DA662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47728"/>
        <c:axId val="190055600"/>
      </c:lineChart>
      <c:catAx>
        <c:axId val="801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5600"/>
        <c:crosses val="autoZero"/>
        <c:auto val="1"/>
        <c:lblAlgn val="ctr"/>
        <c:lblOffset val="100"/>
        <c:noMultiLvlLbl val="0"/>
      </c:catAx>
      <c:valAx>
        <c:axId val="1900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64A-8985-A71FFC68B69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64A-8985-A71FFC68B69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FA-464A-8985-A71FFC68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82799"/>
        <c:axId val="2075777215"/>
      </c:lineChart>
      <c:catAx>
        <c:axId val="1527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77215"/>
        <c:crosses val="autoZero"/>
        <c:auto val="1"/>
        <c:lblAlgn val="ctr"/>
        <c:lblOffset val="100"/>
        <c:noMultiLvlLbl val="0"/>
      </c:catAx>
      <c:valAx>
        <c:axId val="20757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chemeClr val="accent6">
                <a:lumMod val="60000"/>
                <a:lumOff val="40000"/>
              </a:schemeClr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rgbClr val="EE8A8A"/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9B514-FCF7-4B15-9F27-EF3C76FA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58208</xdr:colOff>
      <xdr:row>10</xdr:row>
      <xdr:rowOff>4233</xdr:rowOff>
    </xdr:from>
    <xdr:to>
      <xdr:col>17</xdr:col>
      <xdr:colOff>486833</xdr:colOff>
      <xdr:row>32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CC1B3-C6A8-484E-861B-783CEE90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33336</xdr:rowOff>
    </xdr:from>
    <xdr:to>
      <xdr:col>13</xdr:col>
      <xdr:colOff>547687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6389-98F9-47DC-9F02-1B42E8A22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28576</xdr:rowOff>
    </xdr:from>
    <xdr:to>
      <xdr:col>7</xdr:col>
      <xdr:colOff>1400175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A8B0-02AB-4239-8265-6A9DF2BC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600076</xdr:colOff>
      <xdr:row>1</xdr:row>
      <xdr:rowOff>161925</xdr:rowOff>
    </xdr:from>
    <xdr:to>
      <xdr:col>21</xdr:col>
      <xdr:colOff>28576</xdr:colOff>
      <xdr:row>15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A213784-DE95-4DFF-9E05-FF7A0FE3B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05951" y="3524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590550</xdr:colOff>
      <xdr:row>17</xdr:row>
      <xdr:rowOff>142875</xdr:rowOff>
    </xdr:from>
    <xdr:to>
      <xdr:col>21</xdr:col>
      <xdr:colOff>19050</xdr:colOff>
      <xdr:row>32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F64682-581F-4F01-B537-32A5F7C641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6425" y="34385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28575</xdr:colOff>
      <xdr:row>11</xdr:row>
      <xdr:rowOff>57150</xdr:rowOff>
    </xdr:from>
    <xdr:to>
      <xdr:col>10</xdr:col>
      <xdr:colOff>419100</xdr:colOff>
      <xdr:row>22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805B6C-C226-4A16-868D-D34B61579B74}"/>
            </a:ext>
          </a:extLst>
        </xdr:cNvPr>
        <xdr:cNvSpPr txBox="1"/>
      </xdr:nvSpPr>
      <xdr:spPr>
        <a:xfrm>
          <a:off x="5295900" y="2209800"/>
          <a:ext cx="4029075" cy="218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Questions</a:t>
          </a:r>
          <a:r>
            <a:rPr lang="en-US"/>
            <a:t> </a:t>
          </a:r>
        </a:p>
        <a:p>
          <a:endParaRPr lang="en-US"/>
        </a:p>
        <a:p>
          <a:r>
            <a:rPr lang="en-US" sz="1100"/>
            <a:t>1.</a:t>
          </a:r>
          <a:r>
            <a:rPr lang="en-US" sz="1100" baseline="0"/>
            <a:t> </a:t>
          </a:r>
          <a:r>
            <a:rPr lang="en-US" sz="1100"/>
            <a:t>In this case and because of outliers, the </a:t>
          </a:r>
          <a:r>
            <a:rPr lang="en-US" sz="1100" b="1"/>
            <a:t>median</a:t>
          </a:r>
          <a:r>
            <a:rPr lang="en-US" sz="1100"/>
            <a:t> better summarizes the data because outliers</a:t>
          </a:r>
          <a:r>
            <a:rPr lang="en-US" sz="1100" baseline="0"/>
            <a:t> skew the mean to the right for campaigns.</a:t>
          </a:r>
          <a:endParaRPr lang="en-US" sz="1100"/>
        </a:p>
        <a:p>
          <a:endParaRPr lang="en-US" sz="1100"/>
        </a:p>
        <a:p>
          <a:r>
            <a:rPr lang="en-US" sz="1100"/>
            <a:t>2. There is more </a:t>
          </a:r>
          <a:r>
            <a:rPr lang="en-US" sz="1100" b="1"/>
            <a:t>variability</a:t>
          </a:r>
          <a:r>
            <a:rPr lang="en-US" sz="1100" baseline="0"/>
            <a:t> with </a:t>
          </a:r>
          <a:r>
            <a:rPr lang="en-US" sz="1100" b="1" baseline="0"/>
            <a:t>successful</a:t>
          </a:r>
          <a:r>
            <a:rPr lang="en-US" sz="1100" baseline="0"/>
            <a:t> campaigns.  There are a couple reasons.  Because in a 'failed' campaign, there are going to be few people that back or support the campaign, so the variance will center around a low number.  And second, a wildly successful or 'viral' campaign, our max for successful campaigns was "26,457" and other outlier successful campaigns will increase variance.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Pessa" refreshedDate="43979.701134027775" createdVersion="6" refreshedVersion="6" minRefreshableVersion="3" recordCount="4114" xr:uid="{59D7DD34-8E9C-4615-8785-58CD7CF1A49F}">
  <cacheSource type="worksheet">
    <worksheetSource name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15-DA78-456D-997C-0F929F8F15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0B8-4558-4E1C-A581-EB6AC41C3B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F197-CF1F-4258-9921-B412CB0E25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A70C82-CCF1-4D9C-8F8C-6C02482D35DD}" name="Kickstarter" displayName="Kickstarter" ref="A1:T4115" totalsRowShown="0" headerRowDxfId="16">
  <autoFilter ref="A1:T4115" xr:uid="{F0BC8274-D2A0-490A-A17C-121AF242EC5B}"/>
  <tableColumns count="20">
    <tableColumn id="1" xr3:uid="{40E92A7A-5C8C-4F44-9520-BFBA63E96669}" name="id"/>
    <tableColumn id="2" xr3:uid="{7D688464-585C-4960-A62E-EF37B6855A18}" name="name" dataDxfId="15"/>
    <tableColumn id="3" xr3:uid="{DFAF5B32-E0E1-419C-9995-4DAE55AAD6F8}" name="blurb" dataDxfId="14"/>
    <tableColumn id="4" xr3:uid="{0A311606-EE72-4F5E-B2AE-3D28980B0774}" name="goal"/>
    <tableColumn id="5" xr3:uid="{E298F56A-8676-445F-8520-82AB3027C77B}" name="pledged"/>
    <tableColumn id="6" xr3:uid="{ED55F2A9-16E2-4D6D-8824-FE7216C99DE8}" name="state"/>
    <tableColumn id="7" xr3:uid="{03B235E9-800D-4BD6-9B43-8117328F8333}" name="country"/>
    <tableColumn id="8" xr3:uid="{FA2EC1C5-000D-485F-893C-7384A952F1B0}" name="currency"/>
    <tableColumn id="18" xr3:uid="{646D379F-F903-43E3-A0D4-DEB125C1D2D3}" name="Date Ended Conversion" dataDxfId="13">
      <calculatedColumnFormula>(((Kickstarter[[#This Row],[deadline]]/60)/60)/24)+DATE(1970,1,1)</calculatedColumnFormula>
    </tableColumn>
    <tableColumn id="9" xr3:uid="{E48965C7-D575-483B-85CD-D2FBC86FEAF5}" name="deadline"/>
    <tableColumn id="17" xr3:uid="{80B44EE7-53F5-4285-8F20-9A5CF36C1389}" name="Date Created Conversion" dataDxfId="12">
      <calculatedColumnFormula>(((Kickstarter[[#This Row],[launched_at]]/60)/60)/24)+DATE(1970,1,1)</calculatedColumnFormula>
    </tableColumn>
    <tableColumn id="10" xr3:uid="{600339CC-6C55-49FC-A72B-C1326D190E01}" name="launched_at"/>
    <tableColumn id="11" xr3:uid="{38282BE2-7F1D-4B2D-AC44-7A1540377437}" name="staff_pick"/>
    <tableColumn id="12" xr3:uid="{A690249F-EAA5-4EC2-9729-E4313A764735}" name="backers_count"/>
    <tableColumn id="19" xr3:uid="{F4FF2915-F42E-47B1-9EA3-962FA34AE2EA}" name="Percent Funded" dataDxfId="11">
      <calculatedColumnFormula>Kickstarter[[#This Row],[pledged]]/Kickstarter[[#This Row],[goal]]</calculatedColumnFormula>
    </tableColumn>
    <tableColumn id="20" xr3:uid="{B7060030-234F-4118-A3F5-AE595F67A96B}" name="Average Donation" dataDxfId="10">
      <calculatedColumnFormula>Kickstarter[[#This Row],[pledged]]/Kickstarter[[#This Row],[backers_count]]</calculatedColumnFormula>
    </tableColumn>
    <tableColumn id="16" xr3:uid="{DB8BC1D0-4449-43FC-AC31-EC95E40217A0}" name="parent category" dataDxfId="9">
      <calculatedColumnFormula>LEFT(Kickstarter[[#This Row],[Category and Sub-Category]],FIND("/",Kickstarter[[#This Row],[Category and Sub-Category]])-1)</calculatedColumnFormula>
    </tableColumn>
    <tableColumn id="15" xr3:uid="{0B7953BA-1515-4D2D-9009-3E826AC1B498}" name="sub-category">
      <calculatedColumnFormula>RIGHT(Kickstarter[[#This Row],[Category and Sub-Category]],LEN(Kickstarter[[#This Row],[Category and Sub-Category]])-FIND("/",Kickstarter[[#This Row],[Category and Sub-Category]]))</calculatedColumnFormula>
    </tableColumn>
    <tableColumn id="13" xr3:uid="{4EA8C5B3-BF85-4392-91F2-78E3C91B70B5}" name="spotlight"/>
    <tableColumn id="14" xr3:uid="{3C4177EC-90DD-4EC9-B73A-1896E595072D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F4074-773E-467D-8B6A-3ACC4DB8D131}" name="Table2" displayName="Table2" ref="A1:H13" totalsRowShown="0">
  <autoFilter ref="A1:H13" xr:uid="{6897C070-063D-4AA7-B9D0-577F6E8612FF}"/>
  <tableColumns count="8">
    <tableColumn id="1" xr3:uid="{7EB81737-8503-47F7-8F22-3DA7CD9DE6A9}" name="Goal"/>
    <tableColumn id="2" xr3:uid="{B472A83A-D589-4646-97A8-AF9B83C319AB}" name="Number Successful"/>
    <tableColumn id="3" xr3:uid="{F7279E8F-5D91-4D0A-84A3-E6C9257049F8}" name="Number Failed"/>
    <tableColumn id="4" xr3:uid="{9C034B54-4D0C-4F1E-AFE3-DCCFF391642F}" name="Number Canceled"/>
    <tableColumn id="5" xr3:uid="{6BB2FEC8-7643-49FA-9B1B-4BFE6CF5524A}" name="Total Projects">
      <calculatedColumnFormula>SUM(B2:D2)</calculatedColumnFormula>
    </tableColumn>
    <tableColumn id="6" xr3:uid="{2221B822-630A-4390-B850-F516FE8BDA98}" name="Percentage Successful" dataDxfId="8">
      <calculatedColumnFormula>B2/E2</calculatedColumnFormula>
    </tableColumn>
    <tableColumn id="7" xr3:uid="{0E4031F6-18F2-40DD-8F6C-EF78DCC15DAE}" name="Percentage Failed" dataDxfId="7">
      <calculatedColumnFormula>C2/E2</calculatedColumnFormula>
    </tableColumn>
    <tableColumn id="8" xr3:uid="{D8733FDC-3291-48D4-98EA-479FE4EEECDD}" name="Percentage Canceled" dataDxfId="6">
      <calculatedColumnFormula>D2/E2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60" zoomScaleNormal="60" workbookViewId="0">
      <selection activeCell="I2" sqref="I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39.140625" bestFit="1" customWidth="1"/>
    <col min="10" max="10" width="19.28515625" customWidth="1"/>
    <col min="11" max="11" width="38.140625" customWidth="1"/>
    <col min="12" max="12" width="21.140625" customWidth="1"/>
    <col min="13" max="13" width="22.7109375" customWidth="1"/>
    <col min="14" max="14" width="12" customWidth="1"/>
    <col min="15" max="15" width="28" style="10" customWidth="1"/>
    <col min="16" max="16" width="27.140625" style="10" customWidth="1"/>
    <col min="17" max="17" width="36.42578125" customWidth="1"/>
    <col min="18" max="18" width="25.5703125" bestFit="1" customWidth="1"/>
    <col min="19" max="19" width="15.7109375" customWidth="1"/>
    <col min="20" max="20" width="38.42578125" customWidth="1"/>
    <col min="22" max="22" width="41.140625" customWidth="1"/>
    <col min="23" max="23" width="36.42578125" customWidth="1"/>
    <col min="24" max="24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8354</v>
      </c>
      <c r="J1" s="1" t="s">
        <v>8259</v>
      </c>
      <c r="K1" s="1" t="s">
        <v>8353</v>
      </c>
      <c r="L1" s="1" t="s">
        <v>8260</v>
      </c>
      <c r="M1" s="1" t="s">
        <v>8261</v>
      </c>
      <c r="N1" s="1" t="s">
        <v>8262</v>
      </c>
      <c r="O1" s="11" t="s">
        <v>8390</v>
      </c>
      <c r="P1" s="11" t="s">
        <v>8391</v>
      </c>
      <c r="Q1" s="1" t="s">
        <v>8368</v>
      </c>
      <c r="R1" s="1" t="s">
        <v>8308</v>
      </c>
      <c r="S1" s="1" t="s">
        <v>8263</v>
      </c>
      <c r="T1" s="1" t="s">
        <v>8264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(((Kickstarter[[#This Row],[deadline]]/60)/60)/24)+DATE(1970,1,1)</f>
        <v>42208.125</v>
      </c>
      <c r="J2">
        <v>1437620400</v>
      </c>
      <c r="K2" s="9">
        <f>(((Kickstarter[[#This Row],[launched_at]]/60)/60)/24)+DATE(1970,1,1)</f>
        <v>42177.007071759261</v>
      </c>
      <c r="L2">
        <v>1434931811</v>
      </c>
      <c r="M2" t="b">
        <v>0</v>
      </c>
      <c r="N2">
        <v>182</v>
      </c>
      <c r="O2" s="10">
        <f>Kickstarter[[#This Row],[pledged]]/Kickstarter[[#This Row],[goal]]</f>
        <v>1.3685882352941177</v>
      </c>
      <c r="P2" s="12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Sub-Category]],LEN(Kickstarter[[#This Row],[Category and Sub-Category]])-FIND("/",Kickstarter[[#This Row],[Category and Sub-Category]]))</f>
        <v>television</v>
      </c>
      <c r="S2" t="b">
        <v>1</v>
      </c>
      <c r="T2" t="s">
        <v>8265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(((Kickstarter[[#This Row],[deadline]]/60)/60)/24)+DATE(1970,1,1)</f>
        <v>42796.600497685184</v>
      </c>
      <c r="J3">
        <v>1488464683</v>
      </c>
      <c r="K3" s="9">
        <f>(((Kickstarter[[#This Row],[launched_at]]/60)/60)/24)+DATE(1970,1,1)</f>
        <v>42766.600497685184</v>
      </c>
      <c r="L3">
        <v>1485872683</v>
      </c>
      <c r="M3" t="b">
        <v>0</v>
      </c>
      <c r="N3">
        <v>79</v>
      </c>
      <c r="O3" s="10">
        <f>Kickstarter[[#This Row],[pledged]]/Kickstarter[[#This Row],[goal]]</f>
        <v>1.4260827250608272</v>
      </c>
      <c r="P3" s="12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Sub-Category]],LEN(Kickstarter[[#This Row],[Category and Sub-Category]])-FIND("/",Kickstarter[[#This Row],[Category and Sub-Category]]))</f>
        <v>television</v>
      </c>
      <c r="S3" t="b">
        <v>1</v>
      </c>
      <c r="T3" t="s">
        <v>8265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(((Kickstarter[[#This Row],[deadline]]/60)/60)/24)+DATE(1970,1,1)</f>
        <v>42415.702349537038</v>
      </c>
      <c r="J4">
        <v>1455555083</v>
      </c>
      <c r="K4" s="9">
        <f>(((Kickstarter[[#This Row],[launched_at]]/60)/60)/24)+DATE(1970,1,1)</f>
        <v>42405.702349537038</v>
      </c>
      <c r="L4">
        <v>1454691083</v>
      </c>
      <c r="M4" t="b">
        <v>0</v>
      </c>
      <c r="N4">
        <v>35</v>
      </c>
      <c r="O4" s="10">
        <f>Kickstarter[[#This Row],[pledged]]/Kickstarter[[#This Row],[goal]]</f>
        <v>1.05</v>
      </c>
      <c r="P4" s="12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Sub-Category]],LEN(Kickstarter[[#This Row],[Category and Sub-Category]])-FIND("/",Kickstarter[[#This Row],[Category and Sub-Category]]))</f>
        <v>television</v>
      </c>
      <c r="S4" t="b">
        <v>1</v>
      </c>
      <c r="T4" t="s">
        <v>8265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(((Kickstarter[[#This Row],[deadline]]/60)/60)/24)+DATE(1970,1,1)</f>
        <v>41858.515127314815</v>
      </c>
      <c r="J5">
        <v>1407414107</v>
      </c>
      <c r="K5" s="9">
        <f>(((Kickstarter[[#This Row],[launched_at]]/60)/60)/24)+DATE(1970,1,1)</f>
        <v>41828.515127314815</v>
      </c>
      <c r="L5">
        <v>1404822107</v>
      </c>
      <c r="M5" t="b">
        <v>0</v>
      </c>
      <c r="N5">
        <v>150</v>
      </c>
      <c r="O5" s="10">
        <f>Kickstarter[[#This Row],[pledged]]/Kickstarter[[#This Row],[goal]]</f>
        <v>1.0389999999999999</v>
      </c>
      <c r="P5" s="12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Sub-Category]],LEN(Kickstarter[[#This Row],[Category and Sub-Category]])-FIND("/",Kickstarter[[#This Row],[Category and Sub-Category]]))</f>
        <v>television</v>
      </c>
      <c r="S5" t="b">
        <v>1</v>
      </c>
      <c r="T5" t="s">
        <v>8265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(((Kickstarter[[#This Row],[deadline]]/60)/60)/24)+DATE(1970,1,1)</f>
        <v>42357.834247685183</v>
      </c>
      <c r="J6">
        <v>1450555279</v>
      </c>
      <c r="K6" s="9">
        <f>(((Kickstarter[[#This Row],[launched_at]]/60)/60)/24)+DATE(1970,1,1)</f>
        <v>42327.834247685183</v>
      </c>
      <c r="L6">
        <v>1447963279</v>
      </c>
      <c r="M6" t="b">
        <v>0</v>
      </c>
      <c r="N6">
        <v>284</v>
      </c>
      <c r="O6" s="10">
        <f>Kickstarter[[#This Row],[pledged]]/Kickstarter[[#This Row],[goal]]</f>
        <v>1.2299154545454545</v>
      </c>
      <c r="P6" s="12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Sub-Category]],LEN(Kickstarter[[#This Row],[Category and Sub-Category]])-FIND("/",Kickstarter[[#This Row],[Category and Sub-Category]]))</f>
        <v>television</v>
      </c>
      <c r="S6" t="b">
        <v>1</v>
      </c>
      <c r="T6" t="s">
        <v>8265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(((Kickstarter[[#This Row],[deadline]]/60)/60)/24)+DATE(1970,1,1)</f>
        <v>42580.232638888891</v>
      </c>
      <c r="J7">
        <v>1469770500</v>
      </c>
      <c r="K7" s="9">
        <f>(((Kickstarter[[#This Row],[launched_at]]/60)/60)/24)+DATE(1970,1,1)</f>
        <v>42563.932951388888</v>
      </c>
      <c r="L7">
        <v>1468362207</v>
      </c>
      <c r="M7" t="b">
        <v>0</v>
      </c>
      <c r="N7">
        <v>47</v>
      </c>
      <c r="O7" s="10">
        <f>Kickstarter[[#This Row],[pledged]]/Kickstarter[[#This Row],[goal]]</f>
        <v>1.0977744436109027</v>
      </c>
      <c r="P7" s="12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Sub-Category]],LEN(Kickstarter[[#This Row],[Category and Sub-Category]])-FIND("/",Kickstarter[[#This Row],[Category and Sub-Category]]))</f>
        <v>television</v>
      </c>
      <c r="S7" t="b">
        <v>1</v>
      </c>
      <c r="T7" t="s">
        <v>8265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(((Kickstarter[[#This Row],[deadline]]/60)/60)/24)+DATE(1970,1,1)</f>
        <v>41804.072337962964</v>
      </c>
      <c r="J8">
        <v>1402710250</v>
      </c>
      <c r="K8" s="9">
        <f>(((Kickstarter[[#This Row],[launched_at]]/60)/60)/24)+DATE(1970,1,1)</f>
        <v>41794.072337962964</v>
      </c>
      <c r="L8">
        <v>1401846250</v>
      </c>
      <c r="M8" t="b">
        <v>0</v>
      </c>
      <c r="N8">
        <v>58</v>
      </c>
      <c r="O8" s="10">
        <f>Kickstarter[[#This Row],[pledged]]/Kickstarter[[#This Row],[goal]]</f>
        <v>1.064875</v>
      </c>
      <c r="P8" s="12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Sub-Category]],LEN(Kickstarter[[#This Row],[Category and Sub-Category]])-FIND("/",Kickstarter[[#This Row],[Category and Sub-Category]]))</f>
        <v>television</v>
      </c>
      <c r="S8" t="b">
        <v>1</v>
      </c>
      <c r="T8" t="s">
        <v>8265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(((Kickstarter[[#This Row],[deadline]]/60)/60)/24)+DATE(1970,1,1)</f>
        <v>42556.047071759262</v>
      </c>
      <c r="J9">
        <v>1467680867</v>
      </c>
      <c r="K9" s="9">
        <f>(((Kickstarter[[#This Row],[launched_at]]/60)/60)/24)+DATE(1970,1,1)</f>
        <v>42516.047071759262</v>
      </c>
      <c r="L9">
        <v>1464224867</v>
      </c>
      <c r="M9" t="b">
        <v>0</v>
      </c>
      <c r="N9">
        <v>57</v>
      </c>
      <c r="O9" s="10">
        <f>Kickstarter[[#This Row],[pledged]]/Kickstarter[[#This Row],[goal]]</f>
        <v>1.0122222222222221</v>
      </c>
      <c r="P9" s="12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Sub-Category]],LEN(Kickstarter[[#This Row],[Category and Sub-Category]])-FIND("/",Kickstarter[[#This Row],[Category and Sub-Category]]))</f>
        <v>television</v>
      </c>
      <c r="S9" t="b">
        <v>1</v>
      </c>
      <c r="T9" t="s">
        <v>8265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(((Kickstarter[[#This Row],[deadline]]/60)/60)/24)+DATE(1970,1,1)</f>
        <v>42475.875</v>
      </c>
      <c r="J10">
        <v>1460754000</v>
      </c>
      <c r="K10" s="9">
        <f>(((Kickstarter[[#This Row],[launched_at]]/60)/60)/24)+DATE(1970,1,1)</f>
        <v>42468.94458333333</v>
      </c>
      <c r="L10">
        <v>1460155212</v>
      </c>
      <c r="M10" t="b">
        <v>0</v>
      </c>
      <c r="N10">
        <v>12</v>
      </c>
      <c r="O10" s="10">
        <f>Kickstarter[[#This Row],[pledged]]/Kickstarter[[#This Row],[goal]]</f>
        <v>1.0004342857142856</v>
      </c>
      <c r="P10" s="12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Sub-Category]],LEN(Kickstarter[[#This Row],[Category and Sub-Category]])-FIND("/",Kickstarter[[#This Row],[Category and Sub-Category]]))</f>
        <v>television</v>
      </c>
      <c r="S10" t="b">
        <v>1</v>
      </c>
      <c r="T10" t="s">
        <v>8265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(((Kickstarter[[#This Row],[deadline]]/60)/60)/24)+DATE(1970,1,1)</f>
        <v>42477.103518518517</v>
      </c>
      <c r="J11">
        <v>1460860144</v>
      </c>
      <c r="K11" s="9">
        <f>(((Kickstarter[[#This Row],[launched_at]]/60)/60)/24)+DATE(1970,1,1)</f>
        <v>42447.103518518517</v>
      </c>
      <c r="L11">
        <v>1458268144</v>
      </c>
      <c r="M11" t="b">
        <v>0</v>
      </c>
      <c r="N11">
        <v>20</v>
      </c>
      <c r="O11" s="10">
        <f>Kickstarter[[#This Row],[pledged]]/Kickstarter[[#This Row],[goal]]</f>
        <v>1.2599800000000001</v>
      </c>
      <c r="P11" s="12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Sub-Category]],LEN(Kickstarter[[#This Row],[Category and Sub-Category]])-FIND("/",Kickstarter[[#This Row],[Category and Sub-Category]]))</f>
        <v>television</v>
      </c>
      <c r="S11" t="b">
        <v>1</v>
      </c>
      <c r="T11" t="s">
        <v>8265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(((Kickstarter[[#This Row],[deadline]]/60)/60)/24)+DATE(1970,1,1)</f>
        <v>41815.068043981482</v>
      </c>
      <c r="J12">
        <v>1403660279</v>
      </c>
      <c r="K12" s="9">
        <f>(((Kickstarter[[#This Row],[launched_at]]/60)/60)/24)+DATE(1970,1,1)</f>
        <v>41780.068043981482</v>
      </c>
      <c r="L12">
        <v>1400636279</v>
      </c>
      <c r="M12" t="b">
        <v>0</v>
      </c>
      <c r="N12">
        <v>19</v>
      </c>
      <c r="O12" s="10">
        <f>Kickstarter[[#This Row],[pledged]]/Kickstarter[[#This Row],[goal]]</f>
        <v>1.0049999999999999</v>
      </c>
      <c r="P12" s="12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Sub-Category]],LEN(Kickstarter[[#This Row],[Category and Sub-Category]])-FIND("/",Kickstarter[[#This Row],[Category and Sub-Category]]))</f>
        <v>television</v>
      </c>
      <c r="S12" t="b">
        <v>1</v>
      </c>
      <c r="T12" t="s">
        <v>8265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(((Kickstarter[[#This Row],[deadline]]/60)/60)/24)+DATE(1970,1,1)</f>
        <v>42604.125</v>
      </c>
      <c r="J13">
        <v>1471834800</v>
      </c>
      <c r="K13" s="9">
        <f>(((Kickstarter[[#This Row],[launched_at]]/60)/60)/24)+DATE(1970,1,1)</f>
        <v>42572.778495370367</v>
      </c>
      <c r="L13">
        <v>1469126462</v>
      </c>
      <c r="M13" t="b">
        <v>0</v>
      </c>
      <c r="N13">
        <v>75</v>
      </c>
      <c r="O13" s="10">
        <f>Kickstarter[[#This Row],[pledged]]/Kickstarter[[#This Row],[goal]]</f>
        <v>1.2050000000000001</v>
      </c>
      <c r="P13" s="12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Sub-Category]],LEN(Kickstarter[[#This Row],[Category and Sub-Category]])-FIND("/",Kickstarter[[#This Row],[Category and Sub-Category]]))</f>
        <v>television</v>
      </c>
      <c r="S13" t="b">
        <v>1</v>
      </c>
      <c r="T13" t="s">
        <v>8265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(((Kickstarter[[#This Row],[deadline]]/60)/60)/24)+DATE(1970,1,1)</f>
        <v>41836.125</v>
      </c>
      <c r="J14">
        <v>1405479600</v>
      </c>
      <c r="K14" s="9">
        <f>(((Kickstarter[[#This Row],[launched_at]]/60)/60)/24)+DATE(1970,1,1)</f>
        <v>41791.713252314818</v>
      </c>
      <c r="L14">
        <v>1401642425</v>
      </c>
      <c r="M14" t="b">
        <v>0</v>
      </c>
      <c r="N14">
        <v>827</v>
      </c>
      <c r="O14" s="10">
        <f>Kickstarter[[#This Row],[pledged]]/Kickstarter[[#This Row],[goal]]</f>
        <v>1.6529333333333334</v>
      </c>
      <c r="P14" s="12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Sub-Category]],LEN(Kickstarter[[#This Row],[Category and Sub-Category]])-FIND("/",Kickstarter[[#This Row],[Category and Sub-Category]]))</f>
        <v>television</v>
      </c>
      <c r="S14" t="b">
        <v>1</v>
      </c>
      <c r="T14" t="s">
        <v>8265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(((Kickstarter[[#This Row],[deadline]]/60)/60)/24)+DATE(1970,1,1)</f>
        <v>42544.852083333331</v>
      </c>
      <c r="J15">
        <v>1466713620</v>
      </c>
      <c r="K15" s="9">
        <f>(((Kickstarter[[#This Row],[launched_at]]/60)/60)/24)+DATE(1970,1,1)</f>
        <v>42508.677187499998</v>
      </c>
      <c r="L15">
        <v>1463588109</v>
      </c>
      <c r="M15" t="b">
        <v>0</v>
      </c>
      <c r="N15">
        <v>51</v>
      </c>
      <c r="O15" s="10">
        <f>Kickstarter[[#This Row],[pledged]]/Kickstarter[[#This Row],[goal]]</f>
        <v>1.5997142857142856</v>
      </c>
      <c r="P15" s="12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Sub-Category]],LEN(Kickstarter[[#This Row],[Category and Sub-Category]])-FIND("/",Kickstarter[[#This Row],[Category and Sub-Category]]))</f>
        <v>television</v>
      </c>
      <c r="S15" t="b">
        <v>1</v>
      </c>
      <c r="T15" t="s">
        <v>8265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(((Kickstarter[[#This Row],[deadline]]/60)/60)/24)+DATE(1970,1,1)</f>
        <v>41833.582638888889</v>
      </c>
      <c r="J16">
        <v>1405259940</v>
      </c>
      <c r="K16" s="9">
        <f>(((Kickstarter[[#This Row],[launched_at]]/60)/60)/24)+DATE(1970,1,1)</f>
        <v>41808.02648148148</v>
      </c>
      <c r="L16">
        <v>1403051888</v>
      </c>
      <c r="M16" t="b">
        <v>0</v>
      </c>
      <c r="N16">
        <v>41</v>
      </c>
      <c r="O16" s="10">
        <f>Kickstarter[[#This Row],[pledged]]/Kickstarter[[#This Row],[goal]]</f>
        <v>1.0093333333333334</v>
      </c>
      <c r="P16" s="12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Sub-Category]],LEN(Kickstarter[[#This Row],[Category and Sub-Category]])-FIND("/",Kickstarter[[#This Row],[Category and Sub-Category]]))</f>
        <v>television</v>
      </c>
      <c r="S16" t="b">
        <v>1</v>
      </c>
      <c r="T16" t="s">
        <v>8265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(((Kickstarter[[#This Row],[deadline]]/60)/60)/24)+DATE(1970,1,1)</f>
        <v>42274.843055555553</v>
      </c>
      <c r="J17">
        <v>1443384840</v>
      </c>
      <c r="K17" s="9">
        <f>(((Kickstarter[[#This Row],[launched_at]]/60)/60)/24)+DATE(1970,1,1)</f>
        <v>42256.391875000001</v>
      </c>
      <c r="L17">
        <v>1441790658</v>
      </c>
      <c r="M17" t="b">
        <v>0</v>
      </c>
      <c r="N17">
        <v>98</v>
      </c>
      <c r="O17" s="10">
        <f>Kickstarter[[#This Row],[pledged]]/Kickstarter[[#This Row],[goal]]</f>
        <v>1.0660000000000001</v>
      </c>
      <c r="P17" s="12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Sub-Category]],LEN(Kickstarter[[#This Row],[Category and Sub-Category]])-FIND("/",Kickstarter[[#This Row],[Category and Sub-Category]]))</f>
        <v>television</v>
      </c>
      <c r="S17" t="b">
        <v>1</v>
      </c>
      <c r="T17" t="s">
        <v>8265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(((Kickstarter[[#This Row],[deadline]]/60)/60)/24)+DATE(1970,1,1)</f>
        <v>41806.229166666664</v>
      </c>
      <c r="J18">
        <v>1402896600</v>
      </c>
      <c r="K18" s="9">
        <f>(((Kickstarter[[#This Row],[launched_at]]/60)/60)/24)+DATE(1970,1,1)</f>
        <v>41760.796423611115</v>
      </c>
      <c r="L18">
        <v>1398971211</v>
      </c>
      <c r="M18" t="b">
        <v>0</v>
      </c>
      <c r="N18">
        <v>70</v>
      </c>
      <c r="O18" s="10">
        <f>Kickstarter[[#This Row],[pledged]]/Kickstarter[[#This Row],[goal]]</f>
        <v>1.0024166666666667</v>
      </c>
      <c r="P18" s="12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Sub-Category]],LEN(Kickstarter[[#This Row],[Category and Sub-Category]])-FIND("/",Kickstarter[[#This Row],[Category and Sub-Category]]))</f>
        <v>television</v>
      </c>
      <c r="S18" t="b">
        <v>1</v>
      </c>
      <c r="T18" t="s">
        <v>8265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(((Kickstarter[[#This Row],[deadline]]/60)/60)/24)+DATE(1970,1,1)</f>
        <v>41947.773402777777</v>
      </c>
      <c r="J19">
        <v>1415126022</v>
      </c>
      <c r="K19" s="9">
        <f>(((Kickstarter[[#This Row],[launched_at]]/60)/60)/24)+DATE(1970,1,1)</f>
        <v>41917.731736111113</v>
      </c>
      <c r="L19">
        <v>1412530422</v>
      </c>
      <c r="M19" t="b">
        <v>0</v>
      </c>
      <c r="N19">
        <v>36</v>
      </c>
      <c r="O19" s="10">
        <f>Kickstarter[[#This Row],[pledged]]/Kickstarter[[#This Row],[goal]]</f>
        <v>1.0066666666666666</v>
      </c>
      <c r="P19" s="12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Sub-Category]],LEN(Kickstarter[[#This Row],[Category and Sub-Category]])-FIND("/",Kickstarter[[#This Row],[Category and Sub-Category]]))</f>
        <v>television</v>
      </c>
      <c r="S19" t="b">
        <v>1</v>
      </c>
      <c r="T19" t="s">
        <v>8265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(((Kickstarter[[#This Row],[deadline]]/60)/60)/24)+DATE(1970,1,1)</f>
        <v>41899.542314814818</v>
      </c>
      <c r="J20">
        <v>1410958856</v>
      </c>
      <c r="K20" s="9">
        <f>(((Kickstarter[[#This Row],[launched_at]]/60)/60)/24)+DATE(1970,1,1)</f>
        <v>41869.542314814818</v>
      </c>
      <c r="L20">
        <v>1408366856</v>
      </c>
      <c r="M20" t="b">
        <v>0</v>
      </c>
      <c r="N20">
        <v>342</v>
      </c>
      <c r="O20" s="10">
        <f>Kickstarter[[#This Row],[pledged]]/Kickstarter[[#This Row],[goal]]</f>
        <v>1.0632110000000001</v>
      </c>
      <c r="P20" s="12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Sub-Category]],LEN(Kickstarter[[#This Row],[Category and Sub-Category]])-FIND("/",Kickstarter[[#This Row],[Category and Sub-Category]]))</f>
        <v>television</v>
      </c>
      <c r="S20" t="b">
        <v>1</v>
      </c>
      <c r="T20" t="s">
        <v>8265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(((Kickstarter[[#This Row],[deadline]]/60)/60)/24)+DATE(1970,1,1)</f>
        <v>42205.816365740742</v>
      </c>
      <c r="J21">
        <v>1437420934</v>
      </c>
      <c r="K21" s="9">
        <f>(((Kickstarter[[#This Row],[launched_at]]/60)/60)/24)+DATE(1970,1,1)</f>
        <v>42175.816365740742</v>
      </c>
      <c r="L21">
        <v>1434828934</v>
      </c>
      <c r="M21" t="b">
        <v>0</v>
      </c>
      <c r="N21">
        <v>22</v>
      </c>
      <c r="O21" s="10">
        <f>Kickstarter[[#This Row],[pledged]]/Kickstarter[[#This Row],[goal]]</f>
        <v>1.4529411764705882</v>
      </c>
      <c r="P21" s="12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Sub-Category]],LEN(Kickstarter[[#This Row],[Category and Sub-Category]])-FIND("/",Kickstarter[[#This Row],[Category and Sub-Category]]))</f>
        <v>television</v>
      </c>
      <c r="S21" t="b">
        <v>1</v>
      </c>
      <c r="T21" t="s">
        <v>8265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(((Kickstarter[[#This Row],[deadline]]/60)/60)/24)+DATE(1970,1,1)</f>
        <v>42260.758240740746</v>
      </c>
      <c r="J22">
        <v>1442167912</v>
      </c>
      <c r="K22" s="9">
        <f>(((Kickstarter[[#This Row],[launched_at]]/60)/60)/24)+DATE(1970,1,1)</f>
        <v>42200.758240740746</v>
      </c>
      <c r="L22">
        <v>1436983912</v>
      </c>
      <c r="M22" t="b">
        <v>0</v>
      </c>
      <c r="N22">
        <v>25</v>
      </c>
      <c r="O22" s="10">
        <f>Kickstarter[[#This Row],[pledged]]/Kickstarter[[#This Row],[goal]]</f>
        <v>1.002</v>
      </c>
      <c r="P22" s="12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Sub-Category]],LEN(Kickstarter[[#This Row],[Category and Sub-Category]])-FIND("/",Kickstarter[[#This Row],[Category and Sub-Category]]))</f>
        <v>television</v>
      </c>
      <c r="S22" t="b">
        <v>1</v>
      </c>
      <c r="T22" t="s">
        <v>8265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(((Kickstarter[[#This Row],[deadline]]/60)/60)/24)+DATE(1970,1,1)</f>
        <v>41908.627187500002</v>
      </c>
      <c r="J23">
        <v>1411743789</v>
      </c>
      <c r="K23" s="9">
        <f>(((Kickstarter[[#This Row],[launched_at]]/60)/60)/24)+DATE(1970,1,1)</f>
        <v>41878.627187500002</v>
      </c>
      <c r="L23">
        <v>1409151789</v>
      </c>
      <c r="M23" t="b">
        <v>0</v>
      </c>
      <c r="N23">
        <v>101</v>
      </c>
      <c r="O23" s="10">
        <f>Kickstarter[[#This Row],[pledged]]/Kickstarter[[#This Row],[goal]]</f>
        <v>1.0913513513513513</v>
      </c>
      <c r="P23" s="12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Sub-Category]],LEN(Kickstarter[[#This Row],[Category and Sub-Category]])-FIND("/",Kickstarter[[#This Row],[Category and Sub-Category]]))</f>
        <v>television</v>
      </c>
      <c r="S23" t="b">
        <v>1</v>
      </c>
      <c r="T23" t="s">
        <v>8265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(((Kickstarter[[#This Row],[deadline]]/60)/60)/24)+DATE(1970,1,1)</f>
        <v>42005.332638888889</v>
      </c>
      <c r="J24">
        <v>1420099140</v>
      </c>
      <c r="K24" s="9">
        <f>(((Kickstarter[[#This Row],[launched_at]]/60)/60)/24)+DATE(1970,1,1)</f>
        <v>41989.91134259259</v>
      </c>
      <c r="L24">
        <v>1418766740</v>
      </c>
      <c r="M24" t="b">
        <v>0</v>
      </c>
      <c r="N24">
        <v>8</v>
      </c>
      <c r="O24" s="10">
        <f>Kickstarter[[#This Row],[pledged]]/Kickstarter[[#This Row],[goal]]</f>
        <v>1.1714285714285715</v>
      </c>
      <c r="P24" s="12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Sub-Category]],LEN(Kickstarter[[#This Row],[Category and Sub-Category]])-FIND("/",Kickstarter[[#This Row],[Category and Sub-Category]]))</f>
        <v>television</v>
      </c>
      <c r="S24" t="b">
        <v>1</v>
      </c>
      <c r="T24" t="s">
        <v>8265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(((Kickstarter[[#This Row],[deadline]]/60)/60)/24)+DATE(1970,1,1)</f>
        <v>42124.638888888891</v>
      </c>
      <c r="J25">
        <v>1430407200</v>
      </c>
      <c r="K25" s="9">
        <f>(((Kickstarter[[#This Row],[launched_at]]/60)/60)/24)+DATE(1970,1,1)</f>
        <v>42097.778946759259</v>
      </c>
      <c r="L25">
        <v>1428086501</v>
      </c>
      <c r="M25" t="b">
        <v>0</v>
      </c>
      <c r="N25">
        <v>23</v>
      </c>
      <c r="O25" s="10">
        <f>Kickstarter[[#This Row],[pledged]]/Kickstarter[[#This Row],[goal]]</f>
        <v>1.1850000000000001</v>
      </c>
      <c r="P25" s="12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Sub-Category]],LEN(Kickstarter[[#This Row],[Category and Sub-Category]])-FIND("/",Kickstarter[[#This Row],[Category and Sub-Category]]))</f>
        <v>television</v>
      </c>
      <c r="S25" t="b">
        <v>1</v>
      </c>
      <c r="T25" t="s">
        <v>8265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(((Kickstarter[[#This Row],[deadline]]/60)/60)/24)+DATE(1970,1,1)</f>
        <v>42262.818750000006</v>
      </c>
      <c r="J26">
        <v>1442345940</v>
      </c>
      <c r="K26" s="9">
        <f>(((Kickstarter[[#This Row],[launched_at]]/60)/60)/24)+DATE(1970,1,1)</f>
        <v>42229.820173611108</v>
      </c>
      <c r="L26">
        <v>1439494863</v>
      </c>
      <c r="M26" t="b">
        <v>0</v>
      </c>
      <c r="N26">
        <v>574</v>
      </c>
      <c r="O26" s="10">
        <f>Kickstarter[[#This Row],[pledged]]/Kickstarter[[#This Row],[goal]]</f>
        <v>1.0880768571428572</v>
      </c>
      <c r="P26" s="12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Sub-Category]],LEN(Kickstarter[[#This Row],[Category and Sub-Category]])-FIND("/",Kickstarter[[#This Row],[Category and Sub-Category]]))</f>
        <v>television</v>
      </c>
      <c r="S26" t="b">
        <v>1</v>
      </c>
      <c r="T26" t="s">
        <v>8265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(((Kickstarter[[#This Row],[deadline]]/60)/60)/24)+DATE(1970,1,1)</f>
        <v>42378.025011574078</v>
      </c>
      <c r="J27">
        <v>1452299761</v>
      </c>
      <c r="K27" s="9">
        <f>(((Kickstarter[[#This Row],[launched_at]]/60)/60)/24)+DATE(1970,1,1)</f>
        <v>42318.025011574078</v>
      </c>
      <c r="L27">
        <v>1447115761</v>
      </c>
      <c r="M27" t="b">
        <v>0</v>
      </c>
      <c r="N27">
        <v>14</v>
      </c>
      <c r="O27" s="10">
        <f>Kickstarter[[#This Row],[pledged]]/Kickstarter[[#This Row],[goal]]</f>
        <v>1.3333333333333333</v>
      </c>
      <c r="P27" s="12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Sub-Category]],LEN(Kickstarter[[#This Row],[Category and Sub-Category]])-FIND("/",Kickstarter[[#This Row],[Category and Sub-Category]]))</f>
        <v>television</v>
      </c>
      <c r="S27" t="b">
        <v>1</v>
      </c>
      <c r="T27" t="s">
        <v>8265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(((Kickstarter[[#This Row],[deadline]]/60)/60)/24)+DATE(1970,1,1)</f>
        <v>41868.515555555554</v>
      </c>
      <c r="J28">
        <v>1408278144</v>
      </c>
      <c r="K28" s="9">
        <f>(((Kickstarter[[#This Row],[launched_at]]/60)/60)/24)+DATE(1970,1,1)</f>
        <v>41828.515555555554</v>
      </c>
      <c r="L28">
        <v>1404822144</v>
      </c>
      <c r="M28" t="b">
        <v>0</v>
      </c>
      <c r="N28">
        <v>19</v>
      </c>
      <c r="O28" s="10">
        <f>Kickstarter[[#This Row],[pledged]]/Kickstarter[[#This Row],[goal]]</f>
        <v>1.552</v>
      </c>
      <c r="P28" s="12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Sub-Category]],LEN(Kickstarter[[#This Row],[Category and Sub-Category]])-FIND("/",Kickstarter[[#This Row],[Category and Sub-Category]]))</f>
        <v>television</v>
      </c>
      <c r="S28" t="b">
        <v>1</v>
      </c>
      <c r="T28" t="s">
        <v>8265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(((Kickstarter[[#This Row],[deadline]]/60)/60)/24)+DATE(1970,1,1)</f>
        <v>41959.206400462965</v>
      </c>
      <c r="J29">
        <v>1416113833</v>
      </c>
      <c r="K29" s="9">
        <f>(((Kickstarter[[#This Row],[launched_at]]/60)/60)/24)+DATE(1970,1,1)</f>
        <v>41929.164733796293</v>
      </c>
      <c r="L29">
        <v>1413518233</v>
      </c>
      <c r="M29" t="b">
        <v>0</v>
      </c>
      <c r="N29">
        <v>150</v>
      </c>
      <c r="O29" s="10">
        <f>Kickstarter[[#This Row],[pledged]]/Kickstarter[[#This Row],[goal]]</f>
        <v>1.1172500000000001</v>
      </c>
      <c r="P29" s="12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Sub-Category]],LEN(Kickstarter[[#This Row],[Category and Sub-Category]])-FIND("/",Kickstarter[[#This Row],[Category and Sub-Category]]))</f>
        <v>television</v>
      </c>
      <c r="S29" t="b">
        <v>1</v>
      </c>
      <c r="T29" t="s">
        <v>8265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(((Kickstarter[[#This Row],[deadline]]/60)/60)/24)+DATE(1970,1,1)</f>
        <v>42354.96393518518</v>
      </c>
      <c r="J30">
        <v>1450307284</v>
      </c>
      <c r="K30" s="9">
        <f>(((Kickstarter[[#This Row],[launched_at]]/60)/60)/24)+DATE(1970,1,1)</f>
        <v>42324.96393518518</v>
      </c>
      <c r="L30">
        <v>1447715284</v>
      </c>
      <c r="M30" t="b">
        <v>0</v>
      </c>
      <c r="N30">
        <v>71</v>
      </c>
      <c r="O30" s="10">
        <f>Kickstarter[[#This Row],[pledged]]/Kickstarter[[#This Row],[goal]]</f>
        <v>1.0035000000000001</v>
      </c>
      <c r="P30" s="12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Sub-Category]],LEN(Kickstarter[[#This Row],[Category and Sub-Category]])-FIND("/",Kickstarter[[#This Row],[Category and Sub-Category]]))</f>
        <v>television</v>
      </c>
      <c r="S30" t="b">
        <v>1</v>
      </c>
      <c r="T30" t="s">
        <v>8265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(((Kickstarter[[#This Row],[deadline]]/60)/60)/24)+DATE(1970,1,1)</f>
        <v>41842.67324074074</v>
      </c>
      <c r="J31">
        <v>1406045368</v>
      </c>
      <c r="K31" s="9">
        <f>(((Kickstarter[[#This Row],[launched_at]]/60)/60)/24)+DATE(1970,1,1)</f>
        <v>41812.67324074074</v>
      </c>
      <c r="L31">
        <v>1403453368</v>
      </c>
      <c r="M31" t="b">
        <v>0</v>
      </c>
      <c r="N31">
        <v>117</v>
      </c>
      <c r="O31" s="10">
        <f>Kickstarter[[#This Row],[pledged]]/Kickstarter[[#This Row],[goal]]</f>
        <v>1.2333333333333334</v>
      </c>
      <c r="P31" s="12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Sub-Category]],LEN(Kickstarter[[#This Row],[Category and Sub-Category]])-FIND("/",Kickstarter[[#This Row],[Category and Sub-Category]]))</f>
        <v>television</v>
      </c>
      <c r="S31" t="b">
        <v>1</v>
      </c>
      <c r="T31" t="s">
        <v>8265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(((Kickstarter[[#This Row],[deadline]]/60)/60)/24)+DATE(1970,1,1)</f>
        <v>41872.292997685188</v>
      </c>
      <c r="J32">
        <v>1408604515</v>
      </c>
      <c r="K32" s="9">
        <f>(((Kickstarter[[#This Row],[launched_at]]/60)/60)/24)+DATE(1970,1,1)</f>
        <v>41842.292997685188</v>
      </c>
      <c r="L32">
        <v>1406012515</v>
      </c>
      <c r="M32" t="b">
        <v>0</v>
      </c>
      <c r="N32">
        <v>53</v>
      </c>
      <c r="O32" s="10">
        <f>Kickstarter[[#This Row],[pledged]]/Kickstarter[[#This Row],[goal]]</f>
        <v>1.0129975</v>
      </c>
      <c r="P32" s="12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Sub-Category]],LEN(Kickstarter[[#This Row],[Category and Sub-Category]])-FIND("/",Kickstarter[[#This Row],[Category and Sub-Category]]))</f>
        <v>television</v>
      </c>
      <c r="S32" t="b">
        <v>1</v>
      </c>
      <c r="T32" t="s">
        <v>8265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f>(((Kickstarter[[#This Row],[deadline]]/60)/60)/24)+DATE(1970,1,1)</f>
        <v>42394.79206018518</v>
      </c>
      <c r="J33">
        <v>1453748434</v>
      </c>
      <c r="K33" s="9">
        <f>(((Kickstarter[[#This Row],[launched_at]]/60)/60)/24)+DATE(1970,1,1)</f>
        <v>42376.79206018518</v>
      </c>
      <c r="L33">
        <v>1452193234</v>
      </c>
      <c r="M33" t="b">
        <v>0</v>
      </c>
      <c r="N33">
        <v>1</v>
      </c>
      <c r="O33" s="10">
        <f>Kickstarter[[#This Row],[pledged]]/Kickstarter[[#This Row],[goal]]</f>
        <v>1</v>
      </c>
      <c r="P33" s="12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Sub-Category]],LEN(Kickstarter[[#This Row],[Category and Sub-Category]])-FIND("/",Kickstarter[[#This Row],[Category and Sub-Category]]))</f>
        <v>television</v>
      </c>
      <c r="S33" t="b">
        <v>1</v>
      </c>
      <c r="T33" t="s">
        <v>8265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f>(((Kickstarter[[#This Row],[deadline]]/60)/60)/24)+DATE(1970,1,1)</f>
        <v>42503.165972222225</v>
      </c>
      <c r="J34">
        <v>1463111940</v>
      </c>
      <c r="K34" s="9">
        <f>(((Kickstarter[[#This Row],[launched_at]]/60)/60)/24)+DATE(1970,1,1)</f>
        <v>42461.627511574072</v>
      </c>
      <c r="L34">
        <v>1459523017</v>
      </c>
      <c r="M34" t="b">
        <v>0</v>
      </c>
      <c r="N34">
        <v>89</v>
      </c>
      <c r="O34" s="10">
        <f>Kickstarter[[#This Row],[pledged]]/Kickstarter[[#This Row],[goal]]</f>
        <v>1.0024604569420035</v>
      </c>
      <c r="P34" s="12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Sub-Category]],LEN(Kickstarter[[#This Row],[Category and Sub-Category]])-FIND("/",Kickstarter[[#This Row],[Category and Sub-Category]]))</f>
        <v>television</v>
      </c>
      <c r="S34" t="b">
        <v>1</v>
      </c>
      <c r="T34" t="s">
        <v>8265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f>(((Kickstarter[[#This Row],[deadline]]/60)/60)/24)+DATE(1970,1,1)</f>
        <v>42316.702557870376</v>
      </c>
      <c r="J35">
        <v>1447001501</v>
      </c>
      <c r="K35" s="9">
        <f>(((Kickstarter[[#This Row],[launched_at]]/60)/60)/24)+DATE(1970,1,1)</f>
        <v>42286.660891203705</v>
      </c>
      <c r="L35">
        <v>1444405901</v>
      </c>
      <c r="M35" t="b">
        <v>0</v>
      </c>
      <c r="N35">
        <v>64</v>
      </c>
      <c r="O35" s="10">
        <f>Kickstarter[[#This Row],[pledged]]/Kickstarter[[#This Row],[goal]]</f>
        <v>1.0209523809523811</v>
      </c>
      <c r="P35" s="12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Sub-Category]],LEN(Kickstarter[[#This Row],[Category and Sub-Category]])-FIND("/",Kickstarter[[#This Row],[Category and Sub-Category]]))</f>
        <v>television</v>
      </c>
      <c r="S35" t="b">
        <v>1</v>
      </c>
      <c r="T35" t="s">
        <v>8265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f>(((Kickstarter[[#This Row],[deadline]]/60)/60)/24)+DATE(1970,1,1)</f>
        <v>41856.321770833332</v>
      </c>
      <c r="J36">
        <v>1407224601</v>
      </c>
      <c r="K36" s="9">
        <f>(((Kickstarter[[#This Row],[launched_at]]/60)/60)/24)+DATE(1970,1,1)</f>
        <v>41841.321770833332</v>
      </c>
      <c r="L36">
        <v>1405928601</v>
      </c>
      <c r="M36" t="b">
        <v>0</v>
      </c>
      <c r="N36">
        <v>68</v>
      </c>
      <c r="O36" s="10">
        <f>Kickstarter[[#This Row],[pledged]]/Kickstarter[[#This Row],[goal]]</f>
        <v>1.3046153846153845</v>
      </c>
      <c r="P36" s="12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Sub-Category]],LEN(Kickstarter[[#This Row],[Category and Sub-Category]])-FIND("/",Kickstarter[[#This Row],[Category and Sub-Category]]))</f>
        <v>television</v>
      </c>
      <c r="S36" t="b">
        <v>1</v>
      </c>
      <c r="T36" t="s">
        <v>8265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f>(((Kickstarter[[#This Row],[deadline]]/60)/60)/24)+DATE(1970,1,1)</f>
        <v>42122</v>
      </c>
      <c r="J37">
        <v>1430179200</v>
      </c>
      <c r="K37" s="9">
        <f>(((Kickstarter[[#This Row],[launched_at]]/60)/60)/24)+DATE(1970,1,1)</f>
        <v>42098.291828703703</v>
      </c>
      <c r="L37">
        <v>1428130814</v>
      </c>
      <c r="M37" t="b">
        <v>0</v>
      </c>
      <c r="N37">
        <v>28</v>
      </c>
      <c r="O37" s="10">
        <f>Kickstarter[[#This Row],[pledged]]/Kickstarter[[#This Row],[goal]]</f>
        <v>1.665</v>
      </c>
      <c r="P37" s="12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Sub-Category]],LEN(Kickstarter[[#This Row],[Category and Sub-Category]])-FIND("/",Kickstarter[[#This Row],[Category and Sub-Category]]))</f>
        <v>television</v>
      </c>
      <c r="S37" t="b">
        <v>1</v>
      </c>
      <c r="T37" t="s">
        <v>8265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f>(((Kickstarter[[#This Row],[deadline]]/60)/60)/24)+DATE(1970,1,1)</f>
        <v>42098.265335648146</v>
      </c>
      <c r="J38">
        <v>1428128525</v>
      </c>
      <c r="K38" s="9">
        <f>(((Kickstarter[[#This Row],[launched_at]]/60)/60)/24)+DATE(1970,1,1)</f>
        <v>42068.307002314818</v>
      </c>
      <c r="L38">
        <v>1425540125</v>
      </c>
      <c r="M38" t="b">
        <v>0</v>
      </c>
      <c r="N38">
        <v>44</v>
      </c>
      <c r="O38" s="10">
        <f>Kickstarter[[#This Row],[pledged]]/Kickstarter[[#This Row],[goal]]</f>
        <v>1.4215</v>
      </c>
      <c r="P38" s="12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Sub-Category]],LEN(Kickstarter[[#This Row],[Category and Sub-Category]])-FIND("/",Kickstarter[[#This Row],[Category and Sub-Category]]))</f>
        <v>television</v>
      </c>
      <c r="S38" t="b">
        <v>1</v>
      </c>
      <c r="T38" t="s">
        <v>8265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f>(((Kickstarter[[#This Row],[deadline]]/60)/60)/24)+DATE(1970,1,1)</f>
        <v>42062.693043981482</v>
      </c>
      <c r="J39">
        <v>1425055079</v>
      </c>
      <c r="K39" s="9">
        <f>(((Kickstarter[[#This Row],[launched_at]]/60)/60)/24)+DATE(1970,1,1)</f>
        <v>42032.693043981482</v>
      </c>
      <c r="L39">
        <v>1422463079</v>
      </c>
      <c r="M39" t="b">
        <v>0</v>
      </c>
      <c r="N39">
        <v>253</v>
      </c>
      <c r="O39" s="10">
        <f>Kickstarter[[#This Row],[pledged]]/Kickstarter[[#This Row],[goal]]</f>
        <v>1.8344090909090909</v>
      </c>
      <c r="P39" s="12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Sub-Category]],LEN(Kickstarter[[#This Row],[Category and Sub-Category]])-FIND("/",Kickstarter[[#This Row],[Category and Sub-Category]]))</f>
        <v>television</v>
      </c>
      <c r="S39" t="b">
        <v>1</v>
      </c>
      <c r="T39" t="s">
        <v>8265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f>(((Kickstarter[[#This Row],[deadline]]/60)/60)/24)+DATE(1970,1,1)</f>
        <v>41405.057222222218</v>
      </c>
      <c r="J40">
        <v>1368235344</v>
      </c>
      <c r="K40" s="9">
        <f>(((Kickstarter[[#This Row],[launched_at]]/60)/60)/24)+DATE(1970,1,1)</f>
        <v>41375.057222222218</v>
      </c>
      <c r="L40">
        <v>1365643344</v>
      </c>
      <c r="M40" t="b">
        <v>0</v>
      </c>
      <c r="N40">
        <v>66</v>
      </c>
      <c r="O40" s="10">
        <f>Kickstarter[[#This Row],[pledged]]/Kickstarter[[#This Row],[goal]]</f>
        <v>1.1004</v>
      </c>
      <c r="P40" s="12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Sub-Category]],LEN(Kickstarter[[#This Row],[Category and Sub-Category]])-FIND("/",Kickstarter[[#This Row],[Category and Sub-Category]]))</f>
        <v>television</v>
      </c>
      <c r="S40" t="b">
        <v>1</v>
      </c>
      <c r="T40" t="s">
        <v>8265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f>(((Kickstarter[[#This Row],[deadline]]/60)/60)/24)+DATE(1970,1,1)</f>
        <v>41784.957638888889</v>
      </c>
      <c r="J41">
        <v>1401058740</v>
      </c>
      <c r="K41" s="9">
        <f>(((Kickstarter[[#This Row],[launched_at]]/60)/60)/24)+DATE(1970,1,1)</f>
        <v>41754.047083333331</v>
      </c>
      <c r="L41">
        <v>1398388068</v>
      </c>
      <c r="M41" t="b">
        <v>0</v>
      </c>
      <c r="N41">
        <v>217</v>
      </c>
      <c r="O41" s="10">
        <f>Kickstarter[[#This Row],[pledged]]/Kickstarter[[#This Row],[goal]]</f>
        <v>1.3098000000000001</v>
      </c>
      <c r="P41" s="12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Sub-Category]],LEN(Kickstarter[[#This Row],[Category and Sub-Category]])-FIND("/",Kickstarter[[#This Row],[Category and Sub-Category]]))</f>
        <v>television</v>
      </c>
      <c r="S41" t="b">
        <v>1</v>
      </c>
      <c r="T41" t="s">
        <v>8265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f>(((Kickstarter[[#This Row],[deadline]]/60)/60)/24)+DATE(1970,1,1)</f>
        <v>41809.166666666664</v>
      </c>
      <c r="J42">
        <v>1403150400</v>
      </c>
      <c r="K42" s="9">
        <f>(((Kickstarter[[#This Row],[launched_at]]/60)/60)/24)+DATE(1970,1,1)</f>
        <v>41789.21398148148</v>
      </c>
      <c r="L42">
        <v>1401426488</v>
      </c>
      <c r="M42" t="b">
        <v>0</v>
      </c>
      <c r="N42">
        <v>16</v>
      </c>
      <c r="O42" s="10">
        <f>Kickstarter[[#This Row],[pledged]]/Kickstarter[[#This Row],[goal]]</f>
        <v>1.0135000000000001</v>
      </c>
      <c r="P42" s="12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Sub-Category]],LEN(Kickstarter[[#This Row],[Category and Sub-Category]])-FIND("/",Kickstarter[[#This Row],[Category and Sub-Category]]))</f>
        <v>television</v>
      </c>
      <c r="S42" t="b">
        <v>1</v>
      </c>
      <c r="T42" t="s">
        <v>8265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f>(((Kickstarter[[#This Row],[deadline]]/60)/60)/24)+DATE(1970,1,1)</f>
        <v>41917.568912037037</v>
      </c>
      <c r="J43">
        <v>1412516354</v>
      </c>
      <c r="K43" s="9">
        <f>(((Kickstarter[[#This Row],[launched_at]]/60)/60)/24)+DATE(1970,1,1)</f>
        <v>41887.568912037037</v>
      </c>
      <c r="L43">
        <v>1409924354</v>
      </c>
      <c r="M43" t="b">
        <v>0</v>
      </c>
      <c r="N43">
        <v>19</v>
      </c>
      <c r="O43" s="10">
        <f>Kickstarter[[#This Row],[pledged]]/Kickstarter[[#This Row],[goal]]</f>
        <v>1</v>
      </c>
      <c r="P43" s="12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Sub-Category]],LEN(Kickstarter[[#This Row],[Category and Sub-Category]])-FIND("/",Kickstarter[[#This Row],[Category and Sub-Category]]))</f>
        <v>television</v>
      </c>
      <c r="S43" t="b">
        <v>1</v>
      </c>
      <c r="T43" t="s">
        <v>8265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f>(((Kickstarter[[#This Row],[deadline]]/60)/60)/24)+DATE(1970,1,1)</f>
        <v>42001.639189814814</v>
      </c>
      <c r="J44">
        <v>1419780026</v>
      </c>
      <c r="K44" s="9">
        <f>(((Kickstarter[[#This Row],[launched_at]]/60)/60)/24)+DATE(1970,1,1)</f>
        <v>41971.639189814814</v>
      </c>
      <c r="L44">
        <v>1417188026</v>
      </c>
      <c r="M44" t="b">
        <v>0</v>
      </c>
      <c r="N44">
        <v>169</v>
      </c>
      <c r="O44" s="10">
        <f>Kickstarter[[#This Row],[pledged]]/Kickstarter[[#This Row],[goal]]</f>
        <v>1.4185714285714286</v>
      </c>
      <c r="P44" s="12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Sub-Category]],LEN(Kickstarter[[#This Row],[Category and Sub-Category]])-FIND("/",Kickstarter[[#This Row],[Category and Sub-Category]]))</f>
        <v>television</v>
      </c>
      <c r="S44" t="b">
        <v>1</v>
      </c>
      <c r="T44" t="s">
        <v>8265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f>(((Kickstarter[[#This Row],[deadline]]/60)/60)/24)+DATE(1970,1,1)</f>
        <v>41833</v>
      </c>
      <c r="J45">
        <v>1405209600</v>
      </c>
      <c r="K45" s="9">
        <f>(((Kickstarter[[#This Row],[launched_at]]/60)/60)/24)+DATE(1970,1,1)</f>
        <v>41802.790347222224</v>
      </c>
      <c r="L45">
        <v>1402599486</v>
      </c>
      <c r="M45" t="b">
        <v>0</v>
      </c>
      <c r="N45">
        <v>263</v>
      </c>
      <c r="O45" s="10">
        <f>Kickstarter[[#This Row],[pledged]]/Kickstarter[[#This Row],[goal]]</f>
        <v>3.0865999999999998</v>
      </c>
      <c r="P45" s="12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Sub-Category]],LEN(Kickstarter[[#This Row],[Category and Sub-Category]])-FIND("/",Kickstarter[[#This Row],[Category and Sub-Category]]))</f>
        <v>television</v>
      </c>
      <c r="S45" t="b">
        <v>1</v>
      </c>
      <c r="T45" t="s">
        <v>8265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f>(((Kickstarter[[#This Row],[deadline]]/60)/60)/24)+DATE(1970,1,1)</f>
        <v>41919.098807870374</v>
      </c>
      <c r="J46">
        <v>1412648537</v>
      </c>
      <c r="K46" s="9">
        <f>(((Kickstarter[[#This Row],[launched_at]]/60)/60)/24)+DATE(1970,1,1)</f>
        <v>41874.098807870374</v>
      </c>
      <c r="L46">
        <v>1408760537</v>
      </c>
      <c r="M46" t="b">
        <v>0</v>
      </c>
      <c r="N46">
        <v>15</v>
      </c>
      <c r="O46" s="10">
        <f>Kickstarter[[#This Row],[pledged]]/Kickstarter[[#This Row],[goal]]</f>
        <v>1</v>
      </c>
      <c r="P46" s="12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Sub-Category]],LEN(Kickstarter[[#This Row],[Category and Sub-Category]])-FIND("/",Kickstarter[[#This Row],[Category and Sub-Category]]))</f>
        <v>television</v>
      </c>
      <c r="S46" t="b">
        <v>1</v>
      </c>
      <c r="T46" t="s">
        <v>8265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f>(((Kickstarter[[#This Row],[deadline]]/60)/60)/24)+DATE(1970,1,1)</f>
        <v>42487.623923611114</v>
      </c>
      <c r="J47">
        <v>1461769107</v>
      </c>
      <c r="K47" s="9">
        <f>(((Kickstarter[[#This Row],[launched_at]]/60)/60)/24)+DATE(1970,1,1)</f>
        <v>42457.623923611114</v>
      </c>
      <c r="L47">
        <v>1459177107</v>
      </c>
      <c r="M47" t="b">
        <v>0</v>
      </c>
      <c r="N47">
        <v>61</v>
      </c>
      <c r="O47" s="10">
        <f>Kickstarter[[#This Row],[pledged]]/Kickstarter[[#This Row],[goal]]</f>
        <v>1.2</v>
      </c>
      <c r="P47" s="12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Sub-Category]],LEN(Kickstarter[[#This Row],[Category and Sub-Category]])-FIND("/",Kickstarter[[#This Row],[Category and Sub-Category]]))</f>
        <v>television</v>
      </c>
      <c r="S47" t="b">
        <v>1</v>
      </c>
      <c r="T47" t="s">
        <v>8265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f>(((Kickstarter[[#This Row],[deadline]]/60)/60)/24)+DATE(1970,1,1)</f>
        <v>42353.964976851858</v>
      </c>
      <c r="J48">
        <v>1450220974</v>
      </c>
      <c r="K48" s="9">
        <f>(((Kickstarter[[#This Row],[launched_at]]/60)/60)/24)+DATE(1970,1,1)</f>
        <v>42323.964976851858</v>
      </c>
      <c r="L48">
        <v>1447628974</v>
      </c>
      <c r="M48" t="b">
        <v>0</v>
      </c>
      <c r="N48">
        <v>45</v>
      </c>
      <c r="O48" s="10">
        <f>Kickstarter[[#This Row],[pledged]]/Kickstarter[[#This Row],[goal]]</f>
        <v>1.0416666666666667</v>
      </c>
      <c r="P48" s="12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Sub-Category]],LEN(Kickstarter[[#This Row],[Category and Sub-Category]])-FIND("/",Kickstarter[[#This Row],[Category and Sub-Category]]))</f>
        <v>television</v>
      </c>
      <c r="S48" t="b">
        <v>1</v>
      </c>
      <c r="T48" t="s">
        <v>8265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f>(((Kickstarter[[#This Row],[deadline]]/60)/60)/24)+DATE(1970,1,1)</f>
        <v>41992.861192129625</v>
      </c>
      <c r="J49">
        <v>1419021607</v>
      </c>
      <c r="K49" s="9">
        <f>(((Kickstarter[[#This Row],[launched_at]]/60)/60)/24)+DATE(1970,1,1)</f>
        <v>41932.819525462961</v>
      </c>
      <c r="L49">
        <v>1413834007</v>
      </c>
      <c r="M49" t="b">
        <v>0</v>
      </c>
      <c r="N49">
        <v>70</v>
      </c>
      <c r="O49" s="10">
        <f>Kickstarter[[#This Row],[pledged]]/Kickstarter[[#This Row],[goal]]</f>
        <v>1.0761100000000001</v>
      </c>
      <c r="P49" s="12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Sub-Category]],LEN(Kickstarter[[#This Row],[Category and Sub-Category]])-FIND("/",Kickstarter[[#This Row],[Category and Sub-Category]]))</f>
        <v>television</v>
      </c>
      <c r="S49" t="b">
        <v>1</v>
      </c>
      <c r="T49" t="s">
        <v>8265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f>(((Kickstarter[[#This Row],[deadline]]/60)/60)/24)+DATE(1970,1,1)</f>
        <v>42064.5</v>
      </c>
      <c r="J50">
        <v>1425211200</v>
      </c>
      <c r="K50" s="9">
        <f>(((Kickstarter[[#This Row],[launched_at]]/60)/60)/24)+DATE(1970,1,1)</f>
        <v>42033.516898148147</v>
      </c>
      <c r="L50">
        <v>1422534260</v>
      </c>
      <c r="M50" t="b">
        <v>0</v>
      </c>
      <c r="N50">
        <v>38</v>
      </c>
      <c r="O50" s="10">
        <f>Kickstarter[[#This Row],[pledged]]/Kickstarter[[#This Row],[goal]]</f>
        <v>1.0794999999999999</v>
      </c>
      <c r="P50" s="12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Sub-Category]],LEN(Kickstarter[[#This Row],[Category and Sub-Category]])-FIND("/",Kickstarter[[#This Row],[Category and Sub-Category]]))</f>
        <v>television</v>
      </c>
      <c r="S50" t="b">
        <v>1</v>
      </c>
      <c r="T50" t="s">
        <v>8265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f>(((Kickstarter[[#This Row],[deadline]]/60)/60)/24)+DATE(1970,1,1)</f>
        <v>42301.176446759258</v>
      </c>
      <c r="J51">
        <v>1445660045</v>
      </c>
      <c r="K51" s="9">
        <f>(((Kickstarter[[#This Row],[launched_at]]/60)/60)/24)+DATE(1970,1,1)</f>
        <v>42271.176446759258</v>
      </c>
      <c r="L51">
        <v>1443068045</v>
      </c>
      <c r="M51" t="b">
        <v>0</v>
      </c>
      <c r="N51">
        <v>87</v>
      </c>
      <c r="O51" s="10">
        <f>Kickstarter[[#This Row],[pledged]]/Kickstarter[[#This Row],[goal]]</f>
        <v>1</v>
      </c>
      <c r="P51" s="12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Sub-Category]],LEN(Kickstarter[[#This Row],[Category and Sub-Category]])-FIND("/",Kickstarter[[#This Row],[Category and Sub-Category]]))</f>
        <v>television</v>
      </c>
      <c r="S51" t="b">
        <v>1</v>
      </c>
      <c r="T51" t="s">
        <v>8265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f>(((Kickstarter[[#This Row],[deadline]]/60)/60)/24)+DATE(1970,1,1)</f>
        <v>42034.708333333328</v>
      </c>
      <c r="J52">
        <v>1422637200</v>
      </c>
      <c r="K52" s="9">
        <f>(((Kickstarter[[#This Row],[launched_at]]/60)/60)/24)+DATE(1970,1,1)</f>
        <v>41995.752986111111</v>
      </c>
      <c r="L52">
        <v>1419271458</v>
      </c>
      <c r="M52" t="b">
        <v>0</v>
      </c>
      <c r="N52">
        <v>22</v>
      </c>
      <c r="O52" s="10">
        <f>Kickstarter[[#This Row],[pledged]]/Kickstarter[[#This Row],[goal]]</f>
        <v>1</v>
      </c>
      <c r="P52" s="12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Sub-Category]],LEN(Kickstarter[[#This Row],[Category and Sub-Category]])-FIND("/",Kickstarter[[#This Row],[Category and Sub-Category]]))</f>
        <v>television</v>
      </c>
      <c r="S52" t="b">
        <v>1</v>
      </c>
      <c r="T52" t="s">
        <v>8265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f>(((Kickstarter[[#This Row],[deadline]]/60)/60)/24)+DATE(1970,1,1)</f>
        <v>42226.928668981483</v>
      </c>
      <c r="J53">
        <v>1439245037</v>
      </c>
      <c r="K53" s="9">
        <f>(((Kickstarter[[#This Row],[launched_at]]/60)/60)/24)+DATE(1970,1,1)</f>
        <v>42196.928668981483</v>
      </c>
      <c r="L53">
        <v>1436653037</v>
      </c>
      <c r="M53" t="b">
        <v>0</v>
      </c>
      <c r="N53">
        <v>119</v>
      </c>
      <c r="O53" s="10">
        <f>Kickstarter[[#This Row],[pledged]]/Kickstarter[[#This Row],[goal]]</f>
        <v>1.2801818181818181</v>
      </c>
      <c r="P53" s="12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Sub-Category]],LEN(Kickstarter[[#This Row],[Category and Sub-Category]])-FIND("/",Kickstarter[[#This Row],[Category and Sub-Category]]))</f>
        <v>television</v>
      </c>
      <c r="S53" t="b">
        <v>1</v>
      </c>
      <c r="T53" t="s">
        <v>8265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f>(((Kickstarter[[#This Row],[deadline]]/60)/60)/24)+DATE(1970,1,1)</f>
        <v>41837.701921296299</v>
      </c>
      <c r="J54">
        <v>1405615846</v>
      </c>
      <c r="K54" s="9">
        <f>(((Kickstarter[[#This Row],[launched_at]]/60)/60)/24)+DATE(1970,1,1)</f>
        <v>41807.701921296299</v>
      </c>
      <c r="L54">
        <v>1403023846</v>
      </c>
      <c r="M54" t="b">
        <v>0</v>
      </c>
      <c r="N54">
        <v>52</v>
      </c>
      <c r="O54" s="10">
        <f>Kickstarter[[#This Row],[pledged]]/Kickstarter[[#This Row],[goal]]</f>
        <v>1.1620999999999999</v>
      </c>
      <c r="P54" s="12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Sub-Category]],LEN(Kickstarter[[#This Row],[Category and Sub-Category]])-FIND("/",Kickstarter[[#This Row],[Category and Sub-Category]]))</f>
        <v>television</v>
      </c>
      <c r="S54" t="b">
        <v>1</v>
      </c>
      <c r="T54" t="s">
        <v>8265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f>(((Kickstarter[[#This Row],[deadline]]/60)/60)/24)+DATE(1970,1,1)</f>
        <v>41733.916666666664</v>
      </c>
      <c r="J55">
        <v>1396648800</v>
      </c>
      <c r="K55" s="9">
        <f>(((Kickstarter[[#This Row],[launched_at]]/60)/60)/24)+DATE(1970,1,1)</f>
        <v>41719.549131944441</v>
      </c>
      <c r="L55">
        <v>1395407445</v>
      </c>
      <c r="M55" t="b">
        <v>0</v>
      </c>
      <c r="N55">
        <v>117</v>
      </c>
      <c r="O55" s="10">
        <f>Kickstarter[[#This Row],[pledged]]/Kickstarter[[#This Row],[goal]]</f>
        <v>1.0963333333333334</v>
      </c>
      <c r="P55" s="12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Sub-Category]],LEN(Kickstarter[[#This Row],[Category and Sub-Category]])-FIND("/",Kickstarter[[#This Row],[Category and Sub-Category]]))</f>
        <v>television</v>
      </c>
      <c r="S55" t="b">
        <v>1</v>
      </c>
      <c r="T55" t="s">
        <v>8265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f>(((Kickstarter[[#This Row],[deadline]]/60)/60)/24)+DATE(1970,1,1)</f>
        <v>42363.713206018518</v>
      </c>
      <c r="J56">
        <v>1451063221</v>
      </c>
      <c r="K56" s="9">
        <f>(((Kickstarter[[#This Row],[launched_at]]/60)/60)/24)+DATE(1970,1,1)</f>
        <v>42333.713206018518</v>
      </c>
      <c r="L56">
        <v>1448471221</v>
      </c>
      <c r="M56" t="b">
        <v>0</v>
      </c>
      <c r="N56">
        <v>52</v>
      </c>
      <c r="O56" s="10">
        <f>Kickstarter[[#This Row],[pledged]]/Kickstarter[[#This Row],[goal]]</f>
        <v>1.01</v>
      </c>
      <c r="P56" s="12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Sub-Category]],LEN(Kickstarter[[#This Row],[Category and Sub-Category]])-FIND("/",Kickstarter[[#This Row],[Category and Sub-Category]]))</f>
        <v>television</v>
      </c>
      <c r="S56" t="b">
        <v>1</v>
      </c>
      <c r="T56" t="s">
        <v>8265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f>(((Kickstarter[[#This Row],[deadline]]/60)/60)/24)+DATE(1970,1,1)</f>
        <v>42517.968935185185</v>
      </c>
      <c r="J57">
        <v>1464390916</v>
      </c>
      <c r="K57" s="9">
        <f>(((Kickstarter[[#This Row],[launched_at]]/60)/60)/24)+DATE(1970,1,1)</f>
        <v>42496.968935185185</v>
      </c>
      <c r="L57">
        <v>1462576516</v>
      </c>
      <c r="M57" t="b">
        <v>0</v>
      </c>
      <c r="N57">
        <v>86</v>
      </c>
      <c r="O57" s="10">
        <f>Kickstarter[[#This Row],[pledged]]/Kickstarter[[#This Row],[goal]]</f>
        <v>1.2895348837209302</v>
      </c>
      <c r="P57" s="12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Sub-Category]],LEN(Kickstarter[[#This Row],[Category and Sub-Category]])-FIND("/",Kickstarter[[#This Row],[Category and Sub-Category]]))</f>
        <v>television</v>
      </c>
      <c r="S57" t="b">
        <v>1</v>
      </c>
      <c r="T57" t="s">
        <v>8265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f>(((Kickstarter[[#This Row],[deadline]]/60)/60)/24)+DATE(1970,1,1)</f>
        <v>42163.666666666672</v>
      </c>
      <c r="J58">
        <v>1433779200</v>
      </c>
      <c r="K58" s="9">
        <f>(((Kickstarter[[#This Row],[launched_at]]/60)/60)/24)+DATE(1970,1,1)</f>
        <v>42149.548888888887</v>
      </c>
      <c r="L58">
        <v>1432559424</v>
      </c>
      <c r="M58" t="b">
        <v>0</v>
      </c>
      <c r="N58">
        <v>174</v>
      </c>
      <c r="O58" s="10">
        <f>Kickstarter[[#This Row],[pledged]]/Kickstarter[[#This Row],[goal]]</f>
        <v>1.0726249999999999</v>
      </c>
      <c r="P58" s="12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Sub-Category]],LEN(Kickstarter[[#This Row],[Category and Sub-Category]])-FIND("/",Kickstarter[[#This Row],[Category and Sub-Category]]))</f>
        <v>television</v>
      </c>
      <c r="S58" t="b">
        <v>1</v>
      </c>
      <c r="T58" t="s">
        <v>8265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f>(((Kickstarter[[#This Row],[deadline]]/60)/60)/24)+DATE(1970,1,1)</f>
        <v>42119.83289351852</v>
      </c>
      <c r="J59">
        <v>1429991962</v>
      </c>
      <c r="K59" s="9">
        <f>(((Kickstarter[[#This Row],[launched_at]]/60)/60)/24)+DATE(1970,1,1)</f>
        <v>42089.83289351852</v>
      </c>
      <c r="L59">
        <v>1427399962</v>
      </c>
      <c r="M59" t="b">
        <v>0</v>
      </c>
      <c r="N59">
        <v>69</v>
      </c>
      <c r="O59" s="10">
        <f>Kickstarter[[#This Row],[pledged]]/Kickstarter[[#This Row],[goal]]</f>
        <v>1.0189999999999999</v>
      </c>
      <c r="P59" s="12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Sub-Category]],LEN(Kickstarter[[#This Row],[Category and Sub-Category]])-FIND("/",Kickstarter[[#This Row],[Category and Sub-Category]]))</f>
        <v>television</v>
      </c>
      <c r="S59" t="b">
        <v>1</v>
      </c>
      <c r="T59" t="s">
        <v>8265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f>(((Kickstarter[[#This Row],[deadline]]/60)/60)/24)+DATE(1970,1,1)</f>
        <v>41962.786712962959</v>
      </c>
      <c r="J60">
        <v>1416423172</v>
      </c>
      <c r="K60" s="9">
        <f>(((Kickstarter[[#This Row],[launched_at]]/60)/60)/24)+DATE(1970,1,1)</f>
        <v>41932.745046296295</v>
      </c>
      <c r="L60">
        <v>1413827572</v>
      </c>
      <c r="M60" t="b">
        <v>0</v>
      </c>
      <c r="N60">
        <v>75</v>
      </c>
      <c r="O60" s="10">
        <f>Kickstarter[[#This Row],[pledged]]/Kickstarter[[#This Row],[goal]]</f>
        <v>1.0290999999999999</v>
      </c>
      <c r="P60" s="12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Sub-Category]],LEN(Kickstarter[[#This Row],[Category and Sub-Category]])-FIND("/",Kickstarter[[#This Row],[Category and Sub-Category]]))</f>
        <v>television</v>
      </c>
      <c r="S60" t="b">
        <v>1</v>
      </c>
      <c r="T60" t="s">
        <v>8265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f>(((Kickstarter[[#This Row],[deadline]]/60)/60)/24)+DATE(1970,1,1)</f>
        <v>42261.875</v>
      </c>
      <c r="J61">
        <v>1442264400</v>
      </c>
      <c r="K61" s="9">
        <f>(((Kickstarter[[#This Row],[launched_at]]/60)/60)/24)+DATE(1970,1,1)</f>
        <v>42230.23583333334</v>
      </c>
      <c r="L61">
        <v>1439530776</v>
      </c>
      <c r="M61" t="b">
        <v>0</v>
      </c>
      <c r="N61">
        <v>33</v>
      </c>
      <c r="O61" s="10">
        <f>Kickstarter[[#This Row],[pledged]]/Kickstarter[[#This Row],[goal]]</f>
        <v>1.0012570000000001</v>
      </c>
      <c r="P61" s="12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Sub-Category]],LEN(Kickstarter[[#This Row],[Category and Sub-Category]])-FIND("/",Kickstarter[[#This Row],[Category and Sub-Category]]))</f>
        <v>television</v>
      </c>
      <c r="S61" t="b">
        <v>1</v>
      </c>
      <c r="T61" t="s">
        <v>8265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f>(((Kickstarter[[#This Row],[deadline]]/60)/60)/24)+DATE(1970,1,1)</f>
        <v>41721</v>
      </c>
      <c r="J62">
        <v>1395532800</v>
      </c>
      <c r="K62" s="9">
        <f>(((Kickstarter[[#This Row],[launched_at]]/60)/60)/24)+DATE(1970,1,1)</f>
        <v>41701.901817129627</v>
      </c>
      <c r="L62">
        <v>1393882717</v>
      </c>
      <c r="M62" t="b">
        <v>0</v>
      </c>
      <c r="N62">
        <v>108</v>
      </c>
      <c r="O62" s="10">
        <f>Kickstarter[[#This Row],[pledged]]/Kickstarter[[#This Row],[goal]]</f>
        <v>1.0329622222222221</v>
      </c>
      <c r="P62" s="12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Sub-Category]],LEN(Kickstarter[[#This Row],[Category and Sub-Category]])-FIND("/",Kickstarter[[#This Row],[Category and Sub-Category]]))</f>
        <v>shorts</v>
      </c>
      <c r="S62" t="b">
        <v>1</v>
      </c>
      <c r="T62" t="s">
        <v>8266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f>(((Kickstarter[[#This Row],[deadline]]/60)/60)/24)+DATE(1970,1,1)</f>
        <v>41431.814317129632</v>
      </c>
      <c r="J63">
        <v>1370547157</v>
      </c>
      <c r="K63" s="9">
        <f>(((Kickstarter[[#This Row],[launched_at]]/60)/60)/24)+DATE(1970,1,1)</f>
        <v>41409.814317129632</v>
      </c>
      <c r="L63">
        <v>1368646357</v>
      </c>
      <c r="M63" t="b">
        <v>0</v>
      </c>
      <c r="N63">
        <v>23</v>
      </c>
      <c r="O63" s="10">
        <f>Kickstarter[[#This Row],[pledged]]/Kickstarter[[#This Row],[goal]]</f>
        <v>1.4830000000000001</v>
      </c>
      <c r="P63" s="12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Sub-Category]],LEN(Kickstarter[[#This Row],[Category and Sub-Category]])-FIND("/",Kickstarter[[#This Row],[Category and Sub-Category]]))</f>
        <v>shorts</v>
      </c>
      <c r="S63" t="b">
        <v>1</v>
      </c>
      <c r="T63" t="s">
        <v>8266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f>(((Kickstarter[[#This Row],[deadline]]/60)/60)/24)+DATE(1970,1,1)</f>
        <v>41336.799513888887</v>
      </c>
      <c r="J64">
        <v>1362337878</v>
      </c>
      <c r="K64" s="9">
        <f>(((Kickstarter[[#This Row],[launched_at]]/60)/60)/24)+DATE(1970,1,1)</f>
        <v>41311.799513888887</v>
      </c>
      <c r="L64">
        <v>1360177878</v>
      </c>
      <c r="M64" t="b">
        <v>0</v>
      </c>
      <c r="N64">
        <v>48</v>
      </c>
      <c r="O64" s="10">
        <f>Kickstarter[[#This Row],[pledged]]/Kickstarter[[#This Row],[goal]]</f>
        <v>1.5473333333333332</v>
      </c>
      <c r="P64" s="12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Sub-Category]],LEN(Kickstarter[[#This Row],[Category and Sub-Category]])-FIND("/",Kickstarter[[#This Row],[Category and Sub-Category]]))</f>
        <v>shorts</v>
      </c>
      <c r="S64" t="b">
        <v>1</v>
      </c>
      <c r="T64" t="s">
        <v>8266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f>(((Kickstarter[[#This Row],[deadline]]/60)/60)/24)+DATE(1970,1,1)</f>
        <v>41636.207638888889</v>
      </c>
      <c r="J65">
        <v>1388206740</v>
      </c>
      <c r="K65" s="9">
        <f>(((Kickstarter[[#This Row],[launched_at]]/60)/60)/24)+DATE(1970,1,1)</f>
        <v>41612.912187499998</v>
      </c>
      <c r="L65">
        <v>1386194013</v>
      </c>
      <c r="M65" t="b">
        <v>0</v>
      </c>
      <c r="N65">
        <v>64</v>
      </c>
      <c r="O65" s="10">
        <f>Kickstarter[[#This Row],[pledged]]/Kickstarter[[#This Row],[goal]]</f>
        <v>1.1351849999999999</v>
      </c>
      <c r="P65" s="12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Sub-Category]],LEN(Kickstarter[[#This Row],[Category and Sub-Category]])-FIND("/",Kickstarter[[#This Row],[Category and Sub-Category]]))</f>
        <v>shorts</v>
      </c>
      <c r="S65" t="b">
        <v>1</v>
      </c>
      <c r="T65" t="s">
        <v>8266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f>(((Kickstarter[[#This Row],[deadline]]/60)/60)/24)+DATE(1970,1,1)</f>
        <v>41463.01829861111</v>
      </c>
      <c r="J66">
        <v>1373243181</v>
      </c>
      <c r="K66" s="9">
        <f>(((Kickstarter[[#This Row],[launched_at]]/60)/60)/24)+DATE(1970,1,1)</f>
        <v>41433.01829861111</v>
      </c>
      <c r="L66">
        <v>1370651181</v>
      </c>
      <c r="M66" t="b">
        <v>0</v>
      </c>
      <c r="N66">
        <v>24</v>
      </c>
      <c r="O66" s="10">
        <f>Kickstarter[[#This Row],[pledged]]/Kickstarter[[#This Row],[goal]]</f>
        <v>1.7333333333333334</v>
      </c>
      <c r="P66" s="12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Sub-Category]],LEN(Kickstarter[[#This Row],[Category and Sub-Category]])-FIND("/",Kickstarter[[#This Row],[Category and Sub-Category]]))</f>
        <v>shorts</v>
      </c>
      <c r="S66" t="b">
        <v>1</v>
      </c>
      <c r="T66" t="s">
        <v>8266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f>(((Kickstarter[[#This Row],[deadline]]/60)/60)/24)+DATE(1970,1,1)</f>
        <v>41862.249305555553</v>
      </c>
      <c r="J67">
        <v>1407736740</v>
      </c>
      <c r="K67" s="9">
        <f>(((Kickstarter[[#This Row],[launched_at]]/60)/60)/24)+DATE(1970,1,1)</f>
        <v>41835.821226851855</v>
      </c>
      <c r="L67">
        <v>1405453354</v>
      </c>
      <c r="M67" t="b">
        <v>0</v>
      </c>
      <c r="N67">
        <v>57</v>
      </c>
      <c r="O67" s="10">
        <f>Kickstarter[[#This Row],[pledged]]/Kickstarter[[#This Row],[goal]]</f>
        <v>1.0752857142857142</v>
      </c>
      <c r="P67" s="12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Sub-Category]],LEN(Kickstarter[[#This Row],[Category and Sub-Category]])-FIND("/",Kickstarter[[#This Row],[Category and Sub-Category]]))</f>
        <v>shorts</v>
      </c>
      <c r="S67" t="b">
        <v>1</v>
      </c>
      <c r="T67" t="s">
        <v>8266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f>(((Kickstarter[[#This Row],[deadline]]/60)/60)/24)+DATE(1970,1,1)</f>
        <v>42569.849768518514</v>
      </c>
      <c r="J68">
        <v>1468873420</v>
      </c>
      <c r="K68" s="9">
        <f>(((Kickstarter[[#This Row],[launched_at]]/60)/60)/24)+DATE(1970,1,1)</f>
        <v>42539.849768518514</v>
      </c>
      <c r="L68">
        <v>1466281420</v>
      </c>
      <c r="M68" t="b">
        <v>0</v>
      </c>
      <c r="N68">
        <v>26</v>
      </c>
      <c r="O68" s="10">
        <f>Kickstarter[[#This Row],[pledged]]/Kickstarter[[#This Row],[goal]]</f>
        <v>1.1859999999999999</v>
      </c>
      <c r="P68" s="12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Sub-Category]],LEN(Kickstarter[[#This Row],[Category and Sub-Category]])-FIND("/",Kickstarter[[#This Row],[Category and Sub-Category]]))</f>
        <v>shorts</v>
      </c>
      <c r="S68" t="b">
        <v>1</v>
      </c>
      <c r="T68" t="s">
        <v>8266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f>(((Kickstarter[[#This Row],[deadline]]/60)/60)/24)+DATE(1970,1,1)</f>
        <v>41105.583379629628</v>
      </c>
      <c r="J69">
        <v>1342360804</v>
      </c>
      <c r="K69" s="9">
        <f>(((Kickstarter[[#This Row],[launched_at]]/60)/60)/24)+DATE(1970,1,1)</f>
        <v>41075.583379629628</v>
      </c>
      <c r="L69">
        <v>1339768804</v>
      </c>
      <c r="M69" t="b">
        <v>0</v>
      </c>
      <c r="N69">
        <v>20</v>
      </c>
      <c r="O69" s="10">
        <f>Kickstarter[[#This Row],[pledged]]/Kickstarter[[#This Row],[goal]]</f>
        <v>1.1625000000000001</v>
      </c>
      <c r="P69" s="12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Sub-Category]],LEN(Kickstarter[[#This Row],[Category and Sub-Category]])-FIND("/",Kickstarter[[#This Row],[Category and Sub-Category]]))</f>
        <v>shorts</v>
      </c>
      <c r="S69" t="b">
        <v>1</v>
      </c>
      <c r="T69" t="s">
        <v>8266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f>(((Kickstarter[[#This Row],[deadline]]/60)/60)/24)+DATE(1970,1,1)</f>
        <v>41693.569340277776</v>
      </c>
      <c r="J70">
        <v>1393162791</v>
      </c>
      <c r="K70" s="9">
        <f>(((Kickstarter[[#This Row],[launched_at]]/60)/60)/24)+DATE(1970,1,1)</f>
        <v>41663.569340277776</v>
      </c>
      <c r="L70">
        <v>1390570791</v>
      </c>
      <c r="M70" t="b">
        <v>0</v>
      </c>
      <c r="N70">
        <v>36</v>
      </c>
      <c r="O70" s="10">
        <f>Kickstarter[[#This Row],[pledged]]/Kickstarter[[#This Row],[goal]]</f>
        <v>1.2716666666666667</v>
      </c>
      <c r="P70" s="12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Sub-Category]],LEN(Kickstarter[[#This Row],[Category and Sub-Category]])-FIND("/",Kickstarter[[#This Row],[Category and Sub-Category]]))</f>
        <v>shorts</v>
      </c>
      <c r="S70" t="b">
        <v>1</v>
      </c>
      <c r="T70" t="s">
        <v>8266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f>(((Kickstarter[[#This Row],[deadline]]/60)/60)/24)+DATE(1970,1,1)</f>
        <v>40818.290972222225</v>
      </c>
      <c r="J71">
        <v>1317538740</v>
      </c>
      <c r="K71" s="9">
        <f>(((Kickstarter[[#This Row],[launched_at]]/60)/60)/24)+DATE(1970,1,1)</f>
        <v>40786.187789351854</v>
      </c>
      <c r="L71">
        <v>1314765025</v>
      </c>
      <c r="M71" t="b">
        <v>0</v>
      </c>
      <c r="N71">
        <v>178</v>
      </c>
      <c r="O71" s="10">
        <f>Kickstarter[[#This Row],[pledged]]/Kickstarter[[#This Row],[goal]]</f>
        <v>1.109423</v>
      </c>
      <c r="P71" s="12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Sub-Category]],LEN(Kickstarter[[#This Row],[Category and Sub-Category]])-FIND("/",Kickstarter[[#This Row],[Category and Sub-Category]]))</f>
        <v>shorts</v>
      </c>
      <c r="S71" t="b">
        <v>1</v>
      </c>
      <c r="T71" t="s">
        <v>8266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f>(((Kickstarter[[#This Row],[deadline]]/60)/60)/24)+DATE(1970,1,1)</f>
        <v>40790.896354166667</v>
      </c>
      <c r="J72">
        <v>1315171845</v>
      </c>
      <c r="K72" s="9">
        <f>(((Kickstarter[[#This Row],[launched_at]]/60)/60)/24)+DATE(1970,1,1)</f>
        <v>40730.896354166667</v>
      </c>
      <c r="L72">
        <v>1309987845</v>
      </c>
      <c r="M72" t="b">
        <v>0</v>
      </c>
      <c r="N72">
        <v>17</v>
      </c>
      <c r="O72" s="10">
        <f>Kickstarter[[#This Row],[pledged]]/Kickstarter[[#This Row],[goal]]</f>
        <v>1.272</v>
      </c>
      <c r="P72" s="12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Sub-Category]],LEN(Kickstarter[[#This Row],[Category and Sub-Category]])-FIND("/",Kickstarter[[#This Row],[Category and Sub-Category]]))</f>
        <v>shorts</v>
      </c>
      <c r="S72" t="b">
        <v>1</v>
      </c>
      <c r="T72" t="s">
        <v>8266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f>(((Kickstarter[[#This Row],[deadline]]/60)/60)/24)+DATE(1970,1,1)</f>
        <v>41057.271493055552</v>
      </c>
      <c r="J73">
        <v>1338186657</v>
      </c>
      <c r="K73" s="9">
        <f>(((Kickstarter[[#This Row],[launched_at]]/60)/60)/24)+DATE(1970,1,1)</f>
        <v>40997.271493055552</v>
      </c>
      <c r="L73">
        <v>1333002657</v>
      </c>
      <c r="M73" t="b">
        <v>0</v>
      </c>
      <c r="N73">
        <v>32</v>
      </c>
      <c r="O73" s="10">
        <f>Kickstarter[[#This Row],[pledged]]/Kickstarter[[#This Row],[goal]]</f>
        <v>1.2394444444444443</v>
      </c>
      <c r="P73" s="12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Sub-Category]],LEN(Kickstarter[[#This Row],[Category and Sub-Category]])-FIND("/",Kickstarter[[#This Row],[Category and Sub-Category]]))</f>
        <v>shorts</v>
      </c>
      <c r="S73" t="b">
        <v>1</v>
      </c>
      <c r="T73" t="s">
        <v>8266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f>(((Kickstarter[[#This Row],[deadline]]/60)/60)/24)+DATE(1970,1,1)</f>
        <v>41228</v>
      </c>
      <c r="J74">
        <v>1352937600</v>
      </c>
      <c r="K74" s="9">
        <f>(((Kickstarter[[#This Row],[launched_at]]/60)/60)/24)+DATE(1970,1,1)</f>
        <v>41208.010196759256</v>
      </c>
      <c r="L74">
        <v>1351210481</v>
      </c>
      <c r="M74" t="b">
        <v>0</v>
      </c>
      <c r="N74">
        <v>41</v>
      </c>
      <c r="O74" s="10">
        <f>Kickstarter[[#This Row],[pledged]]/Kickstarter[[#This Row],[goal]]</f>
        <v>1.084090909090909</v>
      </c>
      <c r="P74" s="12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Sub-Category]],LEN(Kickstarter[[#This Row],[Category and Sub-Category]])-FIND("/",Kickstarter[[#This Row],[Category and Sub-Category]]))</f>
        <v>shorts</v>
      </c>
      <c r="S74" t="b">
        <v>1</v>
      </c>
      <c r="T74" t="s">
        <v>8266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f>(((Kickstarter[[#This Row],[deadline]]/60)/60)/24)+DATE(1970,1,1)</f>
        <v>40666.165972222225</v>
      </c>
      <c r="J75">
        <v>1304395140</v>
      </c>
      <c r="K75" s="9">
        <f>(((Kickstarter[[#This Row],[launched_at]]/60)/60)/24)+DATE(1970,1,1)</f>
        <v>40587.75675925926</v>
      </c>
      <c r="L75">
        <v>1297620584</v>
      </c>
      <c r="M75" t="b">
        <v>0</v>
      </c>
      <c r="N75">
        <v>18</v>
      </c>
      <c r="O75" s="10">
        <f>Kickstarter[[#This Row],[pledged]]/Kickstarter[[#This Row],[goal]]</f>
        <v>1</v>
      </c>
      <c r="P75" s="12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Sub-Category]],LEN(Kickstarter[[#This Row],[Category and Sub-Category]])-FIND("/",Kickstarter[[#This Row],[Category and Sub-Category]]))</f>
        <v>shorts</v>
      </c>
      <c r="S75" t="b">
        <v>1</v>
      </c>
      <c r="T75" t="s">
        <v>8266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f>(((Kickstarter[[#This Row],[deadline]]/60)/60)/24)+DATE(1970,1,1)</f>
        <v>42390.487210648149</v>
      </c>
      <c r="J76">
        <v>1453376495</v>
      </c>
      <c r="K76" s="9">
        <f>(((Kickstarter[[#This Row],[launched_at]]/60)/60)/24)+DATE(1970,1,1)</f>
        <v>42360.487210648149</v>
      </c>
      <c r="L76">
        <v>1450784495</v>
      </c>
      <c r="M76" t="b">
        <v>0</v>
      </c>
      <c r="N76">
        <v>29</v>
      </c>
      <c r="O76" s="10">
        <f>Kickstarter[[#This Row],[pledged]]/Kickstarter[[#This Row],[goal]]</f>
        <v>1.1293199999999999</v>
      </c>
      <c r="P76" s="12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Sub-Category]],LEN(Kickstarter[[#This Row],[Category and Sub-Category]])-FIND("/",Kickstarter[[#This Row],[Category and Sub-Category]]))</f>
        <v>shorts</v>
      </c>
      <c r="S76" t="b">
        <v>1</v>
      </c>
      <c r="T76" t="s">
        <v>8266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f>(((Kickstarter[[#This Row],[deadline]]/60)/60)/24)+DATE(1970,1,1)</f>
        <v>41387.209166666667</v>
      </c>
      <c r="J77">
        <v>1366693272</v>
      </c>
      <c r="K77" s="9">
        <f>(((Kickstarter[[#This Row],[launched_at]]/60)/60)/24)+DATE(1970,1,1)</f>
        <v>41357.209166666667</v>
      </c>
      <c r="L77">
        <v>1364101272</v>
      </c>
      <c r="M77" t="b">
        <v>0</v>
      </c>
      <c r="N77">
        <v>47</v>
      </c>
      <c r="O77" s="10">
        <f>Kickstarter[[#This Row],[pledged]]/Kickstarter[[#This Row],[goal]]</f>
        <v>1.1542857142857144</v>
      </c>
      <c r="P77" s="12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Sub-Category]],LEN(Kickstarter[[#This Row],[Category and Sub-Category]])-FIND("/",Kickstarter[[#This Row],[Category and Sub-Category]]))</f>
        <v>shorts</v>
      </c>
      <c r="S77" t="b">
        <v>1</v>
      </c>
      <c r="T77" t="s">
        <v>8266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f>(((Kickstarter[[#This Row],[deadline]]/60)/60)/24)+DATE(1970,1,1)</f>
        <v>40904.733310185184</v>
      </c>
      <c r="J78">
        <v>1325007358</v>
      </c>
      <c r="K78" s="9">
        <f>(((Kickstarter[[#This Row],[launched_at]]/60)/60)/24)+DATE(1970,1,1)</f>
        <v>40844.691643518519</v>
      </c>
      <c r="L78">
        <v>1319819758</v>
      </c>
      <c r="M78" t="b">
        <v>0</v>
      </c>
      <c r="N78">
        <v>15</v>
      </c>
      <c r="O78" s="10">
        <f>Kickstarter[[#This Row],[pledged]]/Kickstarter[[#This Row],[goal]]</f>
        <v>1.5333333333333334</v>
      </c>
      <c r="P78" s="12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Sub-Category]],LEN(Kickstarter[[#This Row],[Category and Sub-Category]])-FIND("/",Kickstarter[[#This Row],[Category and Sub-Category]]))</f>
        <v>shorts</v>
      </c>
      <c r="S78" t="b">
        <v>1</v>
      </c>
      <c r="T78" t="s">
        <v>8266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f>(((Kickstarter[[#This Row],[deadline]]/60)/60)/24)+DATE(1970,1,1)</f>
        <v>41050.124305555553</v>
      </c>
      <c r="J79">
        <v>1337569140</v>
      </c>
      <c r="K79" s="9">
        <f>(((Kickstarter[[#This Row],[launched_at]]/60)/60)/24)+DATE(1970,1,1)</f>
        <v>40997.144872685189</v>
      </c>
      <c r="L79">
        <v>1332991717</v>
      </c>
      <c r="M79" t="b">
        <v>0</v>
      </c>
      <c r="N79">
        <v>26</v>
      </c>
      <c r="O79" s="10">
        <f>Kickstarter[[#This Row],[pledged]]/Kickstarter[[#This Row],[goal]]</f>
        <v>3.9249999999999998</v>
      </c>
      <c r="P79" s="12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Sub-Category]],LEN(Kickstarter[[#This Row],[Category and Sub-Category]])-FIND("/",Kickstarter[[#This Row],[Category and Sub-Category]]))</f>
        <v>shorts</v>
      </c>
      <c r="S79" t="b">
        <v>1</v>
      </c>
      <c r="T79" t="s">
        <v>8266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f>(((Kickstarter[[#This Row],[deadline]]/60)/60)/24)+DATE(1970,1,1)</f>
        <v>42614.730567129634</v>
      </c>
      <c r="J80">
        <v>1472751121</v>
      </c>
      <c r="K80" s="9">
        <f>(((Kickstarter[[#This Row],[launched_at]]/60)/60)/24)+DATE(1970,1,1)</f>
        <v>42604.730567129634</v>
      </c>
      <c r="L80">
        <v>1471887121</v>
      </c>
      <c r="M80" t="b">
        <v>0</v>
      </c>
      <c r="N80">
        <v>35</v>
      </c>
      <c r="O80" s="10">
        <f>Kickstarter[[#This Row],[pledged]]/Kickstarter[[#This Row],[goal]]</f>
        <v>27.02</v>
      </c>
      <c r="P80" s="12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Sub-Category]],LEN(Kickstarter[[#This Row],[Category and Sub-Category]])-FIND("/",Kickstarter[[#This Row],[Category and Sub-Category]]))</f>
        <v>shorts</v>
      </c>
      <c r="S80" t="b">
        <v>1</v>
      </c>
      <c r="T80" t="s">
        <v>8266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f>(((Kickstarter[[#This Row],[deadline]]/60)/60)/24)+DATE(1970,1,1)</f>
        <v>41754.776539351849</v>
      </c>
      <c r="J81">
        <v>1398451093</v>
      </c>
      <c r="K81" s="9">
        <f>(((Kickstarter[[#This Row],[launched_at]]/60)/60)/24)+DATE(1970,1,1)</f>
        <v>41724.776539351849</v>
      </c>
      <c r="L81">
        <v>1395859093</v>
      </c>
      <c r="M81" t="b">
        <v>0</v>
      </c>
      <c r="N81">
        <v>41</v>
      </c>
      <c r="O81" s="10">
        <f>Kickstarter[[#This Row],[pledged]]/Kickstarter[[#This Row],[goal]]</f>
        <v>1.27</v>
      </c>
      <c r="P81" s="12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Sub-Category]],LEN(Kickstarter[[#This Row],[Category and Sub-Category]])-FIND("/",Kickstarter[[#This Row],[Category and Sub-Category]]))</f>
        <v>shorts</v>
      </c>
      <c r="S81" t="b">
        <v>1</v>
      </c>
      <c r="T81" t="s">
        <v>8266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f>(((Kickstarter[[#This Row],[deadline]]/60)/60)/24)+DATE(1970,1,1)</f>
        <v>41618.083981481483</v>
      </c>
      <c r="J82">
        <v>1386640856</v>
      </c>
      <c r="K82" s="9">
        <f>(((Kickstarter[[#This Row],[launched_at]]/60)/60)/24)+DATE(1970,1,1)</f>
        <v>41583.083981481483</v>
      </c>
      <c r="L82">
        <v>1383616856</v>
      </c>
      <c r="M82" t="b">
        <v>0</v>
      </c>
      <c r="N82">
        <v>47</v>
      </c>
      <c r="O82" s="10">
        <f>Kickstarter[[#This Row],[pledged]]/Kickstarter[[#This Row],[goal]]</f>
        <v>1.0725</v>
      </c>
      <c r="P82" s="12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Sub-Category]],LEN(Kickstarter[[#This Row],[Category and Sub-Category]])-FIND("/",Kickstarter[[#This Row],[Category and Sub-Category]]))</f>
        <v>shorts</v>
      </c>
      <c r="S82" t="b">
        <v>1</v>
      </c>
      <c r="T82" t="s">
        <v>8266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f>(((Kickstarter[[#This Row],[deadline]]/60)/60)/24)+DATE(1970,1,1)</f>
        <v>41104.126388888886</v>
      </c>
      <c r="J83">
        <v>1342234920</v>
      </c>
      <c r="K83" s="9">
        <f>(((Kickstarter[[#This Row],[launched_at]]/60)/60)/24)+DATE(1970,1,1)</f>
        <v>41100.158877314818</v>
      </c>
      <c r="L83">
        <v>1341892127</v>
      </c>
      <c r="M83" t="b">
        <v>0</v>
      </c>
      <c r="N83">
        <v>28</v>
      </c>
      <c r="O83" s="10">
        <f>Kickstarter[[#This Row],[pledged]]/Kickstarter[[#This Row],[goal]]</f>
        <v>1.98</v>
      </c>
      <c r="P83" s="12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Sub-Category]],LEN(Kickstarter[[#This Row],[Category and Sub-Category]])-FIND("/",Kickstarter[[#This Row],[Category and Sub-Category]]))</f>
        <v>shorts</v>
      </c>
      <c r="S83" t="b">
        <v>1</v>
      </c>
      <c r="T83" t="s">
        <v>8266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f>(((Kickstarter[[#This Row],[deadline]]/60)/60)/24)+DATE(1970,1,1)</f>
        <v>40825.820150462961</v>
      </c>
      <c r="J84">
        <v>1318189261</v>
      </c>
      <c r="K84" s="9">
        <f>(((Kickstarter[[#This Row],[launched_at]]/60)/60)/24)+DATE(1970,1,1)</f>
        <v>40795.820150462961</v>
      </c>
      <c r="L84">
        <v>1315597261</v>
      </c>
      <c r="M84" t="b">
        <v>0</v>
      </c>
      <c r="N84">
        <v>100</v>
      </c>
      <c r="O84" s="10">
        <f>Kickstarter[[#This Row],[pledged]]/Kickstarter[[#This Row],[goal]]</f>
        <v>1.0001249999999999</v>
      </c>
      <c r="P84" s="12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Sub-Category]],LEN(Kickstarter[[#This Row],[Category and Sub-Category]])-FIND("/",Kickstarter[[#This Row],[Category and Sub-Category]]))</f>
        <v>shorts</v>
      </c>
      <c r="S84" t="b">
        <v>1</v>
      </c>
      <c r="T84" t="s">
        <v>8266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f>(((Kickstarter[[#This Row],[deadline]]/60)/60)/24)+DATE(1970,1,1)</f>
        <v>42057.479166666672</v>
      </c>
      <c r="J85">
        <v>1424604600</v>
      </c>
      <c r="K85" s="9">
        <f>(((Kickstarter[[#This Row],[launched_at]]/60)/60)/24)+DATE(1970,1,1)</f>
        <v>42042.615613425922</v>
      </c>
      <c r="L85">
        <v>1423320389</v>
      </c>
      <c r="M85" t="b">
        <v>0</v>
      </c>
      <c r="N85">
        <v>13</v>
      </c>
      <c r="O85" s="10">
        <f>Kickstarter[[#This Row],[pledged]]/Kickstarter[[#This Row],[goal]]</f>
        <v>1.0249999999999999</v>
      </c>
      <c r="P85" s="12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Sub-Category]],LEN(Kickstarter[[#This Row],[Category and Sub-Category]])-FIND("/",Kickstarter[[#This Row],[Category and Sub-Category]]))</f>
        <v>shorts</v>
      </c>
      <c r="S85" t="b">
        <v>1</v>
      </c>
      <c r="T85" t="s">
        <v>8266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f>(((Kickstarter[[#This Row],[deadline]]/60)/60)/24)+DATE(1970,1,1)</f>
        <v>40678.757939814815</v>
      </c>
      <c r="J86">
        <v>1305483086</v>
      </c>
      <c r="K86" s="9">
        <f>(((Kickstarter[[#This Row],[launched_at]]/60)/60)/24)+DATE(1970,1,1)</f>
        <v>40648.757939814815</v>
      </c>
      <c r="L86">
        <v>1302891086</v>
      </c>
      <c r="M86" t="b">
        <v>0</v>
      </c>
      <c r="N86">
        <v>7</v>
      </c>
      <c r="O86" s="10">
        <f>Kickstarter[[#This Row],[pledged]]/Kickstarter[[#This Row],[goal]]</f>
        <v>1</v>
      </c>
      <c r="P86" s="12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Sub-Category]],LEN(Kickstarter[[#This Row],[Category and Sub-Category]])-FIND("/",Kickstarter[[#This Row],[Category and Sub-Category]]))</f>
        <v>shorts</v>
      </c>
      <c r="S86" t="b">
        <v>1</v>
      </c>
      <c r="T86" t="s">
        <v>8266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f>(((Kickstarter[[#This Row],[deadline]]/60)/60)/24)+DATE(1970,1,1)</f>
        <v>40809.125428240739</v>
      </c>
      <c r="J87">
        <v>1316746837</v>
      </c>
      <c r="K87" s="9">
        <f>(((Kickstarter[[#This Row],[launched_at]]/60)/60)/24)+DATE(1970,1,1)</f>
        <v>40779.125428240739</v>
      </c>
      <c r="L87">
        <v>1314154837</v>
      </c>
      <c r="M87" t="b">
        <v>0</v>
      </c>
      <c r="N87">
        <v>21</v>
      </c>
      <c r="O87" s="10">
        <f>Kickstarter[[#This Row],[pledged]]/Kickstarter[[#This Row],[goal]]</f>
        <v>1.2549999999999999</v>
      </c>
      <c r="P87" s="12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Sub-Category]],LEN(Kickstarter[[#This Row],[Category and Sub-Category]])-FIND("/",Kickstarter[[#This Row],[Category and Sub-Category]]))</f>
        <v>shorts</v>
      </c>
      <c r="S87" t="b">
        <v>1</v>
      </c>
      <c r="T87" t="s">
        <v>8266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f>(((Kickstarter[[#This Row],[deadline]]/60)/60)/24)+DATE(1970,1,1)</f>
        <v>42365.59774305555</v>
      </c>
      <c r="J88">
        <v>1451226045</v>
      </c>
      <c r="K88" s="9">
        <f>(((Kickstarter[[#This Row],[launched_at]]/60)/60)/24)+DATE(1970,1,1)</f>
        <v>42291.556076388893</v>
      </c>
      <c r="L88">
        <v>1444828845</v>
      </c>
      <c r="M88" t="b">
        <v>0</v>
      </c>
      <c r="N88">
        <v>17</v>
      </c>
      <c r="O88" s="10">
        <f>Kickstarter[[#This Row],[pledged]]/Kickstarter[[#This Row],[goal]]</f>
        <v>1.0646666666666667</v>
      </c>
      <c r="P88" s="12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Sub-Category]],LEN(Kickstarter[[#This Row],[Category and Sub-Category]])-FIND("/",Kickstarter[[#This Row],[Category and Sub-Category]]))</f>
        <v>shorts</v>
      </c>
      <c r="S88" t="b">
        <v>1</v>
      </c>
      <c r="T88" t="s">
        <v>8266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f>(((Kickstarter[[#This Row],[deadline]]/60)/60)/24)+DATE(1970,1,1)</f>
        <v>40332.070138888892</v>
      </c>
      <c r="J89">
        <v>1275529260</v>
      </c>
      <c r="K89" s="9">
        <f>(((Kickstarter[[#This Row],[launched_at]]/60)/60)/24)+DATE(1970,1,1)</f>
        <v>40322.53938657407</v>
      </c>
      <c r="L89">
        <v>1274705803</v>
      </c>
      <c r="M89" t="b">
        <v>0</v>
      </c>
      <c r="N89">
        <v>25</v>
      </c>
      <c r="O89" s="10">
        <f>Kickstarter[[#This Row],[pledged]]/Kickstarter[[#This Row],[goal]]</f>
        <v>1.046</v>
      </c>
      <c r="P89" s="12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Sub-Category]],LEN(Kickstarter[[#This Row],[Category and Sub-Category]])-FIND("/",Kickstarter[[#This Row],[Category and Sub-Category]]))</f>
        <v>shorts</v>
      </c>
      <c r="S89" t="b">
        <v>1</v>
      </c>
      <c r="T89" t="s">
        <v>8266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f>(((Kickstarter[[#This Row],[deadline]]/60)/60)/24)+DATE(1970,1,1)</f>
        <v>41812.65892361111</v>
      </c>
      <c r="J90">
        <v>1403452131</v>
      </c>
      <c r="K90" s="9">
        <f>(((Kickstarter[[#This Row],[launched_at]]/60)/60)/24)+DATE(1970,1,1)</f>
        <v>41786.65892361111</v>
      </c>
      <c r="L90">
        <v>1401205731</v>
      </c>
      <c r="M90" t="b">
        <v>0</v>
      </c>
      <c r="N90">
        <v>60</v>
      </c>
      <c r="O90" s="10">
        <f>Kickstarter[[#This Row],[pledged]]/Kickstarter[[#This Row],[goal]]</f>
        <v>1.0285714285714285</v>
      </c>
      <c r="P90" s="12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Sub-Category]],LEN(Kickstarter[[#This Row],[Category and Sub-Category]])-FIND("/",Kickstarter[[#This Row],[Category and Sub-Category]]))</f>
        <v>shorts</v>
      </c>
      <c r="S90" t="b">
        <v>1</v>
      </c>
      <c r="T90" t="s">
        <v>8266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f>(((Kickstarter[[#This Row],[deadline]]/60)/60)/24)+DATE(1970,1,1)</f>
        <v>41427.752222222225</v>
      </c>
      <c r="J91">
        <v>1370196192</v>
      </c>
      <c r="K91" s="9">
        <f>(((Kickstarter[[#This Row],[launched_at]]/60)/60)/24)+DATE(1970,1,1)</f>
        <v>41402.752222222225</v>
      </c>
      <c r="L91">
        <v>1368036192</v>
      </c>
      <c r="M91" t="b">
        <v>0</v>
      </c>
      <c r="N91">
        <v>56</v>
      </c>
      <c r="O91" s="10">
        <f>Kickstarter[[#This Row],[pledged]]/Kickstarter[[#This Row],[goal]]</f>
        <v>1.1506666666666667</v>
      </c>
      <c r="P91" s="12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Sub-Category]],LEN(Kickstarter[[#This Row],[Category and Sub-Category]])-FIND("/",Kickstarter[[#This Row],[Category and Sub-Category]]))</f>
        <v>shorts</v>
      </c>
      <c r="S91" t="b">
        <v>1</v>
      </c>
      <c r="T91" t="s">
        <v>8266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f>(((Kickstarter[[#This Row],[deadline]]/60)/60)/24)+DATE(1970,1,1)</f>
        <v>40736.297442129631</v>
      </c>
      <c r="J92">
        <v>1310454499</v>
      </c>
      <c r="K92" s="9">
        <f>(((Kickstarter[[#This Row],[launched_at]]/60)/60)/24)+DATE(1970,1,1)</f>
        <v>40706.297442129631</v>
      </c>
      <c r="L92">
        <v>1307862499</v>
      </c>
      <c r="M92" t="b">
        <v>0</v>
      </c>
      <c r="N92">
        <v>16</v>
      </c>
      <c r="O92" s="10">
        <f>Kickstarter[[#This Row],[pledged]]/Kickstarter[[#This Row],[goal]]</f>
        <v>1.004</v>
      </c>
      <c r="P92" s="12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Sub-Category]],LEN(Kickstarter[[#This Row],[Category and Sub-Category]])-FIND("/",Kickstarter[[#This Row],[Category and Sub-Category]]))</f>
        <v>shorts</v>
      </c>
      <c r="S92" t="b">
        <v>1</v>
      </c>
      <c r="T92" t="s">
        <v>8266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f>(((Kickstarter[[#This Row],[deadline]]/60)/60)/24)+DATE(1970,1,1)</f>
        <v>40680.402361111112</v>
      </c>
      <c r="J93">
        <v>1305625164</v>
      </c>
      <c r="K93" s="9">
        <f>(((Kickstarter[[#This Row],[launched_at]]/60)/60)/24)+DATE(1970,1,1)</f>
        <v>40619.402361111112</v>
      </c>
      <c r="L93">
        <v>1300354764</v>
      </c>
      <c r="M93" t="b">
        <v>0</v>
      </c>
      <c r="N93">
        <v>46</v>
      </c>
      <c r="O93" s="10">
        <f>Kickstarter[[#This Row],[pledged]]/Kickstarter[[#This Row],[goal]]</f>
        <v>1.2</v>
      </c>
      <c r="P93" s="12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Sub-Category]],LEN(Kickstarter[[#This Row],[Category and Sub-Category]])-FIND("/",Kickstarter[[#This Row],[Category and Sub-Category]]))</f>
        <v>shorts</v>
      </c>
      <c r="S93" t="b">
        <v>1</v>
      </c>
      <c r="T93" t="s">
        <v>8266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f>(((Kickstarter[[#This Row],[deadline]]/60)/60)/24)+DATE(1970,1,1)</f>
        <v>42767.333333333328</v>
      </c>
      <c r="J94">
        <v>1485936000</v>
      </c>
      <c r="K94" s="9">
        <f>(((Kickstarter[[#This Row],[launched_at]]/60)/60)/24)+DATE(1970,1,1)</f>
        <v>42721.198877314819</v>
      </c>
      <c r="L94">
        <v>1481949983</v>
      </c>
      <c r="M94" t="b">
        <v>0</v>
      </c>
      <c r="N94">
        <v>43</v>
      </c>
      <c r="O94" s="10">
        <f>Kickstarter[[#This Row],[pledged]]/Kickstarter[[#This Row],[goal]]</f>
        <v>1.052</v>
      </c>
      <c r="P94" s="12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Sub-Category]],LEN(Kickstarter[[#This Row],[Category and Sub-Category]])-FIND("/",Kickstarter[[#This Row],[Category and Sub-Category]]))</f>
        <v>shorts</v>
      </c>
      <c r="S94" t="b">
        <v>1</v>
      </c>
      <c r="T94" t="s">
        <v>8266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f>(((Kickstarter[[#This Row],[deadline]]/60)/60)/24)+DATE(1970,1,1)</f>
        <v>41093.875</v>
      </c>
      <c r="J95">
        <v>1341349200</v>
      </c>
      <c r="K95" s="9">
        <f>(((Kickstarter[[#This Row],[launched_at]]/60)/60)/24)+DATE(1970,1,1)</f>
        <v>41065.858067129629</v>
      </c>
      <c r="L95">
        <v>1338928537</v>
      </c>
      <c r="M95" t="b">
        <v>0</v>
      </c>
      <c r="N95">
        <v>15</v>
      </c>
      <c r="O95" s="10">
        <f>Kickstarter[[#This Row],[pledged]]/Kickstarter[[#This Row],[goal]]</f>
        <v>1.1060000000000001</v>
      </c>
      <c r="P95" s="12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Sub-Category]],LEN(Kickstarter[[#This Row],[Category and Sub-Category]])-FIND("/",Kickstarter[[#This Row],[Category and Sub-Category]]))</f>
        <v>shorts</v>
      </c>
      <c r="S95" t="b">
        <v>1</v>
      </c>
      <c r="T95" t="s">
        <v>8266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f>(((Kickstarter[[#This Row],[deadline]]/60)/60)/24)+DATE(1970,1,1)</f>
        <v>41736.717847222222</v>
      </c>
      <c r="J96">
        <v>1396890822</v>
      </c>
      <c r="K96" s="9">
        <f>(((Kickstarter[[#This Row],[launched_at]]/60)/60)/24)+DATE(1970,1,1)</f>
        <v>41716.717847222222</v>
      </c>
      <c r="L96">
        <v>1395162822</v>
      </c>
      <c r="M96" t="b">
        <v>0</v>
      </c>
      <c r="N96">
        <v>12</v>
      </c>
      <c r="O96" s="10">
        <f>Kickstarter[[#This Row],[pledged]]/Kickstarter[[#This Row],[goal]]</f>
        <v>1.04</v>
      </c>
      <c r="P96" s="12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Sub-Category]],LEN(Kickstarter[[#This Row],[Category and Sub-Category]])-FIND("/",Kickstarter[[#This Row],[Category and Sub-Category]]))</f>
        <v>shorts</v>
      </c>
      <c r="S96" t="b">
        <v>1</v>
      </c>
      <c r="T96" t="s">
        <v>8266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f>(((Kickstarter[[#This Row],[deadline]]/60)/60)/24)+DATE(1970,1,1)</f>
        <v>40965.005104166667</v>
      </c>
      <c r="J97">
        <v>1330214841</v>
      </c>
      <c r="K97" s="9">
        <f>(((Kickstarter[[#This Row],[launched_at]]/60)/60)/24)+DATE(1970,1,1)</f>
        <v>40935.005104166667</v>
      </c>
      <c r="L97">
        <v>1327622841</v>
      </c>
      <c r="M97" t="b">
        <v>0</v>
      </c>
      <c r="N97">
        <v>21</v>
      </c>
      <c r="O97" s="10">
        <f>Kickstarter[[#This Row],[pledged]]/Kickstarter[[#This Row],[goal]]</f>
        <v>1.3142857142857143</v>
      </c>
      <c r="P97" s="12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Sub-Category]],LEN(Kickstarter[[#This Row],[Category and Sub-Category]])-FIND("/",Kickstarter[[#This Row],[Category and Sub-Category]]))</f>
        <v>shorts</v>
      </c>
      <c r="S97" t="b">
        <v>1</v>
      </c>
      <c r="T97" t="s">
        <v>8266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f>(((Kickstarter[[#This Row],[deadline]]/60)/60)/24)+DATE(1970,1,1)</f>
        <v>40391.125</v>
      </c>
      <c r="J98">
        <v>1280631600</v>
      </c>
      <c r="K98" s="9">
        <f>(((Kickstarter[[#This Row],[launched_at]]/60)/60)/24)+DATE(1970,1,1)</f>
        <v>40324.662511574075</v>
      </c>
      <c r="L98">
        <v>1274889241</v>
      </c>
      <c r="M98" t="b">
        <v>0</v>
      </c>
      <c r="N98">
        <v>34</v>
      </c>
      <c r="O98" s="10">
        <f>Kickstarter[[#This Row],[pledged]]/Kickstarter[[#This Row],[goal]]</f>
        <v>1.1466666666666667</v>
      </c>
      <c r="P98" s="12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Sub-Category]],LEN(Kickstarter[[#This Row],[Category and Sub-Category]])-FIND("/",Kickstarter[[#This Row],[Category and Sub-Category]]))</f>
        <v>shorts</v>
      </c>
      <c r="S98" t="b">
        <v>1</v>
      </c>
      <c r="T98" t="s">
        <v>8266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f>(((Kickstarter[[#This Row],[deadline]]/60)/60)/24)+DATE(1970,1,1)</f>
        <v>40736.135208333333</v>
      </c>
      <c r="J99">
        <v>1310440482</v>
      </c>
      <c r="K99" s="9">
        <f>(((Kickstarter[[#This Row],[launched_at]]/60)/60)/24)+DATE(1970,1,1)</f>
        <v>40706.135208333333</v>
      </c>
      <c r="L99">
        <v>1307848482</v>
      </c>
      <c r="M99" t="b">
        <v>0</v>
      </c>
      <c r="N99">
        <v>8</v>
      </c>
      <c r="O99" s="10">
        <f>Kickstarter[[#This Row],[pledged]]/Kickstarter[[#This Row],[goal]]</f>
        <v>1.0625</v>
      </c>
      <c r="P99" s="12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Sub-Category]],LEN(Kickstarter[[#This Row],[Category and Sub-Category]])-FIND("/",Kickstarter[[#This Row],[Category and Sub-Category]]))</f>
        <v>shorts</v>
      </c>
      <c r="S99" t="b">
        <v>1</v>
      </c>
      <c r="T99" t="s">
        <v>8266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f>(((Kickstarter[[#This Row],[deadline]]/60)/60)/24)+DATE(1970,1,1)</f>
        <v>41250.979166666664</v>
      </c>
      <c r="J100">
        <v>1354923000</v>
      </c>
      <c r="K100" s="9">
        <f>(((Kickstarter[[#This Row],[launched_at]]/60)/60)/24)+DATE(1970,1,1)</f>
        <v>41214.79483796296</v>
      </c>
      <c r="L100">
        <v>1351796674</v>
      </c>
      <c r="M100" t="b">
        <v>0</v>
      </c>
      <c r="N100">
        <v>60</v>
      </c>
      <c r="O100" s="10">
        <f>Kickstarter[[#This Row],[pledged]]/Kickstarter[[#This Row],[goal]]</f>
        <v>1.0625</v>
      </c>
      <c r="P100" s="12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Sub-Category]],LEN(Kickstarter[[#This Row],[Category and Sub-Category]])-FIND("/",Kickstarter[[#This Row],[Category and Sub-Category]]))</f>
        <v>shorts</v>
      </c>
      <c r="S100" t="b">
        <v>1</v>
      </c>
      <c r="T100" t="s">
        <v>8266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f>(((Kickstarter[[#This Row],[deadline]]/60)/60)/24)+DATE(1970,1,1)</f>
        <v>41661.902766203704</v>
      </c>
      <c r="J101">
        <v>1390426799</v>
      </c>
      <c r="K101" s="9">
        <f>(((Kickstarter[[#This Row],[launched_at]]/60)/60)/24)+DATE(1970,1,1)</f>
        <v>41631.902766203704</v>
      </c>
      <c r="L101">
        <v>1387834799</v>
      </c>
      <c r="M101" t="b">
        <v>0</v>
      </c>
      <c r="N101">
        <v>39</v>
      </c>
      <c r="O101" s="10">
        <f>Kickstarter[[#This Row],[pledged]]/Kickstarter[[#This Row],[goal]]</f>
        <v>1.0601933333333333</v>
      </c>
      <c r="P101" s="12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Sub-Category]],LEN(Kickstarter[[#This Row],[Category and Sub-Category]])-FIND("/",Kickstarter[[#This Row],[Category and Sub-Category]]))</f>
        <v>shorts</v>
      </c>
      <c r="S101" t="b">
        <v>1</v>
      </c>
      <c r="T101" t="s">
        <v>8266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f>(((Kickstarter[[#This Row],[deadline]]/60)/60)/24)+DATE(1970,1,1)</f>
        <v>41217.794976851852</v>
      </c>
      <c r="J102">
        <v>1352055886</v>
      </c>
      <c r="K102" s="9">
        <f>(((Kickstarter[[#This Row],[launched_at]]/60)/60)/24)+DATE(1970,1,1)</f>
        <v>41197.753310185188</v>
      </c>
      <c r="L102">
        <v>1350324286</v>
      </c>
      <c r="M102" t="b">
        <v>0</v>
      </c>
      <c r="N102">
        <v>26</v>
      </c>
      <c r="O102" s="10">
        <f>Kickstarter[[#This Row],[pledged]]/Kickstarter[[#This Row],[goal]]</f>
        <v>1</v>
      </c>
      <c r="P102" s="12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Sub-Category]],LEN(Kickstarter[[#This Row],[Category and Sub-Category]])-FIND("/",Kickstarter[[#This Row],[Category and Sub-Category]]))</f>
        <v>shorts</v>
      </c>
      <c r="S102" t="b">
        <v>1</v>
      </c>
      <c r="T102" t="s">
        <v>8266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f>(((Kickstarter[[#This Row],[deadline]]/60)/60)/24)+DATE(1970,1,1)</f>
        <v>41298.776736111111</v>
      </c>
      <c r="J103">
        <v>1359052710</v>
      </c>
      <c r="K103" s="9">
        <f>(((Kickstarter[[#This Row],[launched_at]]/60)/60)/24)+DATE(1970,1,1)</f>
        <v>41274.776736111111</v>
      </c>
      <c r="L103">
        <v>1356979110</v>
      </c>
      <c r="M103" t="b">
        <v>0</v>
      </c>
      <c r="N103">
        <v>35</v>
      </c>
      <c r="O103" s="10">
        <f>Kickstarter[[#This Row],[pledged]]/Kickstarter[[#This Row],[goal]]</f>
        <v>1</v>
      </c>
      <c r="P103" s="12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Sub-Category]],LEN(Kickstarter[[#This Row],[Category and Sub-Category]])-FIND("/",Kickstarter[[#This Row],[Category and Sub-Category]]))</f>
        <v>shorts</v>
      </c>
      <c r="S103" t="b">
        <v>1</v>
      </c>
      <c r="T103" t="s">
        <v>8266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f>(((Kickstarter[[#This Row],[deadline]]/60)/60)/24)+DATE(1970,1,1)</f>
        <v>40535.131168981483</v>
      </c>
      <c r="J104">
        <v>1293073733</v>
      </c>
      <c r="K104" s="9">
        <f>(((Kickstarter[[#This Row],[launched_at]]/60)/60)/24)+DATE(1970,1,1)</f>
        <v>40505.131168981483</v>
      </c>
      <c r="L104">
        <v>1290481733</v>
      </c>
      <c r="M104" t="b">
        <v>0</v>
      </c>
      <c r="N104">
        <v>65</v>
      </c>
      <c r="O104" s="10">
        <f>Kickstarter[[#This Row],[pledged]]/Kickstarter[[#This Row],[goal]]</f>
        <v>1.2775000000000001</v>
      </c>
      <c r="P104" s="12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Sub-Category]],LEN(Kickstarter[[#This Row],[Category and Sub-Category]])-FIND("/",Kickstarter[[#This Row],[Category and Sub-Category]]))</f>
        <v>shorts</v>
      </c>
      <c r="S104" t="b">
        <v>1</v>
      </c>
      <c r="T104" t="s">
        <v>8266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f>(((Kickstarter[[#This Row],[deadline]]/60)/60)/24)+DATE(1970,1,1)</f>
        <v>41705.805902777778</v>
      </c>
      <c r="J105">
        <v>1394220030</v>
      </c>
      <c r="K105" s="9">
        <f>(((Kickstarter[[#This Row],[launched_at]]/60)/60)/24)+DATE(1970,1,1)</f>
        <v>41682.805902777778</v>
      </c>
      <c r="L105">
        <v>1392232830</v>
      </c>
      <c r="M105" t="b">
        <v>0</v>
      </c>
      <c r="N105">
        <v>49</v>
      </c>
      <c r="O105" s="10">
        <f>Kickstarter[[#This Row],[pledged]]/Kickstarter[[#This Row],[goal]]</f>
        <v>1.0515384615384615</v>
      </c>
      <c r="P105" s="12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Sub-Category]],LEN(Kickstarter[[#This Row],[Category and Sub-Category]])-FIND("/",Kickstarter[[#This Row],[Category and Sub-Category]]))</f>
        <v>shorts</v>
      </c>
      <c r="S105" t="b">
        <v>1</v>
      </c>
      <c r="T105" t="s">
        <v>8266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f>(((Kickstarter[[#This Row],[deadline]]/60)/60)/24)+DATE(1970,1,1)</f>
        <v>40636.041666666664</v>
      </c>
      <c r="J106">
        <v>1301792400</v>
      </c>
      <c r="K106" s="9">
        <f>(((Kickstarter[[#This Row],[launched_at]]/60)/60)/24)+DATE(1970,1,1)</f>
        <v>40612.695208333331</v>
      </c>
      <c r="L106">
        <v>1299775266</v>
      </c>
      <c r="M106" t="b">
        <v>0</v>
      </c>
      <c r="N106">
        <v>10</v>
      </c>
      <c r="O106" s="10">
        <f>Kickstarter[[#This Row],[pledged]]/Kickstarter[[#This Row],[goal]]</f>
        <v>1.2</v>
      </c>
      <c r="P106" s="12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Sub-Category]],LEN(Kickstarter[[#This Row],[Category and Sub-Category]])-FIND("/",Kickstarter[[#This Row],[Category and Sub-Category]]))</f>
        <v>shorts</v>
      </c>
      <c r="S106" t="b">
        <v>1</v>
      </c>
      <c r="T106" t="s">
        <v>8266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f>(((Kickstarter[[#This Row],[deadline]]/60)/60)/24)+DATE(1970,1,1)</f>
        <v>42504</v>
      </c>
      <c r="J107">
        <v>1463184000</v>
      </c>
      <c r="K107" s="9">
        <f>(((Kickstarter[[#This Row],[launched_at]]/60)/60)/24)+DATE(1970,1,1)</f>
        <v>42485.724768518514</v>
      </c>
      <c r="L107">
        <v>1461605020</v>
      </c>
      <c r="M107" t="b">
        <v>0</v>
      </c>
      <c r="N107">
        <v>60</v>
      </c>
      <c r="O107" s="10">
        <f>Kickstarter[[#This Row],[pledged]]/Kickstarter[[#This Row],[goal]]</f>
        <v>1.074090909090909</v>
      </c>
      <c r="P107" s="12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Sub-Category]],LEN(Kickstarter[[#This Row],[Category and Sub-Category]])-FIND("/",Kickstarter[[#This Row],[Category and Sub-Category]]))</f>
        <v>shorts</v>
      </c>
      <c r="S107" t="b">
        <v>1</v>
      </c>
      <c r="T107" t="s">
        <v>8266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f>(((Kickstarter[[#This Row],[deadline]]/60)/60)/24)+DATE(1970,1,1)</f>
        <v>41001.776631944449</v>
      </c>
      <c r="J108">
        <v>1333391901</v>
      </c>
      <c r="K108" s="9">
        <f>(((Kickstarter[[#This Row],[launched_at]]/60)/60)/24)+DATE(1970,1,1)</f>
        <v>40987.776631944449</v>
      </c>
      <c r="L108">
        <v>1332182301</v>
      </c>
      <c r="M108" t="b">
        <v>0</v>
      </c>
      <c r="N108">
        <v>27</v>
      </c>
      <c r="O108" s="10">
        <f>Kickstarter[[#This Row],[pledged]]/Kickstarter[[#This Row],[goal]]</f>
        <v>1.0049999999999999</v>
      </c>
      <c r="P108" s="12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Sub-Category]],LEN(Kickstarter[[#This Row],[Category and Sub-Category]])-FIND("/",Kickstarter[[#This Row],[Category and Sub-Category]]))</f>
        <v>shorts</v>
      </c>
      <c r="S108" t="b">
        <v>1</v>
      </c>
      <c r="T108" t="s">
        <v>8266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f>(((Kickstarter[[#This Row],[deadline]]/60)/60)/24)+DATE(1970,1,1)</f>
        <v>40657.982488425929</v>
      </c>
      <c r="J109">
        <v>1303688087</v>
      </c>
      <c r="K109" s="9">
        <f>(((Kickstarter[[#This Row],[launched_at]]/60)/60)/24)+DATE(1970,1,1)</f>
        <v>40635.982488425929</v>
      </c>
      <c r="L109">
        <v>1301787287</v>
      </c>
      <c r="M109" t="b">
        <v>0</v>
      </c>
      <c r="N109">
        <v>69</v>
      </c>
      <c r="O109" s="10">
        <f>Kickstarter[[#This Row],[pledged]]/Kickstarter[[#This Row],[goal]]</f>
        <v>1.0246666666666666</v>
      </c>
      <c r="P109" s="12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Sub-Category]],LEN(Kickstarter[[#This Row],[Category and Sub-Category]])-FIND("/",Kickstarter[[#This Row],[Category and Sub-Category]]))</f>
        <v>shorts</v>
      </c>
      <c r="S109" t="b">
        <v>1</v>
      </c>
      <c r="T109" t="s">
        <v>8266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f>(((Kickstarter[[#This Row],[deadline]]/60)/60)/24)+DATE(1970,1,1)</f>
        <v>41425.613078703704</v>
      </c>
      <c r="J110">
        <v>1370011370</v>
      </c>
      <c r="K110" s="9">
        <f>(((Kickstarter[[#This Row],[launched_at]]/60)/60)/24)+DATE(1970,1,1)</f>
        <v>41365.613078703704</v>
      </c>
      <c r="L110">
        <v>1364827370</v>
      </c>
      <c r="M110" t="b">
        <v>0</v>
      </c>
      <c r="N110">
        <v>47</v>
      </c>
      <c r="O110" s="10">
        <f>Kickstarter[[#This Row],[pledged]]/Kickstarter[[#This Row],[goal]]</f>
        <v>2.4666666666666668</v>
      </c>
      <c r="P110" s="12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Sub-Category]],LEN(Kickstarter[[#This Row],[Category and Sub-Category]])-FIND("/",Kickstarter[[#This Row],[Category and Sub-Category]]))</f>
        <v>shorts</v>
      </c>
      <c r="S110" t="b">
        <v>1</v>
      </c>
      <c r="T110" t="s">
        <v>8266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f>(((Kickstarter[[#This Row],[deadline]]/60)/60)/24)+DATE(1970,1,1)</f>
        <v>40600.025810185187</v>
      </c>
      <c r="J111">
        <v>1298680630</v>
      </c>
      <c r="K111" s="9">
        <f>(((Kickstarter[[#This Row],[launched_at]]/60)/60)/24)+DATE(1970,1,1)</f>
        <v>40570.025810185187</v>
      </c>
      <c r="L111">
        <v>1296088630</v>
      </c>
      <c r="M111" t="b">
        <v>0</v>
      </c>
      <c r="N111">
        <v>47</v>
      </c>
      <c r="O111" s="10">
        <f>Kickstarter[[#This Row],[pledged]]/Kickstarter[[#This Row],[goal]]</f>
        <v>2.1949999999999998</v>
      </c>
      <c r="P111" s="12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Sub-Category]],LEN(Kickstarter[[#This Row],[Category and Sub-Category]])-FIND("/",Kickstarter[[#This Row],[Category and Sub-Category]]))</f>
        <v>shorts</v>
      </c>
      <c r="S111" t="b">
        <v>1</v>
      </c>
      <c r="T111" t="s">
        <v>8266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f>(((Kickstarter[[#This Row],[deadline]]/60)/60)/24)+DATE(1970,1,1)</f>
        <v>41592.249305555553</v>
      </c>
      <c r="J112">
        <v>1384408740</v>
      </c>
      <c r="K112" s="9">
        <f>(((Kickstarter[[#This Row],[launched_at]]/60)/60)/24)+DATE(1970,1,1)</f>
        <v>41557.949687500004</v>
      </c>
      <c r="L112">
        <v>1381445253</v>
      </c>
      <c r="M112" t="b">
        <v>0</v>
      </c>
      <c r="N112">
        <v>26</v>
      </c>
      <c r="O112" s="10">
        <f>Kickstarter[[#This Row],[pledged]]/Kickstarter[[#This Row],[goal]]</f>
        <v>1.3076923076923077</v>
      </c>
      <c r="P112" s="12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Sub-Category]],LEN(Kickstarter[[#This Row],[Category and Sub-Category]])-FIND("/",Kickstarter[[#This Row],[Category and Sub-Category]]))</f>
        <v>shorts</v>
      </c>
      <c r="S112" t="b">
        <v>1</v>
      </c>
      <c r="T112" t="s">
        <v>8266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f>(((Kickstarter[[#This Row],[deadline]]/60)/60)/24)+DATE(1970,1,1)</f>
        <v>42155.333182870367</v>
      </c>
      <c r="J113">
        <v>1433059187</v>
      </c>
      <c r="K113" s="9">
        <f>(((Kickstarter[[#This Row],[launched_at]]/60)/60)/24)+DATE(1970,1,1)</f>
        <v>42125.333182870367</v>
      </c>
      <c r="L113">
        <v>1430467187</v>
      </c>
      <c r="M113" t="b">
        <v>0</v>
      </c>
      <c r="N113">
        <v>53</v>
      </c>
      <c r="O113" s="10">
        <f>Kickstarter[[#This Row],[pledged]]/Kickstarter[[#This Row],[goal]]</f>
        <v>1.5457142857142858</v>
      </c>
      <c r="P113" s="12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Sub-Category]],LEN(Kickstarter[[#This Row],[Category and Sub-Category]])-FIND("/",Kickstarter[[#This Row],[Category and Sub-Category]]))</f>
        <v>shorts</v>
      </c>
      <c r="S113" t="b">
        <v>1</v>
      </c>
      <c r="T113" t="s">
        <v>8266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f>(((Kickstarter[[#This Row],[deadline]]/60)/60)/24)+DATE(1970,1,1)</f>
        <v>41742.083333333336</v>
      </c>
      <c r="J114">
        <v>1397354400</v>
      </c>
      <c r="K114" s="9">
        <f>(((Kickstarter[[#This Row],[launched_at]]/60)/60)/24)+DATE(1970,1,1)</f>
        <v>41718.043032407404</v>
      </c>
      <c r="L114">
        <v>1395277318</v>
      </c>
      <c r="M114" t="b">
        <v>0</v>
      </c>
      <c r="N114">
        <v>81</v>
      </c>
      <c r="O114" s="10">
        <f>Kickstarter[[#This Row],[pledged]]/Kickstarter[[#This Row],[goal]]</f>
        <v>1.04</v>
      </c>
      <c r="P114" s="12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Sub-Category]],LEN(Kickstarter[[#This Row],[Category and Sub-Category]])-FIND("/",Kickstarter[[#This Row],[Category and Sub-Category]]))</f>
        <v>shorts</v>
      </c>
      <c r="S114" t="b">
        <v>1</v>
      </c>
      <c r="T114" t="s">
        <v>8266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f>(((Kickstarter[[#This Row],[deadline]]/60)/60)/24)+DATE(1970,1,1)</f>
        <v>40761.625</v>
      </c>
      <c r="J115">
        <v>1312642800</v>
      </c>
      <c r="K115" s="9">
        <f>(((Kickstarter[[#This Row],[launched_at]]/60)/60)/24)+DATE(1970,1,1)</f>
        <v>40753.758425925924</v>
      </c>
      <c r="L115">
        <v>1311963128</v>
      </c>
      <c r="M115" t="b">
        <v>0</v>
      </c>
      <c r="N115">
        <v>78</v>
      </c>
      <c r="O115" s="10">
        <f>Kickstarter[[#This Row],[pledged]]/Kickstarter[[#This Row],[goal]]</f>
        <v>1.41</v>
      </c>
      <c r="P115" s="12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Sub-Category]],LEN(Kickstarter[[#This Row],[Category and Sub-Category]])-FIND("/",Kickstarter[[#This Row],[Category and Sub-Category]]))</f>
        <v>shorts</v>
      </c>
      <c r="S115" t="b">
        <v>1</v>
      </c>
      <c r="T115" t="s">
        <v>8266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f>(((Kickstarter[[#This Row],[deadline]]/60)/60)/24)+DATE(1970,1,1)</f>
        <v>40921.27416666667</v>
      </c>
      <c r="J116">
        <v>1326436488</v>
      </c>
      <c r="K116" s="9">
        <f>(((Kickstarter[[#This Row],[launched_at]]/60)/60)/24)+DATE(1970,1,1)</f>
        <v>40861.27416666667</v>
      </c>
      <c r="L116">
        <v>1321252488</v>
      </c>
      <c r="M116" t="b">
        <v>0</v>
      </c>
      <c r="N116">
        <v>35</v>
      </c>
      <c r="O116" s="10">
        <f>Kickstarter[[#This Row],[pledged]]/Kickstarter[[#This Row],[goal]]</f>
        <v>1.0333333333333334</v>
      </c>
      <c r="P116" s="12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Sub-Category]],LEN(Kickstarter[[#This Row],[Category and Sub-Category]])-FIND("/",Kickstarter[[#This Row],[Category and Sub-Category]]))</f>
        <v>shorts</v>
      </c>
      <c r="S116" t="b">
        <v>1</v>
      </c>
      <c r="T116" t="s">
        <v>8266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f>(((Kickstarter[[#This Row],[deadline]]/60)/60)/24)+DATE(1970,1,1)</f>
        <v>40943.738935185182</v>
      </c>
      <c r="J117">
        <v>1328377444</v>
      </c>
      <c r="K117" s="9">
        <f>(((Kickstarter[[#This Row],[launched_at]]/60)/60)/24)+DATE(1970,1,1)</f>
        <v>40918.738935185182</v>
      </c>
      <c r="L117">
        <v>1326217444</v>
      </c>
      <c r="M117" t="b">
        <v>0</v>
      </c>
      <c r="N117">
        <v>22</v>
      </c>
      <c r="O117" s="10">
        <f>Kickstarter[[#This Row],[pledged]]/Kickstarter[[#This Row],[goal]]</f>
        <v>1.4044444444444444</v>
      </c>
      <c r="P117" s="12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Sub-Category]],LEN(Kickstarter[[#This Row],[Category and Sub-Category]])-FIND("/",Kickstarter[[#This Row],[Category and Sub-Category]]))</f>
        <v>shorts</v>
      </c>
      <c r="S117" t="b">
        <v>1</v>
      </c>
      <c r="T117" t="s">
        <v>8266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f>(((Kickstarter[[#This Row],[deadline]]/60)/60)/24)+DATE(1970,1,1)</f>
        <v>40641.455497685187</v>
      </c>
      <c r="J118">
        <v>1302260155</v>
      </c>
      <c r="K118" s="9">
        <f>(((Kickstarter[[#This Row],[launched_at]]/60)/60)/24)+DATE(1970,1,1)</f>
        <v>40595.497164351851</v>
      </c>
      <c r="L118">
        <v>1298289355</v>
      </c>
      <c r="M118" t="b">
        <v>0</v>
      </c>
      <c r="N118">
        <v>57</v>
      </c>
      <c r="O118" s="10">
        <f>Kickstarter[[#This Row],[pledged]]/Kickstarter[[#This Row],[goal]]</f>
        <v>1.1365714285714286</v>
      </c>
      <c r="P118" s="12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Sub-Category]],LEN(Kickstarter[[#This Row],[Category and Sub-Category]])-FIND("/",Kickstarter[[#This Row],[Category and Sub-Category]]))</f>
        <v>shorts</v>
      </c>
      <c r="S118" t="b">
        <v>1</v>
      </c>
      <c r="T118" t="s">
        <v>8266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f>(((Kickstarter[[#This Row],[deadline]]/60)/60)/24)+DATE(1970,1,1)</f>
        <v>40338.791666666664</v>
      </c>
      <c r="J119">
        <v>1276110000</v>
      </c>
      <c r="K119" s="9">
        <f>(((Kickstarter[[#This Row],[launched_at]]/60)/60)/24)+DATE(1970,1,1)</f>
        <v>40248.834999999999</v>
      </c>
      <c r="L119">
        <v>1268337744</v>
      </c>
      <c r="M119" t="b">
        <v>0</v>
      </c>
      <c r="N119">
        <v>27</v>
      </c>
      <c r="O119" s="10">
        <f>Kickstarter[[#This Row],[pledged]]/Kickstarter[[#This Row],[goal]]</f>
        <v>1.0049377777777779</v>
      </c>
      <c r="P119" s="12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Sub-Category]],LEN(Kickstarter[[#This Row],[Category and Sub-Category]])-FIND("/",Kickstarter[[#This Row],[Category and Sub-Category]]))</f>
        <v>shorts</v>
      </c>
      <c r="S119" t="b">
        <v>1</v>
      </c>
      <c r="T119" t="s">
        <v>8266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f>(((Kickstarter[[#This Row],[deadline]]/60)/60)/24)+DATE(1970,1,1)</f>
        <v>40753.053657407407</v>
      </c>
      <c r="J120">
        <v>1311902236</v>
      </c>
      <c r="K120" s="9">
        <f>(((Kickstarter[[#This Row],[launched_at]]/60)/60)/24)+DATE(1970,1,1)</f>
        <v>40723.053657407407</v>
      </c>
      <c r="L120">
        <v>1309310236</v>
      </c>
      <c r="M120" t="b">
        <v>0</v>
      </c>
      <c r="N120">
        <v>39</v>
      </c>
      <c r="O120" s="10">
        <f>Kickstarter[[#This Row],[pledged]]/Kickstarter[[#This Row],[goal]]</f>
        <v>1.1303159999999999</v>
      </c>
      <c r="P120" s="12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Sub-Category]],LEN(Kickstarter[[#This Row],[Category and Sub-Category]])-FIND("/",Kickstarter[[#This Row],[Category and Sub-Category]]))</f>
        <v>shorts</v>
      </c>
      <c r="S120" t="b">
        <v>1</v>
      </c>
      <c r="T120" t="s">
        <v>8266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f>(((Kickstarter[[#This Row],[deadline]]/60)/60)/24)+DATE(1970,1,1)</f>
        <v>40768.958333333336</v>
      </c>
      <c r="J121">
        <v>1313276400</v>
      </c>
      <c r="K121" s="9">
        <f>(((Kickstarter[[#This Row],[launched_at]]/60)/60)/24)+DATE(1970,1,1)</f>
        <v>40739.069282407407</v>
      </c>
      <c r="L121">
        <v>1310693986</v>
      </c>
      <c r="M121" t="b">
        <v>0</v>
      </c>
      <c r="N121">
        <v>37</v>
      </c>
      <c r="O121" s="10">
        <f>Kickstarter[[#This Row],[pledged]]/Kickstarter[[#This Row],[goal]]</f>
        <v>1.0455692307692308</v>
      </c>
      <c r="P121" s="12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Sub-Category]],LEN(Kickstarter[[#This Row],[Category and Sub-Category]])-FIND("/",Kickstarter[[#This Row],[Category and Sub-Category]]))</f>
        <v>shorts</v>
      </c>
      <c r="S121" t="b">
        <v>1</v>
      </c>
      <c r="T121" t="s">
        <v>8266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f>(((Kickstarter[[#This Row],[deadline]]/60)/60)/24)+DATE(1970,1,1)</f>
        <v>42646.049849537041</v>
      </c>
      <c r="J122">
        <v>1475457107</v>
      </c>
      <c r="K122" s="9">
        <f>(((Kickstarter[[#This Row],[launched_at]]/60)/60)/24)+DATE(1970,1,1)</f>
        <v>42616.049849537041</v>
      </c>
      <c r="L122">
        <v>1472865107</v>
      </c>
      <c r="M122" t="b">
        <v>0</v>
      </c>
      <c r="N122">
        <v>1</v>
      </c>
      <c r="O122" s="10">
        <f>Kickstarter[[#This Row],[pledged]]/Kickstarter[[#This Row],[goal]]</f>
        <v>1.4285714285714287E-4</v>
      </c>
      <c r="P122" s="12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Sub-Category]],LEN(Kickstarter[[#This Row],[Category and Sub-Category]])-FIND("/",Kickstarter[[#This Row],[Category and Sub-Category]]))</f>
        <v>science fiction</v>
      </c>
      <c r="S122" t="b">
        <v>0</v>
      </c>
      <c r="T122" t="s">
        <v>8267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f>(((Kickstarter[[#This Row],[deadline]]/60)/60)/24)+DATE(1970,1,1)</f>
        <v>42112.427777777775</v>
      </c>
      <c r="J123">
        <v>1429352160</v>
      </c>
      <c r="K123" s="9">
        <f>(((Kickstarter[[#This Row],[launched_at]]/60)/60)/24)+DATE(1970,1,1)</f>
        <v>42096.704976851848</v>
      </c>
      <c r="L123">
        <v>1427993710</v>
      </c>
      <c r="M123" t="b">
        <v>0</v>
      </c>
      <c r="N123">
        <v>1</v>
      </c>
      <c r="O123" s="10">
        <f>Kickstarter[[#This Row],[pledged]]/Kickstarter[[#This Row],[goal]]</f>
        <v>3.3333333333333332E-4</v>
      </c>
      <c r="P123" s="12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Sub-Category]],LEN(Kickstarter[[#This Row],[Category and Sub-Category]])-FIND("/",Kickstarter[[#This Row],[Category and Sub-Category]]))</f>
        <v>science fiction</v>
      </c>
      <c r="S123" t="b">
        <v>0</v>
      </c>
      <c r="T123" t="s">
        <v>8267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f>(((Kickstarter[[#This Row],[deadline]]/60)/60)/24)+DATE(1970,1,1)</f>
        <v>42653.431793981479</v>
      </c>
      <c r="J124">
        <v>1476094907</v>
      </c>
      <c r="K124" s="9">
        <f>(((Kickstarter[[#This Row],[launched_at]]/60)/60)/24)+DATE(1970,1,1)</f>
        <v>42593.431793981479</v>
      </c>
      <c r="L124">
        <v>1470910907</v>
      </c>
      <c r="M124" t="b">
        <v>0</v>
      </c>
      <c r="N124">
        <v>0</v>
      </c>
      <c r="O124" s="10">
        <f>Kickstarter[[#This Row],[pledged]]/Kickstarter[[#This Row],[goal]]</f>
        <v>0</v>
      </c>
      <c r="P124" s="12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Sub-Category]],LEN(Kickstarter[[#This Row],[Category and Sub-Category]])-FIND("/",Kickstarter[[#This Row],[Category and Sub-Category]]))</f>
        <v>science fiction</v>
      </c>
      <c r="S124" t="b">
        <v>0</v>
      </c>
      <c r="T124" t="s">
        <v>8267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f>(((Kickstarter[[#This Row],[deadline]]/60)/60)/24)+DATE(1970,1,1)</f>
        <v>41940.916666666664</v>
      </c>
      <c r="J125">
        <v>1414533600</v>
      </c>
      <c r="K125" s="9">
        <f>(((Kickstarter[[#This Row],[launched_at]]/60)/60)/24)+DATE(1970,1,1)</f>
        <v>41904.781990740739</v>
      </c>
      <c r="L125">
        <v>1411411564</v>
      </c>
      <c r="M125" t="b">
        <v>0</v>
      </c>
      <c r="N125">
        <v>6</v>
      </c>
      <c r="O125" s="10">
        <f>Kickstarter[[#This Row],[pledged]]/Kickstarter[[#This Row],[goal]]</f>
        <v>2.7454545454545453E-3</v>
      </c>
      <c r="P125" s="12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Sub-Category]],LEN(Kickstarter[[#This Row],[Category and Sub-Category]])-FIND("/",Kickstarter[[#This Row],[Category and Sub-Category]]))</f>
        <v>science fiction</v>
      </c>
      <c r="S125" t="b">
        <v>0</v>
      </c>
      <c r="T125" t="s">
        <v>8267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f>(((Kickstarter[[#This Row],[deadline]]/60)/60)/24)+DATE(1970,1,1)</f>
        <v>42139.928726851853</v>
      </c>
      <c r="J126">
        <v>1431728242</v>
      </c>
      <c r="K126" s="9">
        <f>(((Kickstarter[[#This Row],[launched_at]]/60)/60)/24)+DATE(1970,1,1)</f>
        <v>42114.928726851853</v>
      </c>
      <c r="L126">
        <v>1429568242</v>
      </c>
      <c r="M126" t="b">
        <v>0</v>
      </c>
      <c r="N126">
        <v>0</v>
      </c>
      <c r="O126" s="10">
        <f>Kickstarter[[#This Row],[pledged]]/Kickstarter[[#This Row],[goal]]</f>
        <v>0</v>
      </c>
      <c r="P126" s="12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Sub-Category]],LEN(Kickstarter[[#This Row],[Category and Sub-Category]])-FIND("/",Kickstarter[[#This Row],[Category and Sub-Category]]))</f>
        <v>science fiction</v>
      </c>
      <c r="S126" t="b">
        <v>0</v>
      </c>
      <c r="T126" t="s">
        <v>8267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f>(((Kickstarter[[#This Row],[deadline]]/60)/60)/24)+DATE(1970,1,1)</f>
        <v>42769.993981481486</v>
      </c>
      <c r="J127">
        <v>1486165880</v>
      </c>
      <c r="K127" s="9">
        <f>(((Kickstarter[[#This Row],[launched_at]]/60)/60)/24)+DATE(1970,1,1)</f>
        <v>42709.993981481486</v>
      </c>
      <c r="L127">
        <v>1480981880</v>
      </c>
      <c r="M127" t="b">
        <v>0</v>
      </c>
      <c r="N127">
        <v>6</v>
      </c>
      <c r="O127" s="10">
        <f>Kickstarter[[#This Row],[pledged]]/Kickstarter[[#This Row],[goal]]</f>
        <v>0.14000000000000001</v>
      </c>
      <c r="P127" s="12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Sub-Category]],LEN(Kickstarter[[#This Row],[Category and Sub-Category]])-FIND("/",Kickstarter[[#This Row],[Category and Sub-Category]]))</f>
        <v>science fiction</v>
      </c>
      <c r="S127" t="b">
        <v>0</v>
      </c>
      <c r="T127" t="s">
        <v>8267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f>(((Kickstarter[[#This Row],[deadline]]/60)/60)/24)+DATE(1970,1,1)</f>
        <v>42166.083333333328</v>
      </c>
      <c r="J128">
        <v>1433988000</v>
      </c>
      <c r="K128" s="9">
        <f>(((Kickstarter[[#This Row],[launched_at]]/60)/60)/24)+DATE(1970,1,1)</f>
        <v>42135.589548611111</v>
      </c>
      <c r="L128">
        <v>1431353337</v>
      </c>
      <c r="M128" t="b">
        <v>0</v>
      </c>
      <c r="N128">
        <v>13</v>
      </c>
      <c r="O128" s="10">
        <f>Kickstarter[[#This Row],[pledged]]/Kickstarter[[#This Row],[goal]]</f>
        <v>5.5480000000000002E-2</v>
      </c>
      <c r="P128" s="12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Sub-Category]],LEN(Kickstarter[[#This Row],[Category and Sub-Category]])-FIND("/",Kickstarter[[#This Row],[Category and Sub-Category]]))</f>
        <v>science fiction</v>
      </c>
      <c r="S128" t="b">
        <v>0</v>
      </c>
      <c r="T128" t="s">
        <v>8267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f>(((Kickstarter[[#This Row],[deadline]]/60)/60)/24)+DATE(1970,1,1)</f>
        <v>42097.582650462966</v>
      </c>
      <c r="J129">
        <v>1428069541</v>
      </c>
      <c r="K129" s="9">
        <f>(((Kickstarter[[#This Row],[launched_at]]/60)/60)/24)+DATE(1970,1,1)</f>
        <v>42067.62431712963</v>
      </c>
      <c r="L129">
        <v>1425481141</v>
      </c>
      <c r="M129" t="b">
        <v>0</v>
      </c>
      <c r="N129">
        <v>4</v>
      </c>
      <c r="O129" s="10">
        <f>Kickstarter[[#This Row],[pledged]]/Kickstarter[[#This Row],[goal]]</f>
        <v>2.375E-2</v>
      </c>
      <c r="P129" s="12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Sub-Category]],LEN(Kickstarter[[#This Row],[Category and Sub-Category]])-FIND("/",Kickstarter[[#This Row],[Category and Sub-Category]]))</f>
        <v>science fiction</v>
      </c>
      <c r="S129" t="b">
        <v>0</v>
      </c>
      <c r="T129" t="s">
        <v>8267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f>(((Kickstarter[[#This Row],[deadline]]/60)/60)/24)+DATE(1970,1,1)</f>
        <v>42663.22792824074</v>
      </c>
      <c r="J130">
        <v>1476941293</v>
      </c>
      <c r="K130" s="9">
        <f>(((Kickstarter[[#This Row],[launched_at]]/60)/60)/24)+DATE(1970,1,1)</f>
        <v>42628.22792824074</v>
      </c>
      <c r="L130">
        <v>1473917293</v>
      </c>
      <c r="M130" t="b">
        <v>0</v>
      </c>
      <c r="N130">
        <v>6</v>
      </c>
      <c r="O130" s="10">
        <f>Kickstarter[[#This Row],[pledged]]/Kickstarter[[#This Row],[goal]]</f>
        <v>1.8669999999999999E-2</v>
      </c>
      <c r="P130" s="12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Sub-Category]],LEN(Kickstarter[[#This Row],[Category and Sub-Category]])-FIND("/",Kickstarter[[#This Row],[Category and Sub-Category]]))</f>
        <v>science fiction</v>
      </c>
      <c r="S130" t="b">
        <v>0</v>
      </c>
      <c r="T130" t="s">
        <v>8267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f>(((Kickstarter[[#This Row],[deadline]]/60)/60)/24)+DATE(1970,1,1)</f>
        <v>41942.937303240738</v>
      </c>
      <c r="J131">
        <v>1414708183</v>
      </c>
      <c r="K131" s="9">
        <f>(((Kickstarter[[#This Row],[launched_at]]/60)/60)/24)+DATE(1970,1,1)</f>
        <v>41882.937303240738</v>
      </c>
      <c r="L131">
        <v>1409524183</v>
      </c>
      <c r="M131" t="b">
        <v>0</v>
      </c>
      <c r="N131">
        <v>0</v>
      </c>
      <c r="O131" s="10">
        <f>Kickstarter[[#This Row],[pledged]]/Kickstarter[[#This Row],[goal]]</f>
        <v>0</v>
      </c>
      <c r="P131" s="12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Sub-Category]],LEN(Kickstarter[[#This Row],[Category and Sub-Category]])-FIND("/",Kickstarter[[#This Row],[Category and Sub-Category]]))</f>
        <v>science fiction</v>
      </c>
      <c r="S131" t="b">
        <v>0</v>
      </c>
      <c r="T131" t="s">
        <v>8267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f>(((Kickstarter[[#This Row],[deadline]]/60)/60)/24)+DATE(1970,1,1)</f>
        <v>41806.844444444447</v>
      </c>
      <c r="J132">
        <v>1402949760</v>
      </c>
      <c r="K132" s="9">
        <f>(((Kickstarter[[#This Row],[launched_at]]/60)/60)/24)+DATE(1970,1,1)</f>
        <v>41778.915416666663</v>
      </c>
      <c r="L132">
        <v>1400536692</v>
      </c>
      <c r="M132" t="b">
        <v>0</v>
      </c>
      <c r="N132">
        <v>0</v>
      </c>
      <c r="O132" s="10">
        <f>Kickstarter[[#This Row],[pledged]]/Kickstarter[[#This Row],[goal]]</f>
        <v>0</v>
      </c>
      <c r="P132" s="12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Sub-Category]],LEN(Kickstarter[[#This Row],[Category and Sub-Category]])-FIND("/",Kickstarter[[#This Row],[Category and Sub-Category]]))</f>
        <v>science fiction</v>
      </c>
      <c r="S132" t="b">
        <v>0</v>
      </c>
      <c r="T132" t="s">
        <v>8267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f>(((Kickstarter[[#This Row],[deadline]]/60)/60)/24)+DATE(1970,1,1)</f>
        <v>42557</v>
      </c>
      <c r="J133">
        <v>1467763200</v>
      </c>
      <c r="K133" s="9">
        <f>(((Kickstarter[[#This Row],[launched_at]]/60)/60)/24)+DATE(1970,1,1)</f>
        <v>42541.837511574078</v>
      </c>
      <c r="L133">
        <v>1466453161</v>
      </c>
      <c r="M133" t="b">
        <v>0</v>
      </c>
      <c r="N133">
        <v>0</v>
      </c>
      <c r="O133" s="10">
        <f>Kickstarter[[#This Row],[pledged]]/Kickstarter[[#This Row],[goal]]</f>
        <v>0</v>
      </c>
      <c r="P133" s="12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Sub-Category]],LEN(Kickstarter[[#This Row],[Category and Sub-Category]])-FIND("/",Kickstarter[[#This Row],[Category and Sub-Category]]))</f>
        <v>science fiction</v>
      </c>
      <c r="S133" t="b">
        <v>0</v>
      </c>
      <c r="T133" t="s">
        <v>8267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f>(((Kickstarter[[#This Row],[deadline]]/60)/60)/24)+DATE(1970,1,1)</f>
        <v>41950.854247685187</v>
      </c>
      <c r="J134">
        <v>1415392207</v>
      </c>
      <c r="K134" s="9">
        <f>(((Kickstarter[[#This Row],[launched_at]]/60)/60)/24)+DATE(1970,1,1)</f>
        <v>41905.812581018516</v>
      </c>
      <c r="L134">
        <v>1411500607</v>
      </c>
      <c r="M134" t="b">
        <v>0</v>
      </c>
      <c r="N134">
        <v>81</v>
      </c>
      <c r="O134" s="10">
        <f>Kickstarter[[#This Row],[pledged]]/Kickstarter[[#This Row],[goal]]</f>
        <v>9.5687499999999995E-2</v>
      </c>
      <c r="P134" s="12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Sub-Category]],LEN(Kickstarter[[#This Row],[Category and Sub-Category]])-FIND("/",Kickstarter[[#This Row],[Category and Sub-Category]]))</f>
        <v>science fiction</v>
      </c>
      <c r="S134" t="b">
        <v>0</v>
      </c>
      <c r="T134" t="s">
        <v>8267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f>(((Kickstarter[[#This Row],[deadline]]/60)/60)/24)+DATE(1970,1,1)</f>
        <v>42521.729861111111</v>
      </c>
      <c r="J135">
        <v>1464715860</v>
      </c>
      <c r="K135" s="9">
        <f>(((Kickstarter[[#This Row],[launched_at]]/60)/60)/24)+DATE(1970,1,1)</f>
        <v>42491.80768518518</v>
      </c>
      <c r="L135">
        <v>1462130584</v>
      </c>
      <c r="M135" t="b">
        <v>0</v>
      </c>
      <c r="N135">
        <v>0</v>
      </c>
      <c r="O135" s="10">
        <f>Kickstarter[[#This Row],[pledged]]/Kickstarter[[#This Row],[goal]]</f>
        <v>0</v>
      </c>
      <c r="P135" s="12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Sub-Category]],LEN(Kickstarter[[#This Row],[Category and Sub-Category]])-FIND("/",Kickstarter[[#This Row],[Category and Sub-Category]]))</f>
        <v>science fiction</v>
      </c>
      <c r="S135" t="b">
        <v>0</v>
      </c>
      <c r="T135" t="s">
        <v>8267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f>(((Kickstarter[[#This Row],[deadline]]/60)/60)/24)+DATE(1970,1,1)</f>
        <v>42251.708333333328</v>
      </c>
      <c r="J136">
        <v>1441386000</v>
      </c>
      <c r="K136" s="9">
        <f>(((Kickstarter[[#This Row],[launched_at]]/60)/60)/24)+DATE(1970,1,1)</f>
        <v>42221.909930555557</v>
      </c>
      <c r="L136">
        <v>1438811418</v>
      </c>
      <c r="M136" t="b">
        <v>0</v>
      </c>
      <c r="N136">
        <v>0</v>
      </c>
      <c r="O136" s="10">
        <f>Kickstarter[[#This Row],[pledged]]/Kickstarter[[#This Row],[goal]]</f>
        <v>0</v>
      </c>
      <c r="P136" s="12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Sub-Category]],LEN(Kickstarter[[#This Row],[Category and Sub-Category]])-FIND("/",Kickstarter[[#This Row],[Category and Sub-Category]]))</f>
        <v>science fiction</v>
      </c>
      <c r="S136" t="b">
        <v>0</v>
      </c>
      <c r="T136" t="s">
        <v>8267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f>(((Kickstarter[[#This Row],[deadline]]/60)/60)/24)+DATE(1970,1,1)</f>
        <v>41821.791666666664</v>
      </c>
      <c r="J137">
        <v>1404241200</v>
      </c>
      <c r="K137" s="9">
        <f>(((Kickstarter[[#This Row],[launched_at]]/60)/60)/24)+DATE(1970,1,1)</f>
        <v>41788.381909722222</v>
      </c>
      <c r="L137">
        <v>1401354597</v>
      </c>
      <c r="M137" t="b">
        <v>0</v>
      </c>
      <c r="N137">
        <v>5</v>
      </c>
      <c r="O137" s="10">
        <f>Kickstarter[[#This Row],[pledged]]/Kickstarter[[#This Row],[goal]]</f>
        <v>0.13433333333333333</v>
      </c>
      <c r="P137" s="12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Sub-Category]],LEN(Kickstarter[[#This Row],[Category and Sub-Category]])-FIND("/",Kickstarter[[#This Row],[Category and Sub-Category]]))</f>
        <v>science fiction</v>
      </c>
      <c r="S137" t="b">
        <v>0</v>
      </c>
      <c r="T137" t="s">
        <v>8267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f>(((Kickstarter[[#This Row],[deadline]]/60)/60)/24)+DATE(1970,1,1)</f>
        <v>42140.427777777775</v>
      </c>
      <c r="J138">
        <v>1431771360</v>
      </c>
      <c r="K138" s="9">
        <f>(((Kickstarter[[#This Row],[launched_at]]/60)/60)/24)+DATE(1970,1,1)</f>
        <v>42096.410115740742</v>
      </c>
      <c r="L138">
        <v>1427968234</v>
      </c>
      <c r="M138" t="b">
        <v>0</v>
      </c>
      <c r="N138">
        <v>0</v>
      </c>
      <c r="O138" s="10">
        <f>Kickstarter[[#This Row],[pledged]]/Kickstarter[[#This Row],[goal]]</f>
        <v>0</v>
      </c>
      <c r="P138" s="12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Sub-Category]],LEN(Kickstarter[[#This Row],[Category and Sub-Category]])-FIND("/",Kickstarter[[#This Row],[Category and Sub-Category]]))</f>
        <v>science fiction</v>
      </c>
      <c r="S138" t="b">
        <v>0</v>
      </c>
      <c r="T138" t="s">
        <v>8267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f>(((Kickstarter[[#This Row],[deadline]]/60)/60)/24)+DATE(1970,1,1)</f>
        <v>42289.573993055557</v>
      </c>
      <c r="J139">
        <v>1444657593</v>
      </c>
      <c r="K139" s="9">
        <f>(((Kickstarter[[#This Row],[launched_at]]/60)/60)/24)+DATE(1970,1,1)</f>
        <v>42239.573993055557</v>
      </c>
      <c r="L139">
        <v>1440337593</v>
      </c>
      <c r="M139" t="b">
        <v>0</v>
      </c>
      <c r="N139">
        <v>0</v>
      </c>
      <c r="O139" s="10">
        <f>Kickstarter[[#This Row],[pledged]]/Kickstarter[[#This Row],[goal]]</f>
        <v>0</v>
      </c>
      <c r="P139" s="12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Sub-Category]],LEN(Kickstarter[[#This Row],[Category and Sub-Category]])-FIND("/",Kickstarter[[#This Row],[Category and Sub-Category]]))</f>
        <v>science fiction</v>
      </c>
      <c r="S139" t="b">
        <v>0</v>
      </c>
      <c r="T139" t="s">
        <v>8267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f>(((Kickstarter[[#This Row],[deadline]]/60)/60)/24)+DATE(1970,1,1)</f>
        <v>42217.207638888889</v>
      </c>
      <c r="J140">
        <v>1438405140</v>
      </c>
      <c r="K140" s="9">
        <f>(((Kickstarter[[#This Row],[launched_at]]/60)/60)/24)+DATE(1970,1,1)</f>
        <v>42186.257418981477</v>
      </c>
      <c r="L140">
        <v>1435731041</v>
      </c>
      <c r="M140" t="b">
        <v>0</v>
      </c>
      <c r="N140">
        <v>58</v>
      </c>
      <c r="O140" s="10">
        <f>Kickstarter[[#This Row],[pledged]]/Kickstarter[[#This Row],[goal]]</f>
        <v>3.1413333333333335E-2</v>
      </c>
      <c r="P140" s="12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Sub-Category]],LEN(Kickstarter[[#This Row],[Category and Sub-Category]])-FIND("/",Kickstarter[[#This Row],[Category and Sub-Category]]))</f>
        <v>science fiction</v>
      </c>
      <c r="S140" t="b">
        <v>0</v>
      </c>
      <c r="T140" t="s">
        <v>8267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f>(((Kickstarter[[#This Row],[deadline]]/60)/60)/24)+DATE(1970,1,1)</f>
        <v>42197.920972222222</v>
      </c>
      <c r="J141">
        <v>1436738772</v>
      </c>
      <c r="K141" s="9">
        <f>(((Kickstarter[[#This Row],[launched_at]]/60)/60)/24)+DATE(1970,1,1)</f>
        <v>42187.920972222222</v>
      </c>
      <c r="L141">
        <v>1435874772</v>
      </c>
      <c r="M141" t="b">
        <v>0</v>
      </c>
      <c r="N141">
        <v>1</v>
      </c>
      <c r="O141" s="10">
        <f>Kickstarter[[#This Row],[pledged]]/Kickstarter[[#This Row],[goal]]</f>
        <v>1</v>
      </c>
      <c r="P141" s="12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Sub-Category]],LEN(Kickstarter[[#This Row],[Category and Sub-Category]])-FIND("/",Kickstarter[[#This Row],[Category and Sub-Category]]))</f>
        <v>science fiction</v>
      </c>
      <c r="S141" t="b">
        <v>0</v>
      </c>
      <c r="T141" t="s">
        <v>8267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f>(((Kickstarter[[#This Row],[deadline]]/60)/60)/24)+DATE(1970,1,1)</f>
        <v>42083.15662037037</v>
      </c>
      <c r="J142">
        <v>1426823132</v>
      </c>
      <c r="K142" s="9">
        <f>(((Kickstarter[[#This Row],[launched_at]]/60)/60)/24)+DATE(1970,1,1)</f>
        <v>42053.198287037041</v>
      </c>
      <c r="L142">
        <v>1424234732</v>
      </c>
      <c r="M142" t="b">
        <v>0</v>
      </c>
      <c r="N142">
        <v>0</v>
      </c>
      <c r="O142" s="10">
        <f>Kickstarter[[#This Row],[pledged]]/Kickstarter[[#This Row],[goal]]</f>
        <v>0</v>
      </c>
      <c r="P142" s="12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Sub-Category]],LEN(Kickstarter[[#This Row],[Category and Sub-Category]])-FIND("/",Kickstarter[[#This Row],[Category and Sub-Category]]))</f>
        <v>science fiction</v>
      </c>
      <c r="S142" t="b">
        <v>0</v>
      </c>
      <c r="T142" t="s">
        <v>8267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f>(((Kickstarter[[#This Row],[deadline]]/60)/60)/24)+DATE(1970,1,1)</f>
        <v>42155.153043981481</v>
      </c>
      <c r="J143">
        <v>1433043623</v>
      </c>
      <c r="K143" s="9">
        <f>(((Kickstarter[[#This Row],[launched_at]]/60)/60)/24)+DATE(1970,1,1)</f>
        <v>42110.153043981481</v>
      </c>
      <c r="L143">
        <v>1429155623</v>
      </c>
      <c r="M143" t="b">
        <v>0</v>
      </c>
      <c r="N143">
        <v>28</v>
      </c>
      <c r="O143" s="10">
        <f>Kickstarter[[#This Row],[pledged]]/Kickstarter[[#This Row],[goal]]</f>
        <v>0.10775</v>
      </c>
      <c r="P143" s="12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Sub-Category]],LEN(Kickstarter[[#This Row],[Category and Sub-Category]])-FIND("/",Kickstarter[[#This Row],[Category and Sub-Category]]))</f>
        <v>science fiction</v>
      </c>
      <c r="S143" t="b">
        <v>0</v>
      </c>
      <c r="T143" t="s">
        <v>8267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f>(((Kickstarter[[#This Row],[deadline]]/60)/60)/24)+DATE(1970,1,1)</f>
        <v>41959.934930555552</v>
      </c>
      <c r="J144">
        <v>1416176778</v>
      </c>
      <c r="K144" s="9">
        <f>(((Kickstarter[[#This Row],[launched_at]]/60)/60)/24)+DATE(1970,1,1)</f>
        <v>41938.893263888887</v>
      </c>
      <c r="L144">
        <v>1414358778</v>
      </c>
      <c r="M144" t="b">
        <v>0</v>
      </c>
      <c r="N144">
        <v>1</v>
      </c>
      <c r="O144" s="10">
        <f>Kickstarter[[#This Row],[pledged]]/Kickstarter[[#This Row],[goal]]</f>
        <v>3.3333333333333335E-3</v>
      </c>
      <c r="P144" s="12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Sub-Category]],LEN(Kickstarter[[#This Row],[Category and Sub-Category]])-FIND("/",Kickstarter[[#This Row],[Category and Sub-Category]]))</f>
        <v>science fiction</v>
      </c>
      <c r="S144" t="b">
        <v>0</v>
      </c>
      <c r="T144" t="s">
        <v>8267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f>(((Kickstarter[[#This Row],[deadline]]/60)/60)/24)+DATE(1970,1,1)</f>
        <v>42616.246527777781</v>
      </c>
      <c r="J145">
        <v>1472882100</v>
      </c>
      <c r="K145" s="9">
        <f>(((Kickstarter[[#This Row],[launched_at]]/60)/60)/24)+DATE(1970,1,1)</f>
        <v>42559.064143518524</v>
      </c>
      <c r="L145">
        <v>1467941542</v>
      </c>
      <c r="M145" t="b">
        <v>0</v>
      </c>
      <c r="N145">
        <v>0</v>
      </c>
      <c r="O145" s="10">
        <f>Kickstarter[[#This Row],[pledged]]/Kickstarter[[#This Row],[goal]]</f>
        <v>0</v>
      </c>
      <c r="P145" s="12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Sub-Category]],LEN(Kickstarter[[#This Row],[Category and Sub-Category]])-FIND("/",Kickstarter[[#This Row],[Category and Sub-Category]]))</f>
        <v>science fiction</v>
      </c>
      <c r="S145" t="b">
        <v>0</v>
      </c>
      <c r="T145" t="s">
        <v>8267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f>(((Kickstarter[[#This Row],[deadline]]/60)/60)/24)+DATE(1970,1,1)</f>
        <v>42107.72074074074</v>
      </c>
      <c r="J146">
        <v>1428945472</v>
      </c>
      <c r="K146" s="9">
        <f>(((Kickstarter[[#This Row],[launched_at]]/60)/60)/24)+DATE(1970,1,1)</f>
        <v>42047.762407407412</v>
      </c>
      <c r="L146">
        <v>1423765072</v>
      </c>
      <c r="M146" t="b">
        <v>0</v>
      </c>
      <c r="N146">
        <v>37</v>
      </c>
      <c r="O146" s="10">
        <f>Kickstarter[[#This Row],[pledged]]/Kickstarter[[#This Row],[goal]]</f>
        <v>0.27600000000000002</v>
      </c>
      <c r="P146" s="12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Sub-Category]],LEN(Kickstarter[[#This Row],[Category and Sub-Category]])-FIND("/",Kickstarter[[#This Row],[Category and Sub-Category]]))</f>
        <v>science fiction</v>
      </c>
      <c r="S146" t="b">
        <v>0</v>
      </c>
      <c r="T146" t="s">
        <v>8267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f>(((Kickstarter[[#This Row],[deadline]]/60)/60)/24)+DATE(1970,1,1)</f>
        <v>42227.542268518519</v>
      </c>
      <c r="J147">
        <v>1439298052</v>
      </c>
      <c r="K147" s="9">
        <f>(((Kickstarter[[#This Row],[launched_at]]/60)/60)/24)+DATE(1970,1,1)</f>
        <v>42200.542268518519</v>
      </c>
      <c r="L147">
        <v>1436965252</v>
      </c>
      <c r="M147" t="b">
        <v>0</v>
      </c>
      <c r="N147">
        <v>9</v>
      </c>
      <c r="O147" s="10">
        <f>Kickstarter[[#This Row],[pledged]]/Kickstarter[[#This Row],[goal]]</f>
        <v>7.5111111111111115E-2</v>
      </c>
      <c r="P147" s="12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Sub-Category]],LEN(Kickstarter[[#This Row],[Category and Sub-Category]])-FIND("/",Kickstarter[[#This Row],[Category and Sub-Category]]))</f>
        <v>science fiction</v>
      </c>
      <c r="S147" t="b">
        <v>0</v>
      </c>
      <c r="T147" t="s">
        <v>8267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f>(((Kickstarter[[#This Row],[deadline]]/60)/60)/24)+DATE(1970,1,1)</f>
        <v>42753.016180555554</v>
      </c>
      <c r="J148">
        <v>1484698998</v>
      </c>
      <c r="K148" s="9">
        <f>(((Kickstarter[[#This Row],[launched_at]]/60)/60)/24)+DATE(1970,1,1)</f>
        <v>42693.016180555554</v>
      </c>
      <c r="L148">
        <v>1479514998</v>
      </c>
      <c r="M148" t="b">
        <v>0</v>
      </c>
      <c r="N148">
        <v>3</v>
      </c>
      <c r="O148" s="10">
        <f>Kickstarter[[#This Row],[pledged]]/Kickstarter[[#This Row],[goal]]</f>
        <v>5.7499999999999999E-3</v>
      </c>
      <c r="P148" s="12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Sub-Category]],LEN(Kickstarter[[#This Row],[Category and Sub-Category]])-FIND("/",Kickstarter[[#This Row],[Category and Sub-Category]]))</f>
        <v>science fiction</v>
      </c>
      <c r="S148" t="b">
        <v>0</v>
      </c>
      <c r="T148" t="s">
        <v>8267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f>(((Kickstarter[[#This Row],[deadline]]/60)/60)/24)+DATE(1970,1,1)</f>
        <v>42012.762499999997</v>
      </c>
      <c r="J149">
        <v>1420741080</v>
      </c>
      <c r="K149" s="9">
        <f>(((Kickstarter[[#This Row],[launched_at]]/60)/60)/24)+DATE(1970,1,1)</f>
        <v>41969.767824074079</v>
      </c>
      <c r="L149">
        <v>1417026340</v>
      </c>
      <c r="M149" t="b">
        <v>0</v>
      </c>
      <c r="N149">
        <v>0</v>
      </c>
      <c r="O149" s="10">
        <f>Kickstarter[[#This Row],[pledged]]/Kickstarter[[#This Row],[goal]]</f>
        <v>0</v>
      </c>
      <c r="P149" s="12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Sub-Category]],LEN(Kickstarter[[#This Row],[Category and Sub-Category]])-FIND("/",Kickstarter[[#This Row],[Category and Sub-Category]]))</f>
        <v>science fiction</v>
      </c>
      <c r="S149" t="b">
        <v>0</v>
      </c>
      <c r="T149" t="s">
        <v>8267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f>(((Kickstarter[[#This Row],[deadline]]/60)/60)/24)+DATE(1970,1,1)</f>
        <v>42427.281666666662</v>
      </c>
      <c r="J150">
        <v>1456555536</v>
      </c>
      <c r="K150" s="9">
        <f>(((Kickstarter[[#This Row],[launched_at]]/60)/60)/24)+DATE(1970,1,1)</f>
        <v>42397.281666666662</v>
      </c>
      <c r="L150">
        <v>1453963536</v>
      </c>
      <c r="M150" t="b">
        <v>0</v>
      </c>
      <c r="N150">
        <v>2</v>
      </c>
      <c r="O150" s="10">
        <f>Kickstarter[[#This Row],[pledged]]/Kickstarter[[#This Row],[goal]]</f>
        <v>8.0000000000000004E-4</v>
      </c>
      <c r="P150" s="12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Sub-Category]],LEN(Kickstarter[[#This Row],[Category and Sub-Category]])-FIND("/",Kickstarter[[#This Row],[Category and Sub-Category]]))</f>
        <v>science fiction</v>
      </c>
      <c r="S150" t="b">
        <v>0</v>
      </c>
      <c r="T150" t="s">
        <v>8267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f>(((Kickstarter[[#This Row],[deadline]]/60)/60)/24)+DATE(1970,1,1)</f>
        <v>41998.333333333328</v>
      </c>
      <c r="J151">
        <v>1419494400</v>
      </c>
      <c r="K151" s="9">
        <f>(((Kickstarter[[#This Row],[launched_at]]/60)/60)/24)+DATE(1970,1,1)</f>
        <v>41968.172106481477</v>
      </c>
      <c r="L151">
        <v>1416888470</v>
      </c>
      <c r="M151" t="b">
        <v>0</v>
      </c>
      <c r="N151">
        <v>6</v>
      </c>
      <c r="O151" s="10">
        <f>Kickstarter[[#This Row],[pledged]]/Kickstarter[[#This Row],[goal]]</f>
        <v>9.1999999999999998E-3</v>
      </c>
      <c r="P151" s="12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Sub-Category]],LEN(Kickstarter[[#This Row],[Category and Sub-Category]])-FIND("/",Kickstarter[[#This Row],[Category and Sub-Category]]))</f>
        <v>science fiction</v>
      </c>
      <c r="S151" t="b">
        <v>0</v>
      </c>
      <c r="T151" t="s">
        <v>8267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f>(((Kickstarter[[#This Row],[deadline]]/60)/60)/24)+DATE(1970,1,1)</f>
        <v>42150.161828703705</v>
      </c>
      <c r="J152">
        <v>1432612382</v>
      </c>
      <c r="K152" s="9">
        <f>(((Kickstarter[[#This Row],[launched_at]]/60)/60)/24)+DATE(1970,1,1)</f>
        <v>42090.161828703705</v>
      </c>
      <c r="L152">
        <v>1427428382</v>
      </c>
      <c r="M152" t="b">
        <v>0</v>
      </c>
      <c r="N152">
        <v>67</v>
      </c>
      <c r="O152" s="10">
        <f>Kickstarter[[#This Row],[pledged]]/Kickstarter[[#This Row],[goal]]</f>
        <v>0.23163076923076922</v>
      </c>
      <c r="P152" s="12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Sub-Category]],LEN(Kickstarter[[#This Row],[Category and Sub-Category]])-FIND("/",Kickstarter[[#This Row],[Category and Sub-Category]]))</f>
        <v>science fiction</v>
      </c>
      <c r="S152" t="b">
        <v>0</v>
      </c>
      <c r="T152" t="s">
        <v>8267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f>(((Kickstarter[[#This Row],[deadline]]/60)/60)/24)+DATE(1970,1,1)</f>
        <v>42173.550821759258</v>
      </c>
      <c r="J153">
        <v>1434633191</v>
      </c>
      <c r="K153" s="9">
        <f>(((Kickstarter[[#This Row],[launched_at]]/60)/60)/24)+DATE(1970,1,1)</f>
        <v>42113.550821759258</v>
      </c>
      <c r="L153">
        <v>1429449191</v>
      </c>
      <c r="M153" t="b">
        <v>0</v>
      </c>
      <c r="N153">
        <v>5</v>
      </c>
      <c r="O153" s="10">
        <f>Kickstarter[[#This Row],[pledged]]/Kickstarter[[#This Row],[goal]]</f>
        <v>5.5999999999999995E-4</v>
      </c>
      <c r="P153" s="12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Sub-Category]],LEN(Kickstarter[[#This Row],[Category and Sub-Category]])-FIND("/",Kickstarter[[#This Row],[Category and Sub-Category]]))</f>
        <v>science fiction</v>
      </c>
      <c r="S153" t="b">
        <v>0</v>
      </c>
      <c r="T153" t="s">
        <v>8267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f>(((Kickstarter[[#This Row],[deadline]]/60)/60)/24)+DATE(1970,1,1)</f>
        <v>41905.077546296299</v>
      </c>
      <c r="J154">
        <v>1411437100</v>
      </c>
      <c r="K154" s="9">
        <f>(((Kickstarter[[#This Row],[launched_at]]/60)/60)/24)+DATE(1970,1,1)</f>
        <v>41875.077546296299</v>
      </c>
      <c r="L154">
        <v>1408845100</v>
      </c>
      <c r="M154" t="b">
        <v>0</v>
      </c>
      <c r="N154">
        <v>2</v>
      </c>
      <c r="O154" s="10">
        <f>Kickstarter[[#This Row],[pledged]]/Kickstarter[[#This Row],[goal]]</f>
        <v>7.8947368421052633E-5</v>
      </c>
      <c r="P154" s="12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Sub-Category]],LEN(Kickstarter[[#This Row],[Category and Sub-Category]])-FIND("/",Kickstarter[[#This Row],[Category and Sub-Category]]))</f>
        <v>science fiction</v>
      </c>
      <c r="S154" t="b">
        <v>0</v>
      </c>
      <c r="T154" t="s">
        <v>8267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f>(((Kickstarter[[#This Row],[deadline]]/60)/60)/24)+DATE(1970,1,1)</f>
        <v>41975.627824074079</v>
      </c>
      <c r="J155">
        <v>1417532644</v>
      </c>
      <c r="K155" s="9">
        <f>(((Kickstarter[[#This Row],[launched_at]]/60)/60)/24)+DATE(1970,1,1)</f>
        <v>41933.586157407408</v>
      </c>
      <c r="L155">
        <v>1413900244</v>
      </c>
      <c r="M155" t="b">
        <v>0</v>
      </c>
      <c r="N155">
        <v>10</v>
      </c>
      <c r="O155" s="10">
        <f>Kickstarter[[#This Row],[pledged]]/Kickstarter[[#This Row],[goal]]</f>
        <v>7.1799999999999998E-3</v>
      </c>
      <c r="P155" s="12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Sub-Category]],LEN(Kickstarter[[#This Row],[Category and Sub-Category]])-FIND("/",Kickstarter[[#This Row],[Category and Sub-Category]]))</f>
        <v>science fiction</v>
      </c>
      <c r="S155" t="b">
        <v>0</v>
      </c>
      <c r="T155" t="s">
        <v>8267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f>(((Kickstarter[[#This Row],[deadline]]/60)/60)/24)+DATE(1970,1,1)</f>
        <v>42158.547395833331</v>
      </c>
      <c r="J156">
        <v>1433336895</v>
      </c>
      <c r="K156" s="9">
        <f>(((Kickstarter[[#This Row],[launched_at]]/60)/60)/24)+DATE(1970,1,1)</f>
        <v>42115.547395833331</v>
      </c>
      <c r="L156">
        <v>1429621695</v>
      </c>
      <c r="M156" t="b">
        <v>0</v>
      </c>
      <c r="N156">
        <v>3</v>
      </c>
      <c r="O156" s="10">
        <f>Kickstarter[[#This Row],[pledged]]/Kickstarter[[#This Row],[goal]]</f>
        <v>2.6666666666666668E-2</v>
      </c>
      <c r="P156" s="12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Sub-Category]],LEN(Kickstarter[[#This Row],[Category and Sub-Category]])-FIND("/",Kickstarter[[#This Row],[Category and Sub-Category]]))</f>
        <v>science fiction</v>
      </c>
      <c r="S156" t="b">
        <v>0</v>
      </c>
      <c r="T156" t="s">
        <v>8267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f>(((Kickstarter[[#This Row],[deadline]]/60)/60)/24)+DATE(1970,1,1)</f>
        <v>42208.559432870374</v>
      </c>
      <c r="J157">
        <v>1437657935</v>
      </c>
      <c r="K157" s="9">
        <f>(((Kickstarter[[#This Row],[launched_at]]/60)/60)/24)+DATE(1970,1,1)</f>
        <v>42168.559432870374</v>
      </c>
      <c r="L157">
        <v>1434201935</v>
      </c>
      <c r="M157" t="b">
        <v>0</v>
      </c>
      <c r="N157">
        <v>4</v>
      </c>
      <c r="O157" s="10">
        <f>Kickstarter[[#This Row],[pledged]]/Kickstarter[[#This Row],[goal]]</f>
        <v>6.0000000000000002E-5</v>
      </c>
      <c r="P157" s="12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Sub-Category]],LEN(Kickstarter[[#This Row],[Category and Sub-Category]])-FIND("/",Kickstarter[[#This Row],[Category and Sub-Category]]))</f>
        <v>science fiction</v>
      </c>
      <c r="S157" t="b">
        <v>0</v>
      </c>
      <c r="T157" t="s">
        <v>8267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f>(((Kickstarter[[#This Row],[deadline]]/60)/60)/24)+DATE(1970,1,1)</f>
        <v>41854.124953703707</v>
      </c>
      <c r="J158">
        <v>1407034796</v>
      </c>
      <c r="K158" s="9">
        <f>(((Kickstarter[[#This Row],[launched_at]]/60)/60)/24)+DATE(1970,1,1)</f>
        <v>41794.124953703707</v>
      </c>
      <c r="L158">
        <v>1401850796</v>
      </c>
      <c r="M158" t="b">
        <v>0</v>
      </c>
      <c r="N158">
        <v>15</v>
      </c>
      <c r="O158" s="10">
        <f>Kickstarter[[#This Row],[pledged]]/Kickstarter[[#This Row],[goal]]</f>
        <v>5.0999999999999997E-2</v>
      </c>
      <c r="P158" s="12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Sub-Category]],LEN(Kickstarter[[#This Row],[Category and Sub-Category]])-FIND("/",Kickstarter[[#This Row],[Category and Sub-Category]]))</f>
        <v>science fiction</v>
      </c>
      <c r="S158" t="b">
        <v>0</v>
      </c>
      <c r="T158" t="s">
        <v>8267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f>(((Kickstarter[[#This Row],[deadline]]/60)/60)/24)+DATE(1970,1,1)</f>
        <v>42426.911712962959</v>
      </c>
      <c r="J159">
        <v>1456523572</v>
      </c>
      <c r="K159" s="9">
        <f>(((Kickstarter[[#This Row],[launched_at]]/60)/60)/24)+DATE(1970,1,1)</f>
        <v>42396.911712962959</v>
      </c>
      <c r="L159">
        <v>1453931572</v>
      </c>
      <c r="M159" t="b">
        <v>0</v>
      </c>
      <c r="N159">
        <v>2</v>
      </c>
      <c r="O159" s="10">
        <f>Kickstarter[[#This Row],[pledged]]/Kickstarter[[#This Row],[goal]]</f>
        <v>2.671118530884808E-3</v>
      </c>
      <c r="P159" s="12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Sub-Category]],LEN(Kickstarter[[#This Row],[Category and Sub-Category]])-FIND("/",Kickstarter[[#This Row],[Category and Sub-Category]]))</f>
        <v>science fiction</v>
      </c>
      <c r="S159" t="b">
        <v>0</v>
      </c>
      <c r="T159" t="s">
        <v>8267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f>(((Kickstarter[[#This Row],[deadline]]/60)/60)/24)+DATE(1970,1,1)</f>
        <v>41934.07671296296</v>
      </c>
      <c r="J160">
        <v>1413942628</v>
      </c>
      <c r="K160" s="9">
        <f>(((Kickstarter[[#This Row],[launched_at]]/60)/60)/24)+DATE(1970,1,1)</f>
        <v>41904.07671296296</v>
      </c>
      <c r="L160">
        <v>1411350628</v>
      </c>
      <c r="M160" t="b">
        <v>0</v>
      </c>
      <c r="N160">
        <v>0</v>
      </c>
      <c r="O160" s="10">
        <f>Kickstarter[[#This Row],[pledged]]/Kickstarter[[#This Row],[goal]]</f>
        <v>0</v>
      </c>
      <c r="P160" s="12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Sub-Category]],LEN(Kickstarter[[#This Row],[Category and Sub-Category]])-FIND("/",Kickstarter[[#This Row],[Category and Sub-Category]]))</f>
        <v>science fiction</v>
      </c>
      <c r="S160" t="b">
        <v>0</v>
      </c>
      <c r="T160" t="s">
        <v>8267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f>(((Kickstarter[[#This Row],[deadline]]/60)/60)/24)+DATE(1970,1,1)</f>
        <v>42554.434548611112</v>
      </c>
      <c r="J161">
        <v>1467541545</v>
      </c>
      <c r="K161" s="9">
        <f>(((Kickstarter[[#This Row],[launched_at]]/60)/60)/24)+DATE(1970,1,1)</f>
        <v>42514.434548611112</v>
      </c>
      <c r="L161">
        <v>1464085545</v>
      </c>
      <c r="M161" t="b">
        <v>0</v>
      </c>
      <c r="N161">
        <v>1</v>
      </c>
      <c r="O161" s="10">
        <f>Kickstarter[[#This Row],[pledged]]/Kickstarter[[#This Row],[goal]]</f>
        <v>2.0000000000000002E-5</v>
      </c>
      <c r="P161" s="12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Sub-Category]],LEN(Kickstarter[[#This Row],[Category and Sub-Category]])-FIND("/",Kickstarter[[#This Row],[Category and Sub-Category]]))</f>
        <v>science fiction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f>(((Kickstarter[[#This Row],[deadline]]/60)/60)/24)+DATE(1970,1,1)</f>
        <v>42231.913090277783</v>
      </c>
      <c r="J162">
        <v>1439675691</v>
      </c>
      <c r="K162" s="9">
        <f>(((Kickstarter[[#This Row],[launched_at]]/60)/60)/24)+DATE(1970,1,1)</f>
        <v>42171.913090277783</v>
      </c>
      <c r="L162">
        <v>1434491691</v>
      </c>
      <c r="M162" t="b">
        <v>0</v>
      </c>
      <c r="N162">
        <v>0</v>
      </c>
      <c r="O162" s="10">
        <f>Kickstarter[[#This Row],[pledged]]/Kickstarter[[#This Row],[goal]]</f>
        <v>0</v>
      </c>
      <c r="P162" s="12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Sub-Category]],LEN(Kickstarter[[#This Row],[Category and Sub-Category]])-FIND("/",Kickstarter[[#This Row],[Category and Sub-Category]]))</f>
        <v>drama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f>(((Kickstarter[[#This Row],[deadline]]/60)/60)/24)+DATE(1970,1,1)</f>
        <v>41822.687442129631</v>
      </c>
      <c r="J163">
        <v>1404318595</v>
      </c>
      <c r="K163" s="9">
        <f>(((Kickstarter[[#This Row],[launched_at]]/60)/60)/24)+DATE(1970,1,1)</f>
        <v>41792.687442129631</v>
      </c>
      <c r="L163">
        <v>1401726595</v>
      </c>
      <c r="M163" t="b">
        <v>0</v>
      </c>
      <c r="N163">
        <v>1</v>
      </c>
      <c r="O163" s="10">
        <f>Kickstarter[[#This Row],[pledged]]/Kickstarter[[#This Row],[goal]]</f>
        <v>1E-4</v>
      </c>
      <c r="P163" s="12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Sub-Category]],LEN(Kickstarter[[#This Row],[Category and Sub-Category]])-FIND("/",Kickstarter[[#This Row],[Category and Sub-Category]]))</f>
        <v>drama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f>(((Kickstarter[[#This Row],[deadline]]/60)/60)/24)+DATE(1970,1,1)</f>
        <v>41867.987500000003</v>
      </c>
      <c r="J164">
        <v>1408232520</v>
      </c>
      <c r="K164" s="9">
        <f>(((Kickstarter[[#This Row],[launched_at]]/60)/60)/24)+DATE(1970,1,1)</f>
        <v>41835.126805555556</v>
      </c>
      <c r="L164">
        <v>1405393356</v>
      </c>
      <c r="M164" t="b">
        <v>0</v>
      </c>
      <c r="N164">
        <v>10</v>
      </c>
      <c r="O164" s="10">
        <f>Kickstarter[[#This Row],[pledged]]/Kickstarter[[#This Row],[goal]]</f>
        <v>0.15535714285714286</v>
      </c>
      <c r="P164" s="12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Sub-Category]],LEN(Kickstarter[[#This Row],[Category and Sub-Category]])-FIND("/",Kickstarter[[#This Row],[Category and Sub-Category]]))</f>
        <v>drama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f>(((Kickstarter[[#This Row],[deadline]]/60)/60)/24)+DATE(1970,1,1)</f>
        <v>42278</v>
      </c>
      <c r="J165">
        <v>1443657600</v>
      </c>
      <c r="K165" s="9">
        <f>(((Kickstarter[[#This Row],[launched_at]]/60)/60)/24)+DATE(1970,1,1)</f>
        <v>42243.961273148147</v>
      </c>
      <c r="L165">
        <v>1440716654</v>
      </c>
      <c r="M165" t="b">
        <v>0</v>
      </c>
      <c r="N165">
        <v>0</v>
      </c>
      <c r="O165" s="10">
        <f>Kickstarter[[#This Row],[pledged]]/Kickstarter[[#This Row],[goal]]</f>
        <v>0</v>
      </c>
      <c r="P165" s="12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Sub-Category]],LEN(Kickstarter[[#This Row],[Category and Sub-Category]])-FIND("/",Kickstarter[[#This Row],[Category and Sub-Category]]))</f>
        <v>drama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f>(((Kickstarter[[#This Row],[deadline]]/60)/60)/24)+DATE(1970,1,1)</f>
        <v>41901.762743055559</v>
      </c>
      <c r="J166">
        <v>1411150701</v>
      </c>
      <c r="K166" s="9">
        <f>(((Kickstarter[[#This Row],[launched_at]]/60)/60)/24)+DATE(1970,1,1)</f>
        <v>41841.762743055559</v>
      </c>
      <c r="L166">
        <v>1405966701</v>
      </c>
      <c r="M166" t="b">
        <v>0</v>
      </c>
      <c r="N166">
        <v>7</v>
      </c>
      <c r="O166" s="10">
        <f>Kickstarter[[#This Row],[pledged]]/Kickstarter[[#This Row],[goal]]</f>
        <v>5.3333333333333332E-3</v>
      </c>
      <c r="P166" s="12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Sub-Category]],LEN(Kickstarter[[#This Row],[Category and Sub-Category]])-FIND("/",Kickstarter[[#This Row],[Category and Sub-Category]]))</f>
        <v>drama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f>(((Kickstarter[[#This Row],[deadline]]/60)/60)/24)+DATE(1970,1,1)</f>
        <v>42381.658842592587</v>
      </c>
      <c r="J167">
        <v>1452613724</v>
      </c>
      <c r="K167" s="9">
        <f>(((Kickstarter[[#This Row],[launched_at]]/60)/60)/24)+DATE(1970,1,1)</f>
        <v>42351.658842592587</v>
      </c>
      <c r="L167">
        <v>1450021724</v>
      </c>
      <c r="M167" t="b">
        <v>0</v>
      </c>
      <c r="N167">
        <v>0</v>
      </c>
      <c r="O167" s="10">
        <f>Kickstarter[[#This Row],[pledged]]/Kickstarter[[#This Row],[goal]]</f>
        <v>0</v>
      </c>
      <c r="P167" s="12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Sub-Category]],LEN(Kickstarter[[#This Row],[Category and Sub-Category]])-FIND("/",Kickstarter[[#This Row],[Category and Sub-Category]]))</f>
        <v>drama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f>(((Kickstarter[[#This Row],[deadline]]/60)/60)/24)+DATE(1970,1,1)</f>
        <v>42751.075949074075</v>
      </c>
      <c r="J168">
        <v>1484531362</v>
      </c>
      <c r="K168" s="9">
        <f>(((Kickstarter[[#This Row],[launched_at]]/60)/60)/24)+DATE(1970,1,1)</f>
        <v>42721.075949074075</v>
      </c>
      <c r="L168">
        <v>1481939362</v>
      </c>
      <c r="M168" t="b">
        <v>0</v>
      </c>
      <c r="N168">
        <v>1</v>
      </c>
      <c r="O168" s="10">
        <f>Kickstarter[[#This Row],[pledged]]/Kickstarter[[#This Row],[goal]]</f>
        <v>0.6</v>
      </c>
      <c r="P168" s="12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Sub-Category]],LEN(Kickstarter[[#This Row],[Category and Sub-Category]])-FIND("/",Kickstarter[[#This Row],[Category and Sub-Category]]))</f>
        <v>drama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f>(((Kickstarter[[#This Row],[deadline]]/60)/60)/24)+DATE(1970,1,1)</f>
        <v>42220.927488425921</v>
      </c>
      <c r="J169">
        <v>1438726535</v>
      </c>
      <c r="K169" s="9">
        <f>(((Kickstarter[[#This Row],[launched_at]]/60)/60)/24)+DATE(1970,1,1)</f>
        <v>42160.927488425921</v>
      </c>
      <c r="L169">
        <v>1433542535</v>
      </c>
      <c r="M169" t="b">
        <v>0</v>
      </c>
      <c r="N169">
        <v>2</v>
      </c>
      <c r="O169" s="10">
        <f>Kickstarter[[#This Row],[pledged]]/Kickstarter[[#This Row],[goal]]</f>
        <v>1E-4</v>
      </c>
      <c r="P169" s="12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Sub-Category]],LEN(Kickstarter[[#This Row],[Category and Sub-Category]])-FIND("/",Kickstarter[[#This Row],[Category and Sub-Category]]))</f>
        <v>drama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f>(((Kickstarter[[#This Row],[deadline]]/60)/60)/24)+DATE(1970,1,1)</f>
        <v>42082.793634259258</v>
      </c>
      <c r="J170">
        <v>1426791770</v>
      </c>
      <c r="K170" s="9">
        <f>(((Kickstarter[[#This Row],[launched_at]]/60)/60)/24)+DATE(1970,1,1)</f>
        <v>42052.83530092593</v>
      </c>
      <c r="L170">
        <v>1424203370</v>
      </c>
      <c r="M170" t="b">
        <v>0</v>
      </c>
      <c r="N170">
        <v>3</v>
      </c>
      <c r="O170" s="10">
        <f>Kickstarter[[#This Row],[pledged]]/Kickstarter[[#This Row],[goal]]</f>
        <v>4.0625000000000001E-2</v>
      </c>
      <c r="P170" s="12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Sub-Category]],LEN(Kickstarter[[#This Row],[Category and Sub-Category]])-FIND("/",Kickstarter[[#This Row],[Category and Sub-Category]]))</f>
        <v>drama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f>(((Kickstarter[[#This Row],[deadline]]/60)/60)/24)+DATE(1970,1,1)</f>
        <v>41930.505312499998</v>
      </c>
      <c r="J171">
        <v>1413634059</v>
      </c>
      <c r="K171" s="9">
        <f>(((Kickstarter[[#This Row],[launched_at]]/60)/60)/24)+DATE(1970,1,1)</f>
        <v>41900.505312499998</v>
      </c>
      <c r="L171">
        <v>1411042059</v>
      </c>
      <c r="M171" t="b">
        <v>0</v>
      </c>
      <c r="N171">
        <v>10</v>
      </c>
      <c r="O171" s="10">
        <f>Kickstarter[[#This Row],[pledged]]/Kickstarter[[#This Row],[goal]]</f>
        <v>0.224</v>
      </c>
      <c r="P171" s="12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Sub-Category]],LEN(Kickstarter[[#This Row],[Category and Sub-Category]])-FIND("/",Kickstarter[[#This Row],[Category and Sub-Category]]))</f>
        <v>drama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f>(((Kickstarter[[#This Row],[deadline]]/60)/60)/24)+DATE(1970,1,1)</f>
        <v>42246.227777777778</v>
      </c>
      <c r="J172">
        <v>1440912480</v>
      </c>
      <c r="K172" s="9">
        <f>(((Kickstarter[[#This Row],[launched_at]]/60)/60)/24)+DATE(1970,1,1)</f>
        <v>42216.977812500001</v>
      </c>
      <c r="L172">
        <v>1438385283</v>
      </c>
      <c r="M172" t="b">
        <v>0</v>
      </c>
      <c r="N172">
        <v>10</v>
      </c>
      <c r="O172" s="10">
        <f>Kickstarter[[#This Row],[pledged]]/Kickstarter[[#This Row],[goal]]</f>
        <v>3.2500000000000001E-2</v>
      </c>
      <c r="P172" s="12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Sub-Category]],LEN(Kickstarter[[#This Row],[Category and Sub-Category]])-FIND("/",Kickstarter[[#This Row],[Category and Sub-Category]]))</f>
        <v>drama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f>(((Kickstarter[[#This Row],[deadline]]/60)/60)/24)+DATE(1970,1,1)</f>
        <v>42594.180717592593</v>
      </c>
      <c r="J173">
        <v>1470975614</v>
      </c>
      <c r="K173" s="9">
        <f>(((Kickstarter[[#This Row],[launched_at]]/60)/60)/24)+DATE(1970,1,1)</f>
        <v>42534.180717592593</v>
      </c>
      <c r="L173">
        <v>1465791614</v>
      </c>
      <c r="M173" t="b">
        <v>0</v>
      </c>
      <c r="N173">
        <v>1</v>
      </c>
      <c r="O173" s="10">
        <f>Kickstarter[[#This Row],[pledged]]/Kickstarter[[#This Row],[goal]]</f>
        <v>2.0000000000000002E-5</v>
      </c>
      <c r="P173" s="12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Sub-Category]],LEN(Kickstarter[[#This Row],[Category and Sub-Category]])-FIND("/",Kickstarter[[#This Row],[Category and Sub-Category]]))</f>
        <v>drama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f>(((Kickstarter[[#This Row],[deadline]]/60)/60)/24)+DATE(1970,1,1)</f>
        <v>42082.353275462956</v>
      </c>
      <c r="J174">
        <v>1426753723</v>
      </c>
      <c r="K174" s="9">
        <f>(((Kickstarter[[#This Row],[launched_at]]/60)/60)/24)+DATE(1970,1,1)</f>
        <v>42047.394942129627</v>
      </c>
      <c r="L174">
        <v>1423733323</v>
      </c>
      <c r="M174" t="b">
        <v>0</v>
      </c>
      <c r="N174">
        <v>0</v>
      </c>
      <c r="O174" s="10">
        <f>Kickstarter[[#This Row],[pledged]]/Kickstarter[[#This Row],[goal]]</f>
        <v>0</v>
      </c>
      <c r="P174" s="12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Sub-Category]],LEN(Kickstarter[[#This Row],[Category and Sub-Category]])-FIND("/",Kickstarter[[#This Row],[Category and Sub-Category]]))</f>
        <v>drama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f>(((Kickstarter[[#This Row],[deadline]]/60)/60)/24)+DATE(1970,1,1)</f>
        <v>42063.573009259257</v>
      </c>
      <c r="J175">
        <v>1425131108</v>
      </c>
      <c r="K175" s="9">
        <f>(((Kickstarter[[#This Row],[launched_at]]/60)/60)/24)+DATE(1970,1,1)</f>
        <v>42033.573009259257</v>
      </c>
      <c r="L175">
        <v>1422539108</v>
      </c>
      <c r="M175" t="b">
        <v>0</v>
      </c>
      <c r="N175">
        <v>0</v>
      </c>
      <c r="O175" s="10">
        <f>Kickstarter[[#This Row],[pledged]]/Kickstarter[[#This Row],[goal]]</f>
        <v>0</v>
      </c>
      <c r="P175" s="12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Sub-Category]],LEN(Kickstarter[[#This Row],[Category and Sub-Category]])-FIND("/",Kickstarter[[#This Row],[Category and Sub-Category]]))</f>
        <v>drama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f>(((Kickstarter[[#This Row],[deadline]]/60)/60)/24)+DATE(1970,1,1)</f>
        <v>42132.758981481486</v>
      </c>
      <c r="J176">
        <v>1431108776</v>
      </c>
      <c r="K176" s="9">
        <f>(((Kickstarter[[#This Row],[launched_at]]/60)/60)/24)+DATE(1970,1,1)</f>
        <v>42072.758981481486</v>
      </c>
      <c r="L176">
        <v>1425924776</v>
      </c>
      <c r="M176" t="b">
        <v>0</v>
      </c>
      <c r="N176">
        <v>0</v>
      </c>
      <c r="O176" s="10">
        <f>Kickstarter[[#This Row],[pledged]]/Kickstarter[[#This Row],[goal]]</f>
        <v>0</v>
      </c>
      <c r="P176" s="12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Sub-Category]],LEN(Kickstarter[[#This Row],[Category and Sub-Category]])-FIND("/",Kickstarter[[#This Row],[Category and Sub-Category]]))</f>
        <v>drama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f>(((Kickstarter[[#This Row],[deadline]]/60)/60)/24)+DATE(1970,1,1)</f>
        <v>41880.777905092589</v>
      </c>
      <c r="J177">
        <v>1409337611</v>
      </c>
      <c r="K177" s="9">
        <f>(((Kickstarter[[#This Row],[launched_at]]/60)/60)/24)+DATE(1970,1,1)</f>
        <v>41855.777905092589</v>
      </c>
      <c r="L177">
        <v>1407177611</v>
      </c>
      <c r="M177" t="b">
        <v>0</v>
      </c>
      <c r="N177">
        <v>26</v>
      </c>
      <c r="O177" s="10">
        <f>Kickstarter[[#This Row],[pledged]]/Kickstarter[[#This Row],[goal]]</f>
        <v>6.4850000000000005E-2</v>
      </c>
      <c r="P177" s="12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Sub-Category]],LEN(Kickstarter[[#This Row],[Category and Sub-Category]])-FIND("/",Kickstarter[[#This Row],[Category and Sub-Category]]))</f>
        <v>drama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f>(((Kickstarter[[#This Row],[deadline]]/60)/60)/24)+DATE(1970,1,1)</f>
        <v>42221.824062500003</v>
      </c>
      <c r="J178">
        <v>1438803999</v>
      </c>
      <c r="K178" s="9">
        <f>(((Kickstarter[[#This Row],[launched_at]]/60)/60)/24)+DATE(1970,1,1)</f>
        <v>42191.824062500003</v>
      </c>
      <c r="L178">
        <v>1436211999</v>
      </c>
      <c r="M178" t="b">
        <v>0</v>
      </c>
      <c r="N178">
        <v>0</v>
      </c>
      <c r="O178" s="10">
        <f>Kickstarter[[#This Row],[pledged]]/Kickstarter[[#This Row],[goal]]</f>
        <v>0</v>
      </c>
      <c r="P178" s="12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Sub-Category]],LEN(Kickstarter[[#This Row],[Category and Sub-Category]])-FIND("/",Kickstarter[[#This Row],[Category and Sub-Category]]))</f>
        <v>drama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f>(((Kickstarter[[#This Row],[deadline]]/60)/60)/24)+DATE(1970,1,1)</f>
        <v>42087.00608796296</v>
      </c>
      <c r="J179">
        <v>1427155726</v>
      </c>
      <c r="K179" s="9">
        <f>(((Kickstarter[[#This Row],[launched_at]]/60)/60)/24)+DATE(1970,1,1)</f>
        <v>42070.047754629632</v>
      </c>
      <c r="L179">
        <v>1425690526</v>
      </c>
      <c r="M179" t="b">
        <v>0</v>
      </c>
      <c r="N179">
        <v>7</v>
      </c>
      <c r="O179" s="10">
        <f>Kickstarter[[#This Row],[pledged]]/Kickstarter[[#This Row],[goal]]</f>
        <v>0.4</v>
      </c>
      <c r="P179" s="12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Sub-Category]],LEN(Kickstarter[[#This Row],[Category and Sub-Category]])-FIND("/",Kickstarter[[#This Row],[Category and Sub-Category]]))</f>
        <v>drama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f>(((Kickstarter[[#This Row],[deadline]]/60)/60)/24)+DATE(1970,1,1)</f>
        <v>42334.997048611112</v>
      </c>
      <c r="J180">
        <v>1448582145</v>
      </c>
      <c r="K180" s="9">
        <f>(((Kickstarter[[#This Row],[launched_at]]/60)/60)/24)+DATE(1970,1,1)</f>
        <v>42304.955381944441</v>
      </c>
      <c r="L180">
        <v>1445986545</v>
      </c>
      <c r="M180" t="b">
        <v>0</v>
      </c>
      <c r="N180">
        <v>0</v>
      </c>
      <c r="O180" s="10">
        <f>Kickstarter[[#This Row],[pledged]]/Kickstarter[[#This Row],[goal]]</f>
        <v>0</v>
      </c>
      <c r="P180" s="12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Sub-Category]],LEN(Kickstarter[[#This Row],[Category and Sub-Category]])-FIND("/",Kickstarter[[#This Row],[Category and Sub-Category]]))</f>
        <v>drama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f>(((Kickstarter[[#This Row],[deadline]]/60)/60)/24)+DATE(1970,1,1)</f>
        <v>42433.080497685187</v>
      </c>
      <c r="J181">
        <v>1457056555</v>
      </c>
      <c r="K181" s="9">
        <f>(((Kickstarter[[#This Row],[launched_at]]/60)/60)/24)+DATE(1970,1,1)</f>
        <v>42403.080497685187</v>
      </c>
      <c r="L181">
        <v>1454464555</v>
      </c>
      <c r="M181" t="b">
        <v>0</v>
      </c>
      <c r="N181">
        <v>2</v>
      </c>
      <c r="O181" s="10">
        <f>Kickstarter[[#This Row],[pledged]]/Kickstarter[[#This Row],[goal]]</f>
        <v>0.2</v>
      </c>
      <c r="P181" s="12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Sub-Category]],LEN(Kickstarter[[#This Row],[Category and Sub-Category]])-FIND("/",Kickstarter[[#This Row],[Category and Sub-Category]]))</f>
        <v>drama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f>(((Kickstarter[[#This Row],[deadline]]/60)/60)/24)+DATE(1970,1,1)</f>
        <v>42107.791666666672</v>
      </c>
      <c r="J182">
        <v>1428951600</v>
      </c>
      <c r="K182" s="9">
        <f>(((Kickstarter[[#This Row],[launched_at]]/60)/60)/24)+DATE(1970,1,1)</f>
        <v>42067.991238425922</v>
      </c>
      <c r="L182">
        <v>1425512843</v>
      </c>
      <c r="M182" t="b">
        <v>0</v>
      </c>
      <c r="N182">
        <v>13</v>
      </c>
      <c r="O182" s="10">
        <f>Kickstarter[[#This Row],[pledged]]/Kickstarter[[#This Row],[goal]]</f>
        <v>0.33416666666666667</v>
      </c>
      <c r="P182" s="12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Sub-Category]],LEN(Kickstarter[[#This Row],[Category and Sub-Category]])-FIND("/",Kickstarter[[#This Row],[Category and Sub-Category]]))</f>
        <v>drama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f>(((Kickstarter[[#This Row],[deadline]]/60)/60)/24)+DATE(1970,1,1)</f>
        <v>42177.741840277777</v>
      </c>
      <c r="J183">
        <v>1434995295</v>
      </c>
      <c r="K183" s="9">
        <f>(((Kickstarter[[#This Row],[launched_at]]/60)/60)/24)+DATE(1970,1,1)</f>
        <v>42147.741840277777</v>
      </c>
      <c r="L183">
        <v>1432403295</v>
      </c>
      <c r="M183" t="b">
        <v>0</v>
      </c>
      <c r="N183">
        <v>4</v>
      </c>
      <c r="O183" s="10">
        <f>Kickstarter[[#This Row],[pledged]]/Kickstarter[[#This Row],[goal]]</f>
        <v>0.21092608822670172</v>
      </c>
      <c r="P183" s="12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Sub-Category]],LEN(Kickstarter[[#This Row],[Category and Sub-Category]])-FIND("/",Kickstarter[[#This Row],[Category and Sub-Category]]))</f>
        <v>drama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f>(((Kickstarter[[#This Row],[deadline]]/60)/60)/24)+DATE(1970,1,1)</f>
        <v>42742.011944444443</v>
      </c>
      <c r="J184">
        <v>1483748232</v>
      </c>
      <c r="K184" s="9">
        <f>(((Kickstarter[[#This Row],[launched_at]]/60)/60)/24)+DATE(1970,1,1)</f>
        <v>42712.011944444443</v>
      </c>
      <c r="L184">
        <v>1481156232</v>
      </c>
      <c r="M184" t="b">
        <v>0</v>
      </c>
      <c r="N184">
        <v>0</v>
      </c>
      <c r="O184" s="10">
        <f>Kickstarter[[#This Row],[pledged]]/Kickstarter[[#This Row],[goal]]</f>
        <v>0</v>
      </c>
      <c r="P184" s="12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Sub-Category]],LEN(Kickstarter[[#This Row],[Category and Sub-Category]])-FIND("/",Kickstarter[[#This Row],[Category and Sub-Category]]))</f>
        <v>drama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f>(((Kickstarter[[#This Row],[deadline]]/60)/60)/24)+DATE(1970,1,1)</f>
        <v>41969.851967592593</v>
      </c>
      <c r="J185">
        <v>1417033610</v>
      </c>
      <c r="K185" s="9">
        <f>(((Kickstarter[[#This Row],[launched_at]]/60)/60)/24)+DATE(1970,1,1)</f>
        <v>41939.810300925928</v>
      </c>
      <c r="L185">
        <v>1414438010</v>
      </c>
      <c r="M185" t="b">
        <v>0</v>
      </c>
      <c r="N185">
        <v>12</v>
      </c>
      <c r="O185" s="10">
        <f>Kickstarter[[#This Row],[pledged]]/Kickstarter[[#This Row],[goal]]</f>
        <v>0.35855999999999999</v>
      </c>
      <c r="P185" s="12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Sub-Category]],LEN(Kickstarter[[#This Row],[Category and Sub-Category]])-FIND("/",Kickstarter[[#This Row],[Category and Sub-Category]]))</f>
        <v>drama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f>(((Kickstarter[[#This Row],[deadline]]/60)/60)/24)+DATE(1970,1,1)</f>
        <v>41883.165972222225</v>
      </c>
      <c r="J186">
        <v>1409543940</v>
      </c>
      <c r="K186" s="9">
        <f>(((Kickstarter[[#This Row],[launched_at]]/60)/60)/24)+DATE(1970,1,1)</f>
        <v>41825.791226851856</v>
      </c>
      <c r="L186">
        <v>1404586762</v>
      </c>
      <c r="M186" t="b">
        <v>0</v>
      </c>
      <c r="N186">
        <v>2</v>
      </c>
      <c r="O186" s="10">
        <f>Kickstarter[[#This Row],[pledged]]/Kickstarter[[#This Row],[goal]]</f>
        <v>3.4000000000000002E-2</v>
      </c>
      <c r="P186" s="12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Sub-Category]],LEN(Kickstarter[[#This Row],[Category and Sub-Category]])-FIND("/",Kickstarter[[#This Row],[Category and Sub-Category]]))</f>
        <v>drama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f>(((Kickstarter[[#This Row],[deadline]]/60)/60)/24)+DATE(1970,1,1)</f>
        <v>42600.91133101852</v>
      </c>
      <c r="J187">
        <v>1471557139</v>
      </c>
      <c r="K187" s="9">
        <f>(((Kickstarter[[#This Row],[launched_at]]/60)/60)/24)+DATE(1970,1,1)</f>
        <v>42570.91133101852</v>
      </c>
      <c r="L187">
        <v>1468965139</v>
      </c>
      <c r="M187" t="b">
        <v>0</v>
      </c>
      <c r="N187">
        <v>10</v>
      </c>
      <c r="O187" s="10">
        <f>Kickstarter[[#This Row],[pledged]]/Kickstarter[[#This Row],[goal]]</f>
        <v>5.5E-2</v>
      </c>
      <c r="P187" s="12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Sub-Category]],LEN(Kickstarter[[#This Row],[Category and Sub-Category]])-FIND("/",Kickstarter[[#This Row],[Category and Sub-Category]]))</f>
        <v>drama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f>(((Kickstarter[[#This Row],[deadline]]/60)/60)/24)+DATE(1970,1,1)</f>
        <v>42797.833333333328</v>
      </c>
      <c r="J188">
        <v>1488571200</v>
      </c>
      <c r="K188" s="9">
        <f>(((Kickstarter[[#This Row],[launched_at]]/60)/60)/24)+DATE(1970,1,1)</f>
        <v>42767.812893518523</v>
      </c>
      <c r="L188">
        <v>1485977434</v>
      </c>
      <c r="M188" t="b">
        <v>0</v>
      </c>
      <c r="N188">
        <v>0</v>
      </c>
      <c r="O188" s="10">
        <f>Kickstarter[[#This Row],[pledged]]/Kickstarter[[#This Row],[goal]]</f>
        <v>0</v>
      </c>
      <c r="P188" s="12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Sub-Category]],LEN(Kickstarter[[#This Row],[Category and Sub-Category]])-FIND("/",Kickstarter[[#This Row],[Category and Sub-Category]]))</f>
        <v>drama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f>(((Kickstarter[[#This Row],[deadline]]/60)/60)/24)+DATE(1970,1,1)</f>
        <v>42206.290972222225</v>
      </c>
      <c r="J189">
        <v>1437461940</v>
      </c>
      <c r="K189" s="9">
        <f>(((Kickstarter[[#This Row],[launched_at]]/60)/60)/24)+DATE(1970,1,1)</f>
        <v>42182.234456018516</v>
      </c>
      <c r="L189">
        <v>1435383457</v>
      </c>
      <c r="M189" t="b">
        <v>0</v>
      </c>
      <c r="N189">
        <v>5</v>
      </c>
      <c r="O189" s="10">
        <f>Kickstarter[[#This Row],[pledged]]/Kickstarter[[#This Row],[goal]]</f>
        <v>0.16</v>
      </c>
      <c r="P189" s="12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Sub-Category]],LEN(Kickstarter[[#This Row],[Category and Sub-Category]])-FIND("/",Kickstarter[[#This Row],[Category and Sub-Category]]))</f>
        <v>drama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f>(((Kickstarter[[#This Row],[deadline]]/60)/60)/24)+DATE(1970,1,1)</f>
        <v>41887.18304398148</v>
      </c>
      <c r="J190">
        <v>1409891015</v>
      </c>
      <c r="K190" s="9">
        <f>(((Kickstarter[[#This Row],[launched_at]]/60)/60)/24)+DATE(1970,1,1)</f>
        <v>41857.18304398148</v>
      </c>
      <c r="L190">
        <v>1407299015</v>
      </c>
      <c r="M190" t="b">
        <v>0</v>
      </c>
      <c r="N190">
        <v>0</v>
      </c>
      <c r="O190" s="10">
        <f>Kickstarter[[#This Row],[pledged]]/Kickstarter[[#This Row],[goal]]</f>
        <v>0</v>
      </c>
      <c r="P190" s="12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Sub-Category]],LEN(Kickstarter[[#This Row],[Category and Sub-Category]])-FIND("/",Kickstarter[[#This Row],[Category and Sub-Category]]))</f>
        <v>drama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f>(((Kickstarter[[#This Row],[deadline]]/60)/60)/24)+DATE(1970,1,1)</f>
        <v>42616.690706018519</v>
      </c>
      <c r="J191">
        <v>1472920477</v>
      </c>
      <c r="K191" s="9">
        <f>(((Kickstarter[[#This Row],[launched_at]]/60)/60)/24)+DATE(1970,1,1)</f>
        <v>42556.690706018519</v>
      </c>
      <c r="L191">
        <v>1467736477</v>
      </c>
      <c r="M191" t="b">
        <v>0</v>
      </c>
      <c r="N191">
        <v>5</v>
      </c>
      <c r="O191" s="10">
        <f>Kickstarter[[#This Row],[pledged]]/Kickstarter[[#This Row],[goal]]</f>
        <v>6.8999999999999997E-4</v>
      </c>
      <c r="P191" s="12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Sub-Category]],LEN(Kickstarter[[#This Row],[Category and Sub-Category]])-FIND("/",Kickstarter[[#This Row],[Category and Sub-Category]]))</f>
        <v>drama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f>(((Kickstarter[[#This Row],[deadline]]/60)/60)/24)+DATE(1970,1,1)</f>
        <v>42537.650995370372</v>
      </c>
      <c r="J192">
        <v>1466091446</v>
      </c>
      <c r="K192" s="9">
        <f>(((Kickstarter[[#This Row],[launched_at]]/60)/60)/24)+DATE(1970,1,1)</f>
        <v>42527.650995370372</v>
      </c>
      <c r="L192">
        <v>1465227446</v>
      </c>
      <c r="M192" t="b">
        <v>0</v>
      </c>
      <c r="N192">
        <v>1</v>
      </c>
      <c r="O192" s="10">
        <f>Kickstarter[[#This Row],[pledged]]/Kickstarter[[#This Row],[goal]]</f>
        <v>4.1666666666666666E-3</v>
      </c>
      <c r="P192" s="12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Sub-Category]],LEN(Kickstarter[[#This Row],[Category and Sub-Category]])-FIND("/",Kickstarter[[#This Row],[Category and Sub-Category]]))</f>
        <v>drama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f>(((Kickstarter[[#This Row],[deadline]]/60)/60)/24)+DATE(1970,1,1)</f>
        <v>42279.441412037035</v>
      </c>
      <c r="J193">
        <v>1443782138</v>
      </c>
      <c r="K193" s="9">
        <f>(((Kickstarter[[#This Row],[launched_at]]/60)/60)/24)+DATE(1970,1,1)</f>
        <v>42239.441412037035</v>
      </c>
      <c r="L193">
        <v>1440326138</v>
      </c>
      <c r="M193" t="b">
        <v>0</v>
      </c>
      <c r="N193">
        <v>3</v>
      </c>
      <c r="O193" s="10">
        <f>Kickstarter[[#This Row],[pledged]]/Kickstarter[[#This Row],[goal]]</f>
        <v>0.05</v>
      </c>
      <c r="P193" s="12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Sub-Category]],LEN(Kickstarter[[#This Row],[Category and Sub-Category]])-FIND("/",Kickstarter[[#This Row],[Category and Sub-Category]]))</f>
        <v>drama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f>(((Kickstarter[[#This Row],[deadline]]/60)/60)/24)+DATE(1970,1,1)</f>
        <v>41929.792037037041</v>
      </c>
      <c r="J194">
        <v>1413572432</v>
      </c>
      <c r="K194" s="9">
        <f>(((Kickstarter[[#This Row],[launched_at]]/60)/60)/24)+DATE(1970,1,1)</f>
        <v>41899.792037037041</v>
      </c>
      <c r="L194">
        <v>1410980432</v>
      </c>
      <c r="M194" t="b">
        <v>0</v>
      </c>
      <c r="N194">
        <v>3</v>
      </c>
      <c r="O194" s="10">
        <f>Kickstarter[[#This Row],[pledged]]/Kickstarter[[#This Row],[goal]]</f>
        <v>1.7E-5</v>
      </c>
      <c r="P194" s="12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Sub-Category]],LEN(Kickstarter[[#This Row],[Category and Sub-Category]])-FIND("/",Kickstarter[[#This Row],[Category and Sub-Category]]))</f>
        <v>drama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f>(((Kickstarter[[#This Row],[deadline]]/60)/60)/24)+DATE(1970,1,1)</f>
        <v>41971.976458333331</v>
      </c>
      <c r="J195">
        <v>1417217166</v>
      </c>
      <c r="K195" s="9">
        <f>(((Kickstarter[[#This Row],[launched_at]]/60)/60)/24)+DATE(1970,1,1)</f>
        <v>41911.934791666667</v>
      </c>
      <c r="L195">
        <v>1412029566</v>
      </c>
      <c r="M195" t="b">
        <v>0</v>
      </c>
      <c r="N195">
        <v>0</v>
      </c>
      <c r="O195" s="10">
        <f>Kickstarter[[#This Row],[pledged]]/Kickstarter[[#This Row],[goal]]</f>
        <v>0</v>
      </c>
      <c r="P195" s="12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Sub-Category]],LEN(Kickstarter[[#This Row],[Category and Sub-Category]])-FIND("/",Kickstarter[[#This Row],[Category and Sub-Category]]))</f>
        <v>drama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f>(((Kickstarter[[#This Row],[deadline]]/60)/60)/24)+DATE(1970,1,1)</f>
        <v>42435.996886574074</v>
      </c>
      <c r="J196">
        <v>1457308531</v>
      </c>
      <c r="K196" s="9">
        <f>(((Kickstarter[[#This Row],[launched_at]]/60)/60)/24)+DATE(1970,1,1)</f>
        <v>42375.996886574074</v>
      </c>
      <c r="L196">
        <v>1452124531</v>
      </c>
      <c r="M196" t="b">
        <v>0</v>
      </c>
      <c r="N196">
        <v>3</v>
      </c>
      <c r="O196" s="10">
        <f>Kickstarter[[#This Row],[pledged]]/Kickstarter[[#This Row],[goal]]</f>
        <v>1.1999999999999999E-3</v>
      </c>
      <c r="P196" s="12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Sub-Category]],LEN(Kickstarter[[#This Row],[Category and Sub-Category]])-FIND("/",Kickstarter[[#This Row],[Category and Sub-Category]]))</f>
        <v>drama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f>(((Kickstarter[[#This Row],[deadline]]/60)/60)/24)+DATE(1970,1,1)</f>
        <v>42195.67050925926</v>
      </c>
      <c r="J197">
        <v>1436544332</v>
      </c>
      <c r="K197" s="9">
        <f>(((Kickstarter[[#This Row],[launched_at]]/60)/60)/24)+DATE(1970,1,1)</f>
        <v>42135.67050925926</v>
      </c>
      <c r="L197">
        <v>1431360332</v>
      </c>
      <c r="M197" t="b">
        <v>0</v>
      </c>
      <c r="N197">
        <v>0</v>
      </c>
      <c r="O197" s="10">
        <f>Kickstarter[[#This Row],[pledged]]/Kickstarter[[#This Row],[goal]]</f>
        <v>0</v>
      </c>
      <c r="P197" s="12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Sub-Category]],LEN(Kickstarter[[#This Row],[Category and Sub-Category]])-FIND("/",Kickstarter[[#This Row],[Category and Sub-Category]]))</f>
        <v>drama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f>(((Kickstarter[[#This Row],[deadline]]/60)/60)/24)+DATE(1970,1,1)</f>
        <v>42287.875</v>
      </c>
      <c r="J198">
        <v>1444510800</v>
      </c>
      <c r="K198" s="9">
        <f>(((Kickstarter[[#This Row],[launched_at]]/60)/60)/24)+DATE(1970,1,1)</f>
        <v>42259.542800925927</v>
      </c>
      <c r="L198">
        <v>1442062898</v>
      </c>
      <c r="M198" t="b">
        <v>0</v>
      </c>
      <c r="N198">
        <v>19</v>
      </c>
      <c r="O198" s="10">
        <f>Kickstarter[[#This Row],[pledged]]/Kickstarter[[#This Row],[goal]]</f>
        <v>0.41857142857142859</v>
      </c>
      <c r="P198" s="12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Sub-Category]],LEN(Kickstarter[[#This Row],[Category and Sub-Category]])-FIND("/",Kickstarter[[#This Row],[Category and Sub-Category]]))</f>
        <v>drama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f>(((Kickstarter[[#This Row],[deadline]]/60)/60)/24)+DATE(1970,1,1)</f>
        <v>42783.875</v>
      </c>
      <c r="J199">
        <v>1487365200</v>
      </c>
      <c r="K199" s="9">
        <f>(((Kickstarter[[#This Row],[launched_at]]/60)/60)/24)+DATE(1970,1,1)</f>
        <v>42741.848379629635</v>
      </c>
      <c r="L199">
        <v>1483734100</v>
      </c>
      <c r="M199" t="b">
        <v>0</v>
      </c>
      <c r="N199">
        <v>8</v>
      </c>
      <c r="O199" s="10">
        <f>Kickstarter[[#This Row],[pledged]]/Kickstarter[[#This Row],[goal]]</f>
        <v>0.1048</v>
      </c>
      <c r="P199" s="12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Sub-Category]],LEN(Kickstarter[[#This Row],[Category and Sub-Category]])-FIND("/",Kickstarter[[#This Row],[Category and Sub-Category]]))</f>
        <v>drama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f>(((Kickstarter[[#This Row],[deadline]]/60)/60)/24)+DATE(1970,1,1)</f>
        <v>41917.383356481485</v>
      </c>
      <c r="J200">
        <v>1412500322</v>
      </c>
      <c r="K200" s="9">
        <f>(((Kickstarter[[#This Row],[launched_at]]/60)/60)/24)+DATE(1970,1,1)</f>
        <v>41887.383356481485</v>
      </c>
      <c r="L200">
        <v>1409908322</v>
      </c>
      <c r="M200" t="b">
        <v>0</v>
      </c>
      <c r="N200">
        <v>6</v>
      </c>
      <c r="O200" s="10">
        <f>Kickstarter[[#This Row],[pledged]]/Kickstarter[[#This Row],[goal]]</f>
        <v>1.116E-2</v>
      </c>
      <c r="P200" s="12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Sub-Category]],LEN(Kickstarter[[#This Row],[Category and Sub-Category]])-FIND("/",Kickstarter[[#This Row],[Category and Sub-Category]]))</f>
        <v>drama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f>(((Kickstarter[[#This Row],[deadline]]/60)/60)/24)+DATE(1970,1,1)</f>
        <v>42614.123865740738</v>
      </c>
      <c r="J201">
        <v>1472698702</v>
      </c>
      <c r="K201" s="9">
        <f>(((Kickstarter[[#This Row],[launched_at]]/60)/60)/24)+DATE(1970,1,1)</f>
        <v>42584.123865740738</v>
      </c>
      <c r="L201">
        <v>1470106702</v>
      </c>
      <c r="M201" t="b">
        <v>0</v>
      </c>
      <c r="N201">
        <v>0</v>
      </c>
      <c r="O201" s="10">
        <f>Kickstarter[[#This Row],[pledged]]/Kickstarter[[#This Row],[goal]]</f>
        <v>0</v>
      </c>
      <c r="P201" s="12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Sub-Category]],LEN(Kickstarter[[#This Row],[Category and Sub-Category]])-FIND("/",Kickstarter[[#This Row],[Category and Sub-Category]]))</f>
        <v>drama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f>(((Kickstarter[[#This Row],[deadline]]/60)/60)/24)+DATE(1970,1,1)</f>
        <v>41897.083368055559</v>
      </c>
      <c r="J202">
        <v>1410746403</v>
      </c>
      <c r="K202" s="9">
        <f>(((Kickstarter[[#This Row],[launched_at]]/60)/60)/24)+DATE(1970,1,1)</f>
        <v>41867.083368055559</v>
      </c>
      <c r="L202">
        <v>1408154403</v>
      </c>
      <c r="M202" t="b">
        <v>0</v>
      </c>
      <c r="N202">
        <v>18</v>
      </c>
      <c r="O202" s="10">
        <f>Kickstarter[[#This Row],[pledged]]/Kickstarter[[#This Row],[goal]]</f>
        <v>0.26192500000000002</v>
      </c>
      <c r="P202" s="12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Sub-Category]],LEN(Kickstarter[[#This Row],[Category and Sub-Category]])-FIND("/",Kickstarter[[#This Row],[Category and Sub-Category]]))</f>
        <v>drama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f>(((Kickstarter[[#This Row],[deadline]]/60)/60)/24)+DATE(1970,1,1)</f>
        <v>42043.818622685183</v>
      </c>
      <c r="J203">
        <v>1423424329</v>
      </c>
      <c r="K203" s="9">
        <f>(((Kickstarter[[#This Row],[launched_at]]/60)/60)/24)+DATE(1970,1,1)</f>
        <v>42023.818622685183</v>
      </c>
      <c r="L203">
        <v>1421696329</v>
      </c>
      <c r="M203" t="b">
        <v>0</v>
      </c>
      <c r="N203">
        <v>7</v>
      </c>
      <c r="O203" s="10">
        <f>Kickstarter[[#This Row],[pledged]]/Kickstarter[[#This Row],[goal]]</f>
        <v>0.58461538461538465</v>
      </c>
      <c r="P203" s="12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Sub-Category]],LEN(Kickstarter[[#This Row],[Category and Sub-Category]])-FIND("/",Kickstarter[[#This Row],[Category and Sub-Category]]))</f>
        <v>drama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f>(((Kickstarter[[#This Row],[deadline]]/60)/60)/24)+DATE(1970,1,1)</f>
        <v>42285.874305555553</v>
      </c>
      <c r="J204">
        <v>1444337940</v>
      </c>
      <c r="K204" s="9">
        <f>(((Kickstarter[[#This Row],[launched_at]]/60)/60)/24)+DATE(1970,1,1)</f>
        <v>42255.927824074075</v>
      </c>
      <c r="L204">
        <v>1441750564</v>
      </c>
      <c r="M204" t="b">
        <v>0</v>
      </c>
      <c r="N204">
        <v>0</v>
      </c>
      <c r="O204" s="10">
        <f>Kickstarter[[#This Row],[pledged]]/Kickstarter[[#This Row],[goal]]</f>
        <v>0</v>
      </c>
      <c r="P204" s="12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Sub-Category]],LEN(Kickstarter[[#This Row],[Category and Sub-Category]])-FIND("/",Kickstarter[[#This Row],[Category and Sub-Category]]))</f>
        <v>drama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f>(((Kickstarter[[#This Row],[deadline]]/60)/60)/24)+DATE(1970,1,1)</f>
        <v>42033.847962962958</v>
      </c>
      <c r="J205">
        <v>1422562864</v>
      </c>
      <c r="K205" s="9">
        <f>(((Kickstarter[[#This Row],[launched_at]]/60)/60)/24)+DATE(1970,1,1)</f>
        <v>41973.847962962958</v>
      </c>
      <c r="L205">
        <v>1417378864</v>
      </c>
      <c r="M205" t="b">
        <v>0</v>
      </c>
      <c r="N205">
        <v>8</v>
      </c>
      <c r="O205" s="10">
        <f>Kickstarter[[#This Row],[pledged]]/Kickstarter[[#This Row],[goal]]</f>
        <v>0.2984</v>
      </c>
      <c r="P205" s="12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Sub-Category]],LEN(Kickstarter[[#This Row],[Category and Sub-Category]])-FIND("/",Kickstarter[[#This Row],[Category and Sub-Category]]))</f>
        <v>drama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f>(((Kickstarter[[#This Row],[deadline]]/60)/60)/24)+DATE(1970,1,1)</f>
        <v>42586.583368055552</v>
      </c>
      <c r="J206">
        <v>1470319203</v>
      </c>
      <c r="K206" s="9">
        <f>(((Kickstarter[[#This Row],[launched_at]]/60)/60)/24)+DATE(1970,1,1)</f>
        <v>42556.583368055552</v>
      </c>
      <c r="L206">
        <v>1467727203</v>
      </c>
      <c r="M206" t="b">
        <v>0</v>
      </c>
      <c r="N206">
        <v>1293</v>
      </c>
      <c r="O206" s="10">
        <f>Kickstarter[[#This Row],[pledged]]/Kickstarter[[#This Row],[goal]]</f>
        <v>0.50721666666666665</v>
      </c>
      <c r="P206" s="12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Sub-Category]],LEN(Kickstarter[[#This Row],[Category and Sub-Category]])-FIND("/",Kickstarter[[#This Row],[Category and Sub-Category]]))</f>
        <v>drama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f>(((Kickstarter[[#This Row],[deadline]]/60)/60)/24)+DATE(1970,1,1)</f>
        <v>42283.632199074069</v>
      </c>
      <c r="J207">
        <v>1444144222</v>
      </c>
      <c r="K207" s="9">
        <f>(((Kickstarter[[#This Row],[launched_at]]/60)/60)/24)+DATE(1970,1,1)</f>
        <v>42248.632199074069</v>
      </c>
      <c r="L207">
        <v>1441120222</v>
      </c>
      <c r="M207" t="b">
        <v>0</v>
      </c>
      <c r="N207">
        <v>17</v>
      </c>
      <c r="O207" s="10">
        <f>Kickstarter[[#This Row],[pledged]]/Kickstarter[[#This Row],[goal]]</f>
        <v>0.16250000000000001</v>
      </c>
      <c r="P207" s="12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Sub-Category]],LEN(Kickstarter[[#This Row],[Category and Sub-Category]])-FIND("/",Kickstarter[[#This Row],[Category and Sub-Category]]))</f>
        <v>drama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f>(((Kickstarter[[#This Row],[deadline]]/60)/60)/24)+DATE(1970,1,1)</f>
        <v>42588.004432870366</v>
      </c>
      <c r="J208">
        <v>1470441983</v>
      </c>
      <c r="K208" s="9">
        <f>(((Kickstarter[[#This Row],[launched_at]]/60)/60)/24)+DATE(1970,1,1)</f>
        <v>42567.004432870366</v>
      </c>
      <c r="L208">
        <v>1468627583</v>
      </c>
      <c r="M208" t="b">
        <v>0</v>
      </c>
      <c r="N208">
        <v>0</v>
      </c>
      <c r="O208" s="10">
        <f>Kickstarter[[#This Row],[pledged]]/Kickstarter[[#This Row],[goal]]</f>
        <v>0</v>
      </c>
      <c r="P208" s="12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Sub-Category]],LEN(Kickstarter[[#This Row],[Category and Sub-Category]])-FIND("/",Kickstarter[[#This Row],[Category and Sub-Category]]))</f>
        <v>drama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f>(((Kickstarter[[#This Row],[deadline]]/60)/60)/24)+DATE(1970,1,1)</f>
        <v>42008.197199074071</v>
      </c>
      <c r="J209">
        <v>1420346638</v>
      </c>
      <c r="K209" s="9">
        <f>(((Kickstarter[[#This Row],[launched_at]]/60)/60)/24)+DATE(1970,1,1)</f>
        <v>41978.197199074071</v>
      </c>
      <c r="L209">
        <v>1417754638</v>
      </c>
      <c r="M209" t="b">
        <v>0</v>
      </c>
      <c r="N209">
        <v>13</v>
      </c>
      <c r="O209" s="10">
        <f>Kickstarter[[#This Row],[pledged]]/Kickstarter[[#This Row],[goal]]</f>
        <v>0.15214285714285714</v>
      </c>
      <c r="P209" s="12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Sub-Category]],LEN(Kickstarter[[#This Row],[Category and Sub-Category]])-FIND("/",Kickstarter[[#This Row],[Category and Sub-Category]]))</f>
        <v>drama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f>(((Kickstarter[[#This Row],[deadline]]/60)/60)/24)+DATE(1970,1,1)</f>
        <v>41989.369988425926</v>
      </c>
      <c r="J210">
        <v>1418719967</v>
      </c>
      <c r="K210" s="9">
        <f>(((Kickstarter[[#This Row],[launched_at]]/60)/60)/24)+DATE(1970,1,1)</f>
        <v>41959.369988425926</v>
      </c>
      <c r="L210">
        <v>1416127967</v>
      </c>
      <c r="M210" t="b">
        <v>0</v>
      </c>
      <c r="N210">
        <v>0</v>
      </c>
      <c r="O210" s="10">
        <f>Kickstarter[[#This Row],[pledged]]/Kickstarter[[#This Row],[goal]]</f>
        <v>0</v>
      </c>
      <c r="P210" s="12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Sub-Category]],LEN(Kickstarter[[#This Row],[Category and Sub-Category]])-FIND("/",Kickstarter[[#This Row],[Category and Sub-Category]]))</f>
        <v>drama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f>(((Kickstarter[[#This Row],[deadline]]/60)/60)/24)+DATE(1970,1,1)</f>
        <v>42195.922858796301</v>
      </c>
      <c r="J211">
        <v>1436566135</v>
      </c>
      <c r="K211" s="9">
        <f>(((Kickstarter[[#This Row],[launched_at]]/60)/60)/24)+DATE(1970,1,1)</f>
        <v>42165.922858796301</v>
      </c>
      <c r="L211">
        <v>1433974135</v>
      </c>
      <c r="M211" t="b">
        <v>0</v>
      </c>
      <c r="N211">
        <v>0</v>
      </c>
      <c r="O211" s="10">
        <f>Kickstarter[[#This Row],[pledged]]/Kickstarter[[#This Row],[goal]]</f>
        <v>0</v>
      </c>
      <c r="P211" s="12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Sub-Category]],LEN(Kickstarter[[#This Row],[Category and Sub-Category]])-FIND("/",Kickstarter[[#This Row],[Category and Sub-Category]]))</f>
        <v>drama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f>(((Kickstarter[[#This Row],[deadline]]/60)/60)/24)+DATE(1970,1,1)</f>
        <v>42278.208333333328</v>
      </c>
      <c r="J212">
        <v>1443675600</v>
      </c>
      <c r="K212" s="9">
        <f>(((Kickstarter[[#This Row],[launched_at]]/60)/60)/24)+DATE(1970,1,1)</f>
        <v>42249.064722222218</v>
      </c>
      <c r="L212">
        <v>1441157592</v>
      </c>
      <c r="M212" t="b">
        <v>0</v>
      </c>
      <c r="N212">
        <v>33</v>
      </c>
      <c r="O212" s="10">
        <f>Kickstarter[[#This Row],[pledged]]/Kickstarter[[#This Row],[goal]]</f>
        <v>0.2525</v>
      </c>
      <c r="P212" s="12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Sub-Category]],LEN(Kickstarter[[#This Row],[Category and Sub-Category]])-FIND("/",Kickstarter[[#This Row],[Category and Sub-Category]]))</f>
        <v>drama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f>(((Kickstarter[[#This Row],[deadline]]/60)/60)/24)+DATE(1970,1,1)</f>
        <v>42266.159918981488</v>
      </c>
      <c r="J213">
        <v>1442634617</v>
      </c>
      <c r="K213" s="9">
        <f>(((Kickstarter[[#This Row],[launched_at]]/60)/60)/24)+DATE(1970,1,1)</f>
        <v>42236.159918981488</v>
      </c>
      <c r="L213">
        <v>1440042617</v>
      </c>
      <c r="M213" t="b">
        <v>0</v>
      </c>
      <c r="N213">
        <v>12</v>
      </c>
      <c r="O213" s="10">
        <f>Kickstarter[[#This Row],[pledged]]/Kickstarter[[#This Row],[goal]]</f>
        <v>0.44600000000000001</v>
      </c>
      <c r="P213" s="12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Sub-Category]],LEN(Kickstarter[[#This Row],[Category and Sub-Category]])-FIND("/",Kickstarter[[#This Row],[Category and Sub-Category]]))</f>
        <v>drama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f>(((Kickstarter[[#This Row],[deadline]]/60)/60)/24)+DATE(1970,1,1)</f>
        <v>42476.839351851857</v>
      </c>
      <c r="J214">
        <v>1460837320</v>
      </c>
      <c r="K214" s="9">
        <f>(((Kickstarter[[#This Row],[launched_at]]/60)/60)/24)+DATE(1970,1,1)</f>
        <v>42416.881018518514</v>
      </c>
      <c r="L214">
        <v>1455656920</v>
      </c>
      <c r="M214" t="b">
        <v>0</v>
      </c>
      <c r="N214">
        <v>1</v>
      </c>
      <c r="O214" s="10">
        <f>Kickstarter[[#This Row],[pledged]]/Kickstarter[[#This Row],[goal]]</f>
        <v>1.5873015873015873E-4</v>
      </c>
      <c r="P214" s="12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Sub-Category]],LEN(Kickstarter[[#This Row],[Category and Sub-Category]])-FIND("/",Kickstarter[[#This Row],[Category and Sub-Category]]))</f>
        <v>drama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f>(((Kickstarter[[#This Row],[deadline]]/60)/60)/24)+DATE(1970,1,1)</f>
        <v>42232.587974537033</v>
      </c>
      <c r="J215">
        <v>1439734001</v>
      </c>
      <c r="K215" s="9">
        <f>(((Kickstarter[[#This Row],[launched_at]]/60)/60)/24)+DATE(1970,1,1)</f>
        <v>42202.594293981485</v>
      </c>
      <c r="L215">
        <v>1437142547</v>
      </c>
      <c r="M215" t="b">
        <v>0</v>
      </c>
      <c r="N215">
        <v>1</v>
      </c>
      <c r="O215" s="10">
        <f>Kickstarter[[#This Row],[pledged]]/Kickstarter[[#This Row],[goal]]</f>
        <v>4.0000000000000002E-4</v>
      </c>
      <c r="P215" s="12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Sub-Category]],LEN(Kickstarter[[#This Row],[Category and Sub-Category]])-FIND("/",Kickstarter[[#This Row],[Category and Sub-Category]]))</f>
        <v>drama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f>(((Kickstarter[[#This Row],[deadline]]/60)/60)/24)+DATE(1970,1,1)</f>
        <v>42069.64061342593</v>
      </c>
      <c r="J216">
        <v>1425655349</v>
      </c>
      <c r="K216" s="9">
        <f>(((Kickstarter[[#This Row],[launched_at]]/60)/60)/24)+DATE(1970,1,1)</f>
        <v>42009.64061342593</v>
      </c>
      <c r="L216">
        <v>1420471349</v>
      </c>
      <c r="M216" t="b">
        <v>0</v>
      </c>
      <c r="N216">
        <v>1</v>
      </c>
      <c r="O216" s="10">
        <f>Kickstarter[[#This Row],[pledged]]/Kickstarter[[#This Row],[goal]]</f>
        <v>8.0000000000000007E-5</v>
      </c>
      <c r="P216" s="12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Sub-Category]],LEN(Kickstarter[[#This Row],[Category and Sub-Category]])-FIND("/",Kickstarter[[#This Row],[Category and Sub-Category]]))</f>
        <v>drama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f>(((Kickstarter[[#This Row],[deadline]]/60)/60)/24)+DATE(1970,1,1)</f>
        <v>42417.999305555553</v>
      </c>
      <c r="J217">
        <v>1455753540</v>
      </c>
      <c r="K217" s="9">
        <f>(((Kickstarter[[#This Row],[launched_at]]/60)/60)/24)+DATE(1970,1,1)</f>
        <v>42375.230115740742</v>
      </c>
      <c r="L217">
        <v>1452058282</v>
      </c>
      <c r="M217" t="b">
        <v>0</v>
      </c>
      <c r="N217">
        <v>1</v>
      </c>
      <c r="O217" s="10">
        <f>Kickstarter[[#This Row],[pledged]]/Kickstarter[[#This Row],[goal]]</f>
        <v>2.2727272727272726E-3</v>
      </c>
      <c r="P217" s="12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Sub-Category]],LEN(Kickstarter[[#This Row],[Category and Sub-Category]])-FIND("/",Kickstarter[[#This Row],[Category and Sub-Category]]))</f>
        <v>drama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f>(((Kickstarter[[#This Row],[deadline]]/60)/60)/24)+DATE(1970,1,1)</f>
        <v>42116.917094907403</v>
      </c>
      <c r="J218">
        <v>1429740037</v>
      </c>
      <c r="K218" s="9">
        <f>(((Kickstarter[[#This Row],[launched_at]]/60)/60)/24)+DATE(1970,1,1)</f>
        <v>42066.958761574075</v>
      </c>
      <c r="L218">
        <v>1425423637</v>
      </c>
      <c r="M218" t="b">
        <v>0</v>
      </c>
      <c r="N218">
        <v>84</v>
      </c>
      <c r="O218" s="10">
        <f>Kickstarter[[#This Row],[pledged]]/Kickstarter[[#This Row],[goal]]</f>
        <v>0.55698440000000005</v>
      </c>
      <c r="P218" s="12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Sub-Category]],LEN(Kickstarter[[#This Row],[Category and Sub-Category]])-FIND("/",Kickstarter[[#This Row],[Category and Sub-Category]]))</f>
        <v>drama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f>(((Kickstarter[[#This Row],[deadline]]/60)/60)/24)+DATE(1970,1,1)</f>
        <v>42001.64061342593</v>
      </c>
      <c r="J219">
        <v>1419780149</v>
      </c>
      <c r="K219" s="9">
        <f>(((Kickstarter[[#This Row],[launched_at]]/60)/60)/24)+DATE(1970,1,1)</f>
        <v>41970.64061342593</v>
      </c>
      <c r="L219">
        <v>1417101749</v>
      </c>
      <c r="M219" t="b">
        <v>0</v>
      </c>
      <c r="N219">
        <v>38</v>
      </c>
      <c r="O219" s="10">
        <f>Kickstarter[[#This Row],[pledged]]/Kickstarter[[#This Row],[goal]]</f>
        <v>0.11942999999999999</v>
      </c>
      <c r="P219" s="12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Sub-Category]],LEN(Kickstarter[[#This Row],[Category and Sub-Category]])-FIND("/",Kickstarter[[#This Row],[Category and Sub-Category]]))</f>
        <v>drama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f>(((Kickstarter[[#This Row],[deadline]]/60)/60)/24)+DATE(1970,1,1)</f>
        <v>42139.628344907411</v>
      </c>
      <c r="J220">
        <v>1431702289</v>
      </c>
      <c r="K220" s="9">
        <f>(((Kickstarter[[#This Row],[launched_at]]/60)/60)/24)+DATE(1970,1,1)</f>
        <v>42079.628344907411</v>
      </c>
      <c r="L220">
        <v>1426518289</v>
      </c>
      <c r="M220" t="b">
        <v>0</v>
      </c>
      <c r="N220">
        <v>1</v>
      </c>
      <c r="O220" s="10">
        <f>Kickstarter[[#This Row],[pledged]]/Kickstarter[[#This Row],[goal]]</f>
        <v>0.02</v>
      </c>
      <c r="P220" s="12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Sub-Category]],LEN(Kickstarter[[#This Row],[Category and Sub-Category]])-FIND("/",Kickstarter[[#This Row],[Category and Sub-Category]]))</f>
        <v>drama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f>(((Kickstarter[[#This Row],[deadline]]/60)/60)/24)+DATE(1970,1,1)</f>
        <v>42461.290972222225</v>
      </c>
      <c r="J221">
        <v>1459493940</v>
      </c>
      <c r="K221" s="9">
        <f>(((Kickstarter[[#This Row],[launched_at]]/60)/60)/24)+DATE(1970,1,1)</f>
        <v>42429.326678240745</v>
      </c>
      <c r="L221">
        <v>1456732225</v>
      </c>
      <c r="M221" t="b">
        <v>0</v>
      </c>
      <c r="N221">
        <v>76</v>
      </c>
      <c r="O221" s="10">
        <f>Kickstarter[[#This Row],[pledged]]/Kickstarter[[#This Row],[goal]]</f>
        <v>0.17630000000000001</v>
      </c>
      <c r="P221" s="12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Sub-Category]],LEN(Kickstarter[[#This Row],[Category and Sub-Category]])-FIND("/",Kickstarter[[#This Row],[Category and Sub-Category]]))</f>
        <v>drama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f>(((Kickstarter[[#This Row],[deadline]]/60)/60)/24)+DATE(1970,1,1)</f>
        <v>42236.837499999994</v>
      </c>
      <c r="J222">
        <v>1440101160</v>
      </c>
      <c r="K222" s="9">
        <f>(((Kickstarter[[#This Row],[launched_at]]/60)/60)/24)+DATE(1970,1,1)</f>
        <v>42195.643865740742</v>
      </c>
      <c r="L222">
        <v>1436542030</v>
      </c>
      <c r="M222" t="b">
        <v>0</v>
      </c>
      <c r="N222">
        <v>3</v>
      </c>
      <c r="O222" s="10">
        <f>Kickstarter[[#This Row],[pledged]]/Kickstarter[[#This Row],[goal]]</f>
        <v>7.1999999999999998E-3</v>
      </c>
      <c r="P222" s="12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Sub-Category]],LEN(Kickstarter[[#This Row],[Category and Sub-Category]])-FIND("/",Kickstarter[[#This Row],[Category and Sub-Category]]))</f>
        <v>drama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f>(((Kickstarter[[#This Row],[deadline]]/60)/60)/24)+DATE(1970,1,1)</f>
        <v>42091.79587962963</v>
      </c>
      <c r="J223">
        <v>1427569564</v>
      </c>
      <c r="K223" s="9">
        <f>(((Kickstarter[[#This Row],[launched_at]]/60)/60)/24)+DATE(1970,1,1)</f>
        <v>42031.837546296301</v>
      </c>
      <c r="L223">
        <v>1422389164</v>
      </c>
      <c r="M223" t="b">
        <v>0</v>
      </c>
      <c r="N223">
        <v>0</v>
      </c>
      <c r="O223" s="10">
        <f>Kickstarter[[#This Row],[pledged]]/Kickstarter[[#This Row],[goal]]</f>
        <v>0</v>
      </c>
      <c r="P223" s="12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Sub-Category]],LEN(Kickstarter[[#This Row],[Category and Sub-Category]])-FIND("/",Kickstarter[[#This Row],[Category and Sub-Category]]))</f>
        <v>drama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f>(((Kickstarter[[#This Row],[deadline]]/60)/60)/24)+DATE(1970,1,1)</f>
        <v>42090.110416666663</v>
      </c>
      <c r="J224">
        <v>1427423940</v>
      </c>
      <c r="K224" s="9">
        <f>(((Kickstarter[[#This Row],[launched_at]]/60)/60)/24)+DATE(1970,1,1)</f>
        <v>42031.769884259258</v>
      </c>
      <c r="L224">
        <v>1422383318</v>
      </c>
      <c r="M224" t="b">
        <v>0</v>
      </c>
      <c r="N224">
        <v>2</v>
      </c>
      <c r="O224" s="10">
        <f>Kickstarter[[#This Row],[pledged]]/Kickstarter[[#This Row],[goal]]</f>
        <v>0.13</v>
      </c>
      <c r="P224" s="12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Sub-Category]],LEN(Kickstarter[[#This Row],[Category and Sub-Category]])-FIND("/",Kickstarter[[#This Row],[Category and Sub-Category]]))</f>
        <v>drama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f>(((Kickstarter[[#This Row],[deadline]]/60)/60)/24)+DATE(1970,1,1)</f>
        <v>42512.045138888891</v>
      </c>
      <c r="J225">
        <v>1463879100</v>
      </c>
      <c r="K225" s="9">
        <f>(((Kickstarter[[#This Row],[launched_at]]/60)/60)/24)+DATE(1970,1,1)</f>
        <v>42482.048032407409</v>
      </c>
      <c r="L225">
        <v>1461287350</v>
      </c>
      <c r="M225" t="b">
        <v>0</v>
      </c>
      <c r="N225">
        <v>0</v>
      </c>
      <c r="O225" s="10">
        <f>Kickstarter[[#This Row],[pledged]]/Kickstarter[[#This Row],[goal]]</f>
        <v>0</v>
      </c>
      <c r="P225" s="12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Sub-Category]],LEN(Kickstarter[[#This Row],[Category and Sub-Category]])-FIND("/",Kickstarter[[#This Row],[Category and Sub-Category]]))</f>
        <v>drama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f>(((Kickstarter[[#This Row],[deadline]]/60)/60)/24)+DATE(1970,1,1)</f>
        <v>42195.235254629632</v>
      </c>
      <c r="J226">
        <v>1436506726</v>
      </c>
      <c r="K226" s="9">
        <f>(((Kickstarter[[#This Row],[launched_at]]/60)/60)/24)+DATE(1970,1,1)</f>
        <v>42135.235254629632</v>
      </c>
      <c r="L226">
        <v>1431322726</v>
      </c>
      <c r="M226" t="b">
        <v>0</v>
      </c>
      <c r="N226">
        <v>0</v>
      </c>
      <c r="O226" s="10">
        <f>Kickstarter[[#This Row],[pledged]]/Kickstarter[[#This Row],[goal]]</f>
        <v>0</v>
      </c>
      <c r="P226" s="12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Sub-Category]],LEN(Kickstarter[[#This Row],[Category and Sub-Category]])-FIND("/",Kickstarter[[#This Row],[Category and Sub-Category]]))</f>
        <v>drama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f>(((Kickstarter[[#This Row],[deadline]]/60)/60)/24)+DATE(1970,1,1)</f>
        <v>42468.919606481482</v>
      </c>
      <c r="J227">
        <v>1460153054</v>
      </c>
      <c r="K227" s="9">
        <f>(((Kickstarter[[#This Row],[launched_at]]/60)/60)/24)+DATE(1970,1,1)</f>
        <v>42438.961273148147</v>
      </c>
      <c r="L227">
        <v>1457564654</v>
      </c>
      <c r="M227" t="b">
        <v>0</v>
      </c>
      <c r="N227">
        <v>0</v>
      </c>
      <c r="O227" s="10">
        <f>Kickstarter[[#This Row],[pledged]]/Kickstarter[[#This Row],[goal]]</f>
        <v>0</v>
      </c>
      <c r="P227" s="12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Sub-Category]],LEN(Kickstarter[[#This Row],[Category and Sub-Category]])-FIND("/",Kickstarter[[#This Row],[Category and Sub-Category]]))</f>
        <v>drama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f>(((Kickstarter[[#This Row],[deadline]]/60)/60)/24)+DATE(1970,1,1)</f>
        <v>42155.395138888889</v>
      </c>
      <c r="J228">
        <v>1433064540</v>
      </c>
      <c r="K228" s="9">
        <f>(((Kickstarter[[#This Row],[launched_at]]/60)/60)/24)+DATE(1970,1,1)</f>
        <v>42106.666018518517</v>
      </c>
      <c r="L228">
        <v>1428854344</v>
      </c>
      <c r="M228" t="b">
        <v>0</v>
      </c>
      <c r="N228">
        <v>2</v>
      </c>
      <c r="O228" s="10">
        <f>Kickstarter[[#This Row],[pledged]]/Kickstarter[[#This Row],[goal]]</f>
        <v>8.6206896551724137E-3</v>
      </c>
      <c r="P228" s="12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Sub-Category]],LEN(Kickstarter[[#This Row],[Category and Sub-Category]])-FIND("/",Kickstarter[[#This Row],[Category and Sub-Category]]))</f>
        <v>drama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f>(((Kickstarter[[#This Row],[deadline]]/60)/60)/24)+DATE(1970,1,1)</f>
        <v>42194.893993055557</v>
      </c>
      <c r="J229">
        <v>1436477241</v>
      </c>
      <c r="K229" s="9">
        <f>(((Kickstarter[[#This Row],[launched_at]]/60)/60)/24)+DATE(1970,1,1)</f>
        <v>42164.893993055557</v>
      </c>
      <c r="L229">
        <v>1433885241</v>
      </c>
      <c r="M229" t="b">
        <v>0</v>
      </c>
      <c r="N229">
        <v>0</v>
      </c>
      <c r="O229" s="10">
        <f>Kickstarter[[#This Row],[pledged]]/Kickstarter[[#This Row],[goal]]</f>
        <v>0</v>
      </c>
      <c r="P229" s="12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Sub-Category]],LEN(Kickstarter[[#This Row],[Category and Sub-Category]])-FIND("/",Kickstarter[[#This Row],[Category and Sub-Category]]))</f>
        <v>drama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f>(((Kickstarter[[#This Row],[deadline]]/60)/60)/24)+DATE(1970,1,1)</f>
        <v>42156.686400462961</v>
      </c>
      <c r="J230">
        <v>1433176105</v>
      </c>
      <c r="K230" s="9">
        <f>(((Kickstarter[[#This Row],[launched_at]]/60)/60)/24)+DATE(1970,1,1)</f>
        <v>42096.686400462961</v>
      </c>
      <c r="L230">
        <v>1427992105</v>
      </c>
      <c r="M230" t="b">
        <v>0</v>
      </c>
      <c r="N230">
        <v>0</v>
      </c>
      <c r="O230" s="10">
        <f>Kickstarter[[#This Row],[pledged]]/Kickstarter[[#This Row],[goal]]</f>
        <v>0</v>
      </c>
      <c r="P230" s="12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Sub-Category]],LEN(Kickstarter[[#This Row],[Category and Sub-Category]])-FIND("/",Kickstarter[[#This Row],[Category and Sub-Category]]))</f>
        <v>drama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f>(((Kickstarter[[#This Row],[deadline]]/60)/60)/24)+DATE(1970,1,1)</f>
        <v>42413.933993055558</v>
      </c>
      <c r="J231">
        <v>1455402297</v>
      </c>
      <c r="K231" s="9">
        <f>(((Kickstarter[[#This Row],[launched_at]]/60)/60)/24)+DATE(1970,1,1)</f>
        <v>42383.933993055558</v>
      </c>
      <c r="L231">
        <v>1452810297</v>
      </c>
      <c r="M231" t="b">
        <v>0</v>
      </c>
      <c r="N231">
        <v>0</v>
      </c>
      <c r="O231" s="10">
        <f>Kickstarter[[#This Row],[pledged]]/Kickstarter[[#This Row],[goal]]</f>
        <v>0</v>
      </c>
      <c r="P231" s="12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Sub-Category]],LEN(Kickstarter[[#This Row],[Category and Sub-Category]])-FIND("/",Kickstarter[[#This Row],[Category and Sub-Category]]))</f>
        <v>drama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f>(((Kickstarter[[#This Row],[deadline]]/60)/60)/24)+DATE(1970,1,1)</f>
        <v>42159.777210648142</v>
      </c>
      <c r="J232">
        <v>1433443151</v>
      </c>
      <c r="K232" s="9">
        <f>(((Kickstarter[[#This Row],[launched_at]]/60)/60)/24)+DATE(1970,1,1)</f>
        <v>42129.777210648142</v>
      </c>
      <c r="L232">
        <v>1430851151</v>
      </c>
      <c r="M232" t="b">
        <v>0</v>
      </c>
      <c r="N232">
        <v>2</v>
      </c>
      <c r="O232" s="10">
        <f>Kickstarter[[#This Row],[pledged]]/Kickstarter[[#This Row],[goal]]</f>
        <v>4.0000000000000001E-3</v>
      </c>
      <c r="P232" s="12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Sub-Category]],LEN(Kickstarter[[#This Row],[Category and Sub-Category]])-FIND("/",Kickstarter[[#This Row],[Category and Sub-Category]]))</f>
        <v>drama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f>(((Kickstarter[[#This Row],[deadline]]/60)/60)/24)+DATE(1970,1,1)</f>
        <v>42371.958923611113</v>
      </c>
      <c r="J233">
        <v>1451775651</v>
      </c>
      <c r="K233" s="9">
        <f>(((Kickstarter[[#This Row],[launched_at]]/60)/60)/24)+DATE(1970,1,1)</f>
        <v>42341.958923611113</v>
      </c>
      <c r="L233">
        <v>1449183651</v>
      </c>
      <c r="M233" t="b">
        <v>0</v>
      </c>
      <c r="N233">
        <v>0</v>
      </c>
      <c r="O233" s="10">
        <f>Kickstarter[[#This Row],[pledged]]/Kickstarter[[#This Row],[goal]]</f>
        <v>0</v>
      </c>
      <c r="P233" s="12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Sub-Category]],LEN(Kickstarter[[#This Row],[Category and Sub-Category]])-FIND("/",Kickstarter[[#This Row],[Category and Sub-Category]]))</f>
        <v>drama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f>(((Kickstarter[[#This Row],[deadline]]/60)/60)/24)+DATE(1970,1,1)</f>
        <v>42062.82576388889</v>
      </c>
      <c r="J234">
        <v>1425066546</v>
      </c>
      <c r="K234" s="9">
        <f>(((Kickstarter[[#This Row],[launched_at]]/60)/60)/24)+DATE(1970,1,1)</f>
        <v>42032.82576388889</v>
      </c>
      <c r="L234">
        <v>1422474546</v>
      </c>
      <c r="M234" t="b">
        <v>0</v>
      </c>
      <c r="N234">
        <v>7</v>
      </c>
      <c r="O234" s="10">
        <f>Kickstarter[[#This Row],[pledged]]/Kickstarter[[#This Row],[goal]]</f>
        <v>2.75E-2</v>
      </c>
      <c r="P234" s="12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Sub-Category]],LEN(Kickstarter[[#This Row],[Category and Sub-Category]])-FIND("/",Kickstarter[[#This Row],[Category and Sub-Category]]))</f>
        <v>drama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f>(((Kickstarter[[#This Row],[deadline]]/60)/60)/24)+DATE(1970,1,1)</f>
        <v>42642.911712962959</v>
      </c>
      <c r="J235">
        <v>1475185972</v>
      </c>
      <c r="K235" s="9">
        <f>(((Kickstarter[[#This Row],[launched_at]]/60)/60)/24)+DATE(1970,1,1)</f>
        <v>42612.911712962959</v>
      </c>
      <c r="L235">
        <v>1472593972</v>
      </c>
      <c r="M235" t="b">
        <v>0</v>
      </c>
      <c r="N235">
        <v>0</v>
      </c>
      <c r="O235" s="10">
        <f>Kickstarter[[#This Row],[pledged]]/Kickstarter[[#This Row],[goal]]</f>
        <v>0</v>
      </c>
      <c r="P235" s="12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Sub-Category]],LEN(Kickstarter[[#This Row],[Category and Sub-Category]])-FIND("/",Kickstarter[[#This Row],[Category and Sub-Category]]))</f>
        <v>drama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f>(((Kickstarter[[#This Row],[deadline]]/60)/60)/24)+DATE(1970,1,1)</f>
        <v>42176.035405092596</v>
      </c>
      <c r="J236">
        <v>1434847859</v>
      </c>
      <c r="K236" s="9">
        <f>(((Kickstarter[[#This Row],[launched_at]]/60)/60)/24)+DATE(1970,1,1)</f>
        <v>42136.035405092596</v>
      </c>
      <c r="L236">
        <v>1431391859</v>
      </c>
      <c r="M236" t="b">
        <v>0</v>
      </c>
      <c r="N236">
        <v>5</v>
      </c>
      <c r="O236" s="10">
        <f>Kickstarter[[#This Row],[pledged]]/Kickstarter[[#This Row],[goal]]</f>
        <v>0.40100000000000002</v>
      </c>
      <c r="P236" s="12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Sub-Category]],LEN(Kickstarter[[#This Row],[Category and Sub-Category]])-FIND("/",Kickstarter[[#This Row],[Category and Sub-Category]]))</f>
        <v>drama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f>(((Kickstarter[[#This Row],[deadline]]/60)/60)/24)+DATE(1970,1,1)</f>
        <v>42194.908530092594</v>
      </c>
      <c r="J237">
        <v>1436478497</v>
      </c>
      <c r="K237" s="9">
        <f>(((Kickstarter[[#This Row],[launched_at]]/60)/60)/24)+DATE(1970,1,1)</f>
        <v>42164.908530092594</v>
      </c>
      <c r="L237">
        <v>1433886497</v>
      </c>
      <c r="M237" t="b">
        <v>0</v>
      </c>
      <c r="N237">
        <v>0</v>
      </c>
      <c r="O237" s="10">
        <f>Kickstarter[[#This Row],[pledged]]/Kickstarter[[#This Row],[goal]]</f>
        <v>0</v>
      </c>
      <c r="P237" s="12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Sub-Category]],LEN(Kickstarter[[#This Row],[Category and Sub-Category]])-FIND("/",Kickstarter[[#This Row],[Category and Sub-Category]]))</f>
        <v>drama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f>(((Kickstarter[[#This Row],[deadline]]/60)/60)/24)+DATE(1970,1,1)</f>
        <v>42374</v>
      </c>
      <c r="J238">
        <v>1451952000</v>
      </c>
      <c r="K238" s="9">
        <f>(((Kickstarter[[#This Row],[launched_at]]/60)/60)/24)+DATE(1970,1,1)</f>
        <v>42321.08447916666</v>
      </c>
      <c r="L238">
        <v>1447380099</v>
      </c>
      <c r="M238" t="b">
        <v>0</v>
      </c>
      <c r="N238">
        <v>0</v>
      </c>
      <c r="O238" s="10">
        <f>Kickstarter[[#This Row],[pledged]]/Kickstarter[[#This Row],[goal]]</f>
        <v>0</v>
      </c>
      <c r="P238" s="12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Sub-Category]],LEN(Kickstarter[[#This Row],[Category and Sub-Category]])-FIND("/",Kickstarter[[#This Row],[Category and Sub-Category]]))</f>
        <v>drama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f>(((Kickstarter[[#This Row],[deadline]]/60)/60)/24)+DATE(1970,1,1)</f>
        <v>42437.577187499999</v>
      </c>
      <c r="J239">
        <v>1457445069</v>
      </c>
      <c r="K239" s="9">
        <f>(((Kickstarter[[#This Row],[launched_at]]/60)/60)/24)+DATE(1970,1,1)</f>
        <v>42377.577187499999</v>
      </c>
      <c r="L239">
        <v>1452261069</v>
      </c>
      <c r="M239" t="b">
        <v>0</v>
      </c>
      <c r="N239">
        <v>1</v>
      </c>
      <c r="O239" s="10">
        <f>Kickstarter[[#This Row],[pledged]]/Kickstarter[[#This Row],[goal]]</f>
        <v>3.3333333333333335E-3</v>
      </c>
      <c r="P239" s="12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Sub-Category]],LEN(Kickstarter[[#This Row],[Category and Sub-Category]])-FIND("/",Kickstarter[[#This Row],[Category and Sub-Category]]))</f>
        <v>drama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f>(((Kickstarter[[#This Row],[deadline]]/60)/60)/24)+DATE(1970,1,1)</f>
        <v>42734.375</v>
      </c>
      <c r="J240">
        <v>1483088400</v>
      </c>
      <c r="K240" s="9">
        <f>(((Kickstarter[[#This Row],[launched_at]]/60)/60)/24)+DATE(1970,1,1)</f>
        <v>42713.962499999994</v>
      </c>
      <c r="L240">
        <v>1481324760</v>
      </c>
      <c r="M240" t="b">
        <v>0</v>
      </c>
      <c r="N240">
        <v>0</v>
      </c>
      <c r="O240" s="10">
        <f>Kickstarter[[#This Row],[pledged]]/Kickstarter[[#This Row],[goal]]</f>
        <v>0</v>
      </c>
      <c r="P240" s="12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Sub-Category]],LEN(Kickstarter[[#This Row],[Category and Sub-Category]])-FIND("/",Kickstarter[[#This Row],[Category and Sub-Category]]))</f>
        <v>drama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f>(((Kickstarter[[#This Row],[deadline]]/60)/60)/24)+DATE(1970,1,1)</f>
        <v>42316.5</v>
      </c>
      <c r="J241">
        <v>1446984000</v>
      </c>
      <c r="K241" s="9">
        <f>(((Kickstarter[[#This Row],[launched_at]]/60)/60)/24)+DATE(1970,1,1)</f>
        <v>42297.110300925924</v>
      </c>
      <c r="L241">
        <v>1445308730</v>
      </c>
      <c r="M241" t="b">
        <v>0</v>
      </c>
      <c r="N241">
        <v>5</v>
      </c>
      <c r="O241" s="10">
        <f>Kickstarter[[#This Row],[pledged]]/Kickstarter[[#This Row],[goal]]</f>
        <v>0.25</v>
      </c>
      <c r="P241" s="12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Sub-Category]],LEN(Kickstarter[[#This Row],[Category and Sub-Category]])-FIND("/",Kickstarter[[#This Row],[Category and Sub-Category]]))</f>
        <v>drama</v>
      </c>
      <c r="S241" t="b">
        <v>0</v>
      </c>
      <c r="T241" t="s">
        <v>8268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f>(((Kickstarter[[#This Row],[deadline]]/60)/60)/24)+DATE(1970,1,1)</f>
        <v>41399.708460648151</v>
      </c>
      <c r="J242">
        <v>1367773211</v>
      </c>
      <c r="K242" s="9">
        <f>(((Kickstarter[[#This Row],[launched_at]]/60)/60)/24)+DATE(1970,1,1)</f>
        <v>41354.708460648151</v>
      </c>
      <c r="L242">
        <v>1363885211</v>
      </c>
      <c r="M242" t="b">
        <v>1</v>
      </c>
      <c r="N242">
        <v>137</v>
      </c>
      <c r="O242" s="10">
        <f>Kickstarter[[#This Row],[pledged]]/Kickstarter[[#This Row],[goal]]</f>
        <v>1.0763413333333334</v>
      </c>
      <c r="P242" s="12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Sub-Category]],LEN(Kickstarter[[#This Row],[Category and Sub-Category]])-FIND("/",Kickstarter[[#This Row],[Category and Sub-Category]]))</f>
        <v>documentary</v>
      </c>
      <c r="S242" t="b">
        <v>1</v>
      </c>
      <c r="T242" t="s">
        <v>8269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f>(((Kickstarter[[#This Row],[deadline]]/60)/60)/24)+DATE(1970,1,1)</f>
        <v>41994.697962962964</v>
      </c>
      <c r="J243">
        <v>1419180304</v>
      </c>
      <c r="K243" s="9">
        <f>(((Kickstarter[[#This Row],[launched_at]]/60)/60)/24)+DATE(1970,1,1)</f>
        <v>41949.697962962964</v>
      </c>
      <c r="L243">
        <v>1415292304</v>
      </c>
      <c r="M243" t="b">
        <v>1</v>
      </c>
      <c r="N243">
        <v>376</v>
      </c>
      <c r="O243" s="10">
        <f>Kickstarter[[#This Row],[pledged]]/Kickstarter[[#This Row],[goal]]</f>
        <v>1.1263736263736264</v>
      </c>
      <c r="P243" s="12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Sub-Category]],LEN(Kickstarter[[#This Row],[Category and Sub-Category]])-FIND("/",Kickstarter[[#This Row],[Category and Sub-Category]]))</f>
        <v>documentary</v>
      </c>
      <c r="S243" t="b">
        <v>1</v>
      </c>
      <c r="T243" t="s">
        <v>8269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f>(((Kickstarter[[#This Row],[deadline]]/60)/60)/24)+DATE(1970,1,1)</f>
        <v>40897.492939814816</v>
      </c>
      <c r="J244">
        <v>1324381790</v>
      </c>
      <c r="K244" s="9">
        <f>(((Kickstarter[[#This Row],[launched_at]]/60)/60)/24)+DATE(1970,1,1)</f>
        <v>40862.492939814816</v>
      </c>
      <c r="L244">
        <v>1321357790</v>
      </c>
      <c r="M244" t="b">
        <v>1</v>
      </c>
      <c r="N244">
        <v>202</v>
      </c>
      <c r="O244" s="10">
        <f>Kickstarter[[#This Row],[pledged]]/Kickstarter[[#This Row],[goal]]</f>
        <v>1.1346153846153846</v>
      </c>
      <c r="P244" s="12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Sub-Category]],LEN(Kickstarter[[#This Row],[Category and Sub-Category]])-FIND("/",Kickstarter[[#This Row],[Category and Sub-Category]]))</f>
        <v>documentary</v>
      </c>
      <c r="S244" t="b">
        <v>1</v>
      </c>
      <c r="T244" t="s">
        <v>8269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f>(((Kickstarter[[#This Row],[deadline]]/60)/60)/24)+DATE(1970,1,1)</f>
        <v>41692.047500000001</v>
      </c>
      <c r="J245">
        <v>1393031304</v>
      </c>
      <c r="K245" s="9">
        <f>(((Kickstarter[[#This Row],[launched_at]]/60)/60)/24)+DATE(1970,1,1)</f>
        <v>41662.047500000001</v>
      </c>
      <c r="L245">
        <v>1390439304</v>
      </c>
      <c r="M245" t="b">
        <v>1</v>
      </c>
      <c r="N245">
        <v>328</v>
      </c>
      <c r="O245" s="10">
        <f>Kickstarter[[#This Row],[pledged]]/Kickstarter[[#This Row],[goal]]</f>
        <v>1.0259199999999999</v>
      </c>
      <c r="P245" s="12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Sub-Category]],LEN(Kickstarter[[#This Row],[Category and Sub-Category]])-FIND("/",Kickstarter[[#This Row],[Category and Sub-Category]]))</f>
        <v>documentary</v>
      </c>
      <c r="S245" t="b">
        <v>1</v>
      </c>
      <c r="T245" t="s">
        <v>8269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f>(((Kickstarter[[#This Row],[deadline]]/60)/60)/24)+DATE(1970,1,1)</f>
        <v>40253.29583333333</v>
      </c>
      <c r="J246">
        <v>1268723160</v>
      </c>
      <c r="K246" s="9">
        <f>(((Kickstarter[[#This Row],[launched_at]]/60)/60)/24)+DATE(1970,1,1)</f>
        <v>40213.323599537034</v>
      </c>
      <c r="L246">
        <v>1265269559</v>
      </c>
      <c r="M246" t="b">
        <v>1</v>
      </c>
      <c r="N246">
        <v>84</v>
      </c>
      <c r="O246" s="10">
        <f>Kickstarter[[#This Row],[pledged]]/Kickstarter[[#This Row],[goal]]</f>
        <v>1.1375714285714287</v>
      </c>
      <c r="P246" s="12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Sub-Category]],LEN(Kickstarter[[#This Row],[Category and Sub-Category]])-FIND("/",Kickstarter[[#This Row],[Category and Sub-Category]]))</f>
        <v>documentary</v>
      </c>
      <c r="S246" t="b">
        <v>1</v>
      </c>
      <c r="T246" t="s">
        <v>8269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f>(((Kickstarter[[#This Row],[deadline]]/60)/60)/24)+DATE(1970,1,1)</f>
        <v>41137.053067129629</v>
      </c>
      <c r="J247">
        <v>1345079785</v>
      </c>
      <c r="K247" s="9">
        <f>(((Kickstarter[[#This Row],[launched_at]]/60)/60)/24)+DATE(1970,1,1)</f>
        <v>41107.053067129629</v>
      </c>
      <c r="L247">
        <v>1342487785</v>
      </c>
      <c r="M247" t="b">
        <v>1</v>
      </c>
      <c r="N247">
        <v>96</v>
      </c>
      <c r="O247" s="10">
        <f>Kickstarter[[#This Row],[pledged]]/Kickstarter[[#This Row],[goal]]</f>
        <v>1.0371999999999999</v>
      </c>
      <c r="P247" s="12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Sub-Category]],LEN(Kickstarter[[#This Row],[Category and Sub-Category]])-FIND("/",Kickstarter[[#This Row],[Category and Sub-Category]]))</f>
        <v>documentary</v>
      </c>
      <c r="S247" t="b">
        <v>1</v>
      </c>
      <c r="T247" t="s">
        <v>8269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f>(((Kickstarter[[#This Row],[deadline]]/60)/60)/24)+DATE(1970,1,1)</f>
        <v>40530.405150462961</v>
      </c>
      <c r="J248">
        <v>1292665405</v>
      </c>
      <c r="K248" s="9">
        <f>(((Kickstarter[[#This Row],[launched_at]]/60)/60)/24)+DATE(1970,1,1)</f>
        <v>40480.363483796296</v>
      </c>
      <c r="L248">
        <v>1288341805</v>
      </c>
      <c r="M248" t="b">
        <v>1</v>
      </c>
      <c r="N248">
        <v>223</v>
      </c>
      <c r="O248" s="10">
        <f>Kickstarter[[#This Row],[pledged]]/Kickstarter[[#This Row],[goal]]</f>
        <v>3.0546000000000002</v>
      </c>
      <c r="P248" s="12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Sub-Category]],LEN(Kickstarter[[#This Row],[Category and Sub-Category]])-FIND("/",Kickstarter[[#This Row],[Category and Sub-Category]]))</f>
        <v>documentary</v>
      </c>
      <c r="S248" t="b">
        <v>1</v>
      </c>
      <c r="T248" t="s">
        <v>8269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f>(((Kickstarter[[#This Row],[deadline]]/60)/60)/24)+DATE(1970,1,1)</f>
        <v>40467.152083333334</v>
      </c>
      <c r="J249">
        <v>1287200340</v>
      </c>
      <c r="K249" s="9">
        <f>(((Kickstarter[[#This Row],[launched_at]]/60)/60)/24)+DATE(1970,1,1)</f>
        <v>40430.604328703703</v>
      </c>
      <c r="L249">
        <v>1284042614</v>
      </c>
      <c r="M249" t="b">
        <v>1</v>
      </c>
      <c r="N249">
        <v>62</v>
      </c>
      <c r="O249" s="10">
        <f>Kickstarter[[#This Row],[pledged]]/Kickstarter[[#This Row],[goal]]</f>
        <v>1.341</v>
      </c>
      <c r="P249" s="12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Sub-Category]],LEN(Kickstarter[[#This Row],[Category and Sub-Category]])-FIND("/",Kickstarter[[#This Row],[Category and Sub-Category]]))</f>
        <v>documentary</v>
      </c>
      <c r="S249" t="b">
        <v>1</v>
      </c>
      <c r="T249" t="s">
        <v>8269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f>(((Kickstarter[[#This Row],[deadline]]/60)/60)/24)+DATE(1970,1,1)</f>
        <v>40915.774409722224</v>
      </c>
      <c r="J250">
        <v>1325961309</v>
      </c>
      <c r="K250" s="9">
        <f>(((Kickstarter[[#This Row],[launched_at]]/60)/60)/24)+DATE(1970,1,1)</f>
        <v>40870.774409722224</v>
      </c>
      <c r="L250">
        <v>1322073309</v>
      </c>
      <c r="M250" t="b">
        <v>1</v>
      </c>
      <c r="N250">
        <v>146</v>
      </c>
      <c r="O250" s="10">
        <f>Kickstarter[[#This Row],[pledged]]/Kickstarter[[#This Row],[goal]]</f>
        <v>1.0133294117647058</v>
      </c>
      <c r="P250" s="12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Sub-Category]],LEN(Kickstarter[[#This Row],[Category and Sub-Category]])-FIND("/",Kickstarter[[#This Row],[Category and Sub-Category]]))</f>
        <v>documentary</v>
      </c>
      <c r="S250" t="b">
        <v>1</v>
      </c>
      <c r="T250" t="s">
        <v>8269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f>(((Kickstarter[[#This Row],[deadline]]/60)/60)/24)+DATE(1970,1,1)</f>
        <v>40412.736111111109</v>
      </c>
      <c r="J251">
        <v>1282498800</v>
      </c>
      <c r="K251" s="9">
        <f>(((Kickstarter[[#This Row],[launched_at]]/60)/60)/24)+DATE(1970,1,1)</f>
        <v>40332.923842592594</v>
      </c>
      <c r="L251">
        <v>1275603020</v>
      </c>
      <c r="M251" t="b">
        <v>1</v>
      </c>
      <c r="N251">
        <v>235</v>
      </c>
      <c r="O251" s="10">
        <f>Kickstarter[[#This Row],[pledged]]/Kickstarter[[#This Row],[goal]]</f>
        <v>1.1292</v>
      </c>
      <c r="P251" s="12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Sub-Category]],LEN(Kickstarter[[#This Row],[Category and Sub-Category]])-FIND("/",Kickstarter[[#This Row],[Category and Sub-Category]]))</f>
        <v>documentary</v>
      </c>
      <c r="S251" t="b">
        <v>1</v>
      </c>
      <c r="T251" t="s">
        <v>8269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f>(((Kickstarter[[#This Row],[deadline]]/60)/60)/24)+DATE(1970,1,1)</f>
        <v>41431.565868055557</v>
      </c>
      <c r="J252">
        <v>1370525691</v>
      </c>
      <c r="K252" s="9">
        <f>(((Kickstarter[[#This Row],[launched_at]]/60)/60)/24)+DATE(1970,1,1)</f>
        <v>41401.565868055557</v>
      </c>
      <c r="L252">
        <v>1367933691</v>
      </c>
      <c r="M252" t="b">
        <v>1</v>
      </c>
      <c r="N252">
        <v>437</v>
      </c>
      <c r="O252" s="10">
        <f>Kickstarter[[#This Row],[pledged]]/Kickstarter[[#This Row],[goal]]</f>
        <v>1.0558333333333334</v>
      </c>
      <c r="P252" s="12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Sub-Category]],LEN(Kickstarter[[#This Row],[Category and Sub-Category]])-FIND("/",Kickstarter[[#This Row],[Category and Sub-Category]]))</f>
        <v>documentary</v>
      </c>
      <c r="S252" t="b">
        <v>1</v>
      </c>
      <c r="T252" t="s">
        <v>8269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f>(((Kickstarter[[#This Row],[deadline]]/60)/60)/24)+DATE(1970,1,1)</f>
        <v>41045.791666666664</v>
      </c>
      <c r="J253">
        <v>1337194800</v>
      </c>
      <c r="K253" s="9">
        <f>(((Kickstarter[[#This Row],[launched_at]]/60)/60)/24)+DATE(1970,1,1)</f>
        <v>41013.787569444445</v>
      </c>
      <c r="L253">
        <v>1334429646</v>
      </c>
      <c r="M253" t="b">
        <v>1</v>
      </c>
      <c r="N253">
        <v>77</v>
      </c>
      <c r="O253" s="10">
        <f>Kickstarter[[#This Row],[pledged]]/Kickstarter[[#This Row],[goal]]</f>
        <v>1.2557142857142858</v>
      </c>
      <c r="P253" s="12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Sub-Category]],LEN(Kickstarter[[#This Row],[Category and Sub-Category]])-FIND("/",Kickstarter[[#This Row],[Category and Sub-Category]]))</f>
        <v>documentary</v>
      </c>
      <c r="S253" t="b">
        <v>1</v>
      </c>
      <c r="T253" t="s">
        <v>8269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f>(((Kickstarter[[#This Row],[deadline]]/60)/60)/24)+DATE(1970,1,1)</f>
        <v>40330.165972222225</v>
      </c>
      <c r="J254">
        <v>1275364740</v>
      </c>
      <c r="K254" s="9">
        <f>(((Kickstarter[[#This Row],[launched_at]]/60)/60)/24)+DATE(1970,1,1)</f>
        <v>40266.662708333337</v>
      </c>
      <c r="L254">
        <v>1269878058</v>
      </c>
      <c r="M254" t="b">
        <v>1</v>
      </c>
      <c r="N254">
        <v>108</v>
      </c>
      <c r="O254" s="10">
        <f>Kickstarter[[#This Row],[pledged]]/Kickstarter[[#This Row],[goal]]</f>
        <v>1.8455999999999999</v>
      </c>
      <c r="P254" s="12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Sub-Category]],LEN(Kickstarter[[#This Row],[Category and Sub-Category]])-FIND("/",Kickstarter[[#This Row],[Category and Sub-Category]]))</f>
        <v>documentary</v>
      </c>
      <c r="S254" t="b">
        <v>1</v>
      </c>
      <c r="T254" t="s">
        <v>8269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f>(((Kickstarter[[#This Row],[deadline]]/60)/60)/24)+DATE(1970,1,1)</f>
        <v>40954.650868055556</v>
      </c>
      <c r="J255">
        <v>1329320235</v>
      </c>
      <c r="K255" s="9">
        <f>(((Kickstarter[[#This Row],[launched_at]]/60)/60)/24)+DATE(1970,1,1)</f>
        <v>40924.650868055556</v>
      </c>
      <c r="L255">
        <v>1326728235</v>
      </c>
      <c r="M255" t="b">
        <v>1</v>
      </c>
      <c r="N255">
        <v>7</v>
      </c>
      <c r="O255" s="10">
        <f>Kickstarter[[#This Row],[pledged]]/Kickstarter[[#This Row],[goal]]</f>
        <v>1.0073333333333334</v>
      </c>
      <c r="P255" s="12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Sub-Category]],LEN(Kickstarter[[#This Row],[Category and Sub-Category]])-FIND("/",Kickstarter[[#This Row],[Category and Sub-Category]]))</f>
        <v>documentary</v>
      </c>
      <c r="S255" t="b">
        <v>1</v>
      </c>
      <c r="T255" t="s">
        <v>8269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f>(((Kickstarter[[#This Row],[deadline]]/60)/60)/24)+DATE(1970,1,1)</f>
        <v>42294.083333333328</v>
      </c>
      <c r="J256">
        <v>1445047200</v>
      </c>
      <c r="K256" s="9">
        <f>(((Kickstarter[[#This Row],[launched_at]]/60)/60)/24)+DATE(1970,1,1)</f>
        <v>42263.952662037031</v>
      </c>
      <c r="L256">
        <v>1442443910</v>
      </c>
      <c r="M256" t="b">
        <v>1</v>
      </c>
      <c r="N256">
        <v>314</v>
      </c>
      <c r="O256" s="10">
        <f>Kickstarter[[#This Row],[pledged]]/Kickstarter[[#This Row],[goal]]</f>
        <v>1.1694724999999999</v>
      </c>
      <c r="P256" s="12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Sub-Category]],LEN(Kickstarter[[#This Row],[Category and Sub-Category]])-FIND("/",Kickstarter[[#This Row],[Category and Sub-Category]]))</f>
        <v>documentary</v>
      </c>
      <c r="S256" t="b">
        <v>1</v>
      </c>
      <c r="T256" t="s">
        <v>8269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f>(((Kickstarter[[#This Row],[deadline]]/60)/60)/24)+DATE(1970,1,1)</f>
        <v>40618.48474537037</v>
      </c>
      <c r="J257">
        <v>1300275482</v>
      </c>
      <c r="K257" s="9">
        <f>(((Kickstarter[[#This Row],[launched_at]]/60)/60)/24)+DATE(1970,1,1)</f>
        <v>40588.526412037041</v>
      </c>
      <c r="L257">
        <v>1297687082</v>
      </c>
      <c r="M257" t="b">
        <v>1</v>
      </c>
      <c r="N257">
        <v>188</v>
      </c>
      <c r="O257" s="10">
        <f>Kickstarter[[#This Row],[pledged]]/Kickstarter[[#This Row],[goal]]</f>
        <v>1.0673325</v>
      </c>
      <c r="P257" s="12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Sub-Category]],LEN(Kickstarter[[#This Row],[Category and Sub-Category]])-FIND("/",Kickstarter[[#This Row],[Category and Sub-Category]]))</f>
        <v>documentary</v>
      </c>
      <c r="S257" t="b">
        <v>1</v>
      </c>
      <c r="T257" t="s">
        <v>8269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f>(((Kickstarter[[#This Row],[deadline]]/60)/60)/24)+DATE(1970,1,1)</f>
        <v>41349.769293981481</v>
      </c>
      <c r="J258">
        <v>1363458467</v>
      </c>
      <c r="K258" s="9">
        <f>(((Kickstarter[[#This Row],[launched_at]]/60)/60)/24)+DATE(1970,1,1)</f>
        <v>41319.769293981481</v>
      </c>
      <c r="L258">
        <v>1360866467</v>
      </c>
      <c r="M258" t="b">
        <v>1</v>
      </c>
      <c r="N258">
        <v>275</v>
      </c>
      <c r="O258" s="10">
        <f>Kickstarter[[#This Row],[pledged]]/Kickstarter[[#This Row],[goal]]</f>
        <v>1.391</v>
      </c>
      <c r="P258" s="12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Sub-Category]],LEN(Kickstarter[[#This Row],[Category and Sub-Category]])-FIND("/",Kickstarter[[#This Row],[Category and Sub-Category]]))</f>
        <v>documentary</v>
      </c>
      <c r="S258" t="b">
        <v>1</v>
      </c>
      <c r="T258" t="s">
        <v>8269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f>(((Kickstarter[[#This Row],[deadline]]/60)/60)/24)+DATE(1970,1,1)</f>
        <v>42509.626875000002</v>
      </c>
      <c r="J259">
        <v>1463670162</v>
      </c>
      <c r="K259" s="9">
        <f>(((Kickstarter[[#This Row],[launched_at]]/60)/60)/24)+DATE(1970,1,1)</f>
        <v>42479.626875000002</v>
      </c>
      <c r="L259">
        <v>1461078162</v>
      </c>
      <c r="M259" t="b">
        <v>1</v>
      </c>
      <c r="N259">
        <v>560</v>
      </c>
      <c r="O259" s="10">
        <f>Kickstarter[[#This Row],[pledged]]/Kickstarter[[#This Row],[goal]]</f>
        <v>1.0672648571428571</v>
      </c>
      <c r="P259" s="12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Sub-Category]],LEN(Kickstarter[[#This Row],[Category and Sub-Category]])-FIND("/",Kickstarter[[#This Row],[Category and Sub-Category]]))</f>
        <v>documentary</v>
      </c>
      <c r="S259" t="b">
        <v>1</v>
      </c>
      <c r="T259" t="s">
        <v>8269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f>(((Kickstarter[[#This Row],[deadline]]/60)/60)/24)+DATE(1970,1,1)</f>
        <v>40712.051689814813</v>
      </c>
      <c r="J260">
        <v>1308359666</v>
      </c>
      <c r="K260" s="9">
        <f>(((Kickstarter[[#This Row],[launched_at]]/60)/60)/24)+DATE(1970,1,1)</f>
        <v>40682.051689814813</v>
      </c>
      <c r="L260">
        <v>1305767666</v>
      </c>
      <c r="M260" t="b">
        <v>1</v>
      </c>
      <c r="N260">
        <v>688</v>
      </c>
      <c r="O260" s="10">
        <f>Kickstarter[[#This Row],[pledged]]/Kickstarter[[#This Row],[goal]]</f>
        <v>1.9114</v>
      </c>
      <c r="P260" s="12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Sub-Category]],LEN(Kickstarter[[#This Row],[Category and Sub-Category]])-FIND("/",Kickstarter[[#This Row],[Category and Sub-Category]]))</f>
        <v>documentary</v>
      </c>
      <c r="S260" t="b">
        <v>1</v>
      </c>
      <c r="T260" t="s">
        <v>8269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f>(((Kickstarter[[#This Row],[deadline]]/60)/60)/24)+DATE(1970,1,1)</f>
        <v>42102.738067129627</v>
      </c>
      <c r="J261">
        <v>1428514969</v>
      </c>
      <c r="K261" s="9">
        <f>(((Kickstarter[[#This Row],[launched_at]]/60)/60)/24)+DATE(1970,1,1)</f>
        <v>42072.738067129627</v>
      </c>
      <c r="L261">
        <v>1425922969</v>
      </c>
      <c r="M261" t="b">
        <v>1</v>
      </c>
      <c r="N261">
        <v>942</v>
      </c>
      <c r="O261" s="10">
        <f>Kickstarter[[#This Row],[pledged]]/Kickstarter[[#This Row],[goal]]</f>
        <v>1.3193789333333332</v>
      </c>
      <c r="P261" s="12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Sub-Category]],LEN(Kickstarter[[#This Row],[Category and Sub-Category]])-FIND("/",Kickstarter[[#This Row],[Category and Sub-Category]]))</f>
        <v>documentary</v>
      </c>
      <c r="S261" t="b">
        <v>1</v>
      </c>
      <c r="T261" t="s">
        <v>8269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f>(((Kickstarter[[#This Row],[deadline]]/60)/60)/24)+DATE(1970,1,1)</f>
        <v>40376.415972222225</v>
      </c>
      <c r="J262">
        <v>1279360740</v>
      </c>
      <c r="K262" s="9">
        <f>(((Kickstarter[[#This Row],[launched_at]]/60)/60)/24)+DATE(1970,1,1)</f>
        <v>40330.755543981482</v>
      </c>
      <c r="L262">
        <v>1275415679</v>
      </c>
      <c r="M262" t="b">
        <v>1</v>
      </c>
      <c r="N262">
        <v>88</v>
      </c>
      <c r="O262" s="10">
        <f>Kickstarter[[#This Row],[pledged]]/Kickstarter[[#This Row],[goal]]</f>
        <v>1.0640000000000001</v>
      </c>
      <c r="P262" s="12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Sub-Category]],LEN(Kickstarter[[#This Row],[Category and Sub-Category]])-FIND("/",Kickstarter[[#This Row],[Category and Sub-Category]]))</f>
        <v>documentary</v>
      </c>
      <c r="S262" t="b">
        <v>1</v>
      </c>
      <c r="T262" t="s">
        <v>8269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f>(((Kickstarter[[#This Row],[deadline]]/60)/60)/24)+DATE(1970,1,1)</f>
        <v>41067.621527777781</v>
      </c>
      <c r="J263">
        <v>1339080900</v>
      </c>
      <c r="K263" s="9">
        <f>(((Kickstarter[[#This Row],[launched_at]]/60)/60)/24)+DATE(1970,1,1)</f>
        <v>41017.885462962964</v>
      </c>
      <c r="L263">
        <v>1334783704</v>
      </c>
      <c r="M263" t="b">
        <v>1</v>
      </c>
      <c r="N263">
        <v>220</v>
      </c>
      <c r="O263" s="10">
        <f>Kickstarter[[#This Row],[pledged]]/Kickstarter[[#This Row],[goal]]</f>
        <v>1.0740000000000001</v>
      </c>
      <c r="P263" s="12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Sub-Category]],LEN(Kickstarter[[#This Row],[Category and Sub-Category]])-FIND("/",Kickstarter[[#This Row],[Category and Sub-Category]]))</f>
        <v>documentary</v>
      </c>
      <c r="S263" t="b">
        <v>1</v>
      </c>
      <c r="T263" t="s">
        <v>8269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f>(((Kickstarter[[#This Row],[deadline]]/60)/60)/24)+DATE(1970,1,1)</f>
        <v>40600.24800925926</v>
      </c>
      <c r="J264">
        <v>1298699828</v>
      </c>
      <c r="K264" s="9">
        <f>(((Kickstarter[[#This Row],[launched_at]]/60)/60)/24)+DATE(1970,1,1)</f>
        <v>40555.24800925926</v>
      </c>
      <c r="L264">
        <v>1294811828</v>
      </c>
      <c r="M264" t="b">
        <v>1</v>
      </c>
      <c r="N264">
        <v>145</v>
      </c>
      <c r="O264" s="10">
        <f>Kickstarter[[#This Row],[pledged]]/Kickstarter[[#This Row],[goal]]</f>
        <v>2.4</v>
      </c>
      <c r="P264" s="12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Sub-Category]],LEN(Kickstarter[[#This Row],[Category and Sub-Category]])-FIND("/",Kickstarter[[#This Row],[Category and Sub-Category]]))</f>
        <v>documentary</v>
      </c>
      <c r="S264" t="b">
        <v>1</v>
      </c>
      <c r="T264" t="s">
        <v>8269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f>(((Kickstarter[[#This Row],[deadline]]/60)/60)/24)+DATE(1970,1,1)</f>
        <v>41179.954791666663</v>
      </c>
      <c r="J265">
        <v>1348786494</v>
      </c>
      <c r="K265" s="9">
        <f>(((Kickstarter[[#This Row],[launched_at]]/60)/60)/24)+DATE(1970,1,1)</f>
        <v>41149.954791666663</v>
      </c>
      <c r="L265">
        <v>1346194494</v>
      </c>
      <c r="M265" t="b">
        <v>1</v>
      </c>
      <c r="N265">
        <v>963</v>
      </c>
      <c r="O265" s="10">
        <f>Kickstarter[[#This Row],[pledged]]/Kickstarter[[#This Row],[goal]]</f>
        <v>1.1808107999999999</v>
      </c>
      <c r="P265" s="12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Sub-Category]],LEN(Kickstarter[[#This Row],[Category and Sub-Category]])-FIND("/",Kickstarter[[#This Row],[Category and Sub-Category]]))</f>
        <v>documentary</v>
      </c>
      <c r="S265" t="b">
        <v>1</v>
      </c>
      <c r="T265" t="s">
        <v>8269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f>(((Kickstarter[[#This Row],[deadline]]/60)/60)/24)+DATE(1970,1,1)</f>
        <v>41040.620312500003</v>
      </c>
      <c r="J266">
        <v>1336747995</v>
      </c>
      <c r="K266" s="9">
        <f>(((Kickstarter[[#This Row],[launched_at]]/60)/60)/24)+DATE(1970,1,1)</f>
        <v>41010.620312500003</v>
      </c>
      <c r="L266">
        <v>1334155995</v>
      </c>
      <c r="M266" t="b">
        <v>1</v>
      </c>
      <c r="N266">
        <v>91</v>
      </c>
      <c r="O266" s="10">
        <f>Kickstarter[[#This Row],[pledged]]/Kickstarter[[#This Row],[goal]]</f>
        <v>1.1819999999999999</v>
      </c>
      <c r="P266" s="12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Sub-Category]],LEN(Kickstarter[[#This Row],[Category and Sub-Category]])-FIND("/",Kickstarter[[#This Row],[Category and Sub-Category]]))</f>
        <v>documentary</v>
      </c>
      <c r="S266" t="b">
        <v>1</v>
      </c>
      <c r="T266" t="s">
        <v>8269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f>(((Kickstarter[[#This Row],[deadline]]/60)/60)/24)+DATE(1970,1,1)</f>
        <v>40308.844444444447</v>
      </c>
      <c r="J267">
        <v>1273522560</v>
      </c>
      <c r="K267" s="9">
        <f>(((Kickstarter[[#This Row],[launched_at]]/60)/60)/24)+DATE(1970,1,1)</f>
        <v>40267.245717592588</v>
      </c>
      <c r="L267">
        <v>1269928430</v>
      </c>
      <c r="M267" t="b">
        <v>1</v>
      </c>
      <c r="N267">
        <v>58</v>
      </c>
      <c r="O267" s="10">
        <f>Kickstarter[[#This Row],[pledged]]/Kickstarter[[#This Row],[goal]]</f>
        <v>1.111</v>
      </c>
      <c r="P267" s="12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Sub-Category]],LEN(Kickstarter[[#This Row],[Category and Sub-Category]])-FIND("/",Kickstarter[[#This Row],[Category and Sub-Category]]))</f>
        <v>documentary</v>
      </c>
      <c r="S267" t="b">
        <v>1</v>
      </c>
      <c r="T267" t="s">
        <v>8269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f>(((Kickstarter[[#This Row],[deadline]]/60)/60)/24)+DATE(1970,1,1)</f>
        <v>40291.160416666666</v>
      </c>
      <c r="J268">
        <v>1271994660</v>
      </c>
      <c r="K268" s="9">
        <f>(((Kickstarter[[#This Row],[launched_at]]/60)/60)/24)+DATE(1970,1,1)</f>
        <v>40205.174849537041</v>
      </c>
      <c r="L268">
        <v>1264565507</v>
      </c>
      <c r="M268" t="b">
        <v>1</v>
      </c>
      <c r="N268">
        <v>36</v>
      </c>
      <c r="O268" s="10">
        <f>Kickstarter[[#This Row],[pledged]]/Kickstarter[[#This Row],[goal]]</f>
        <v>1.4550000000000001</v>
      </c>
      <c r="P268" s="12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Sub-Category]],LEN(Kickstarter[[#This Row],[Category and Sub-Category]])-FIND("/",Kickstarter[[#This Row],[Category and Sub-Category]]))</f>
        <v>documentary</v>
      </c>
      <c r="S268" t="b">
        <v>1</v>
      </c>
      <c r="T268" t="s">
        <v>8269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f>(((Kickstarter[[#This Row],[deadline]]/60)/60)/24)+DATE(1970,1,1)</f>
        <v>41815.452534722222</v>
      </c>
      <c r="J269">
        <v>1403693499</v>
      </c>
      <c r="K269" s="9">
        <f>(((Kickstarter[[#This Row],[launched_at]]/60)/60)/24)+DATE(1970,1,1)</f>
        <v>41785.452534722222</v>
      </c>
      <c r="L269">
        <v>1401101499</v>
      </c>
      <c r="M269" t="b">
        <v>1</v>
      </c>
      <c r="N269">
        <v>165</v>
      </c>
      <c r="O269" s="10">
        <f>Kickstarter[[#This Row],[pledged]]/Kickstarter[[#This Row],[goal]]</f>
        <v>1.3162883248730965</v>
      </c>
      <c r="P269" s="12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Sub-Category]],LEN(Kickstarter[[#This Row],[Category and Sub-Category]])-FIND("/",Kickstarter[[#This Row],[Category and Sub-Category]]))</f>
        <v>documentary</v>
      </c>
      <c r="S269" t="b">
        <v>1</v>
      </c>
      <c r="T269" t="s">
        <v>8269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f>(((Kickstarter[[#This Row],[deadline]]/60)/60)/24)+DATE(1970,1,1)</f>
        <v>40854.194189814814</v>
      </c>
      <c r="J270">
        <v>1320640778</v>
      </c>
      <c r="K270" s="9">
        <f>(((Kickstarter[[#This Row],[launched_at]]/60)/60)/24)+DATE(1970,1,1)</f>
        <v>40809.15252314815</v>
      </c>
      <c r="L270">
        <v>1316749178</v>
      </c>
      <c r="M270" t="b">
        <v>1</v>
      </c>
      <c r="N270">
        <v>111</v>
      </c>
      <c r="O270" s="10">
        <f>Kickstarter[[#This Row],[pledged]]/Kickstarter[[#This Row],[goal]]</f>
        <v>1.1140000000000001</v>
      </c>
      <c r="P270" s="12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Sub-Category]],LEN(Kickstarter[[#This Row],[Category and Sub-Category]])-FIND("/",Kickstarter[[#This Row],[Category and Sub-Category]]))</f>
        <v>documentary</v>
      </c>
      <c r="S270" t="b">
        <v>1</v>
      </c>
      <c r="T270" t="s">
        <v>8269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f>(((Kickstarter[[#This Row],[deadline]]/60)/60)/24)+DATE(1970,1,1)</f>
        <v>42788.197013888886</v>
      </c>
      <c r="J271">
        <v>1487738622</v>
      </c>
      <c r="K271" s="9">
        <f>(((Kickstarter[[#This Row],[launched_at]]/60)/60)/24)+DATE(1970,1,1)</f>
        <v>42758.197013888886</v>
      </c>
      <c r="L271">
        <v>1485146622</v>
      </c>
      <c r="M271" t="b">
        <v>1</v>
      </c>
      <c r="N271">
        <v>1596</v>
      </c>
      <c r="O271" s="10">
        <f>Kickstarter[[#This Row],[pledged]]/Kickstarter[[#This Row],[goal]]</f>
        <v>1.4723377</v>
      </c>
      <c r="P271" s="12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Sub-Category]],LEN(Kickstarter[[#This Row],[Category and Sub-Category]])-FIND("/",Kickstarter[[#This Row],[Category and Sub-Category]]))</f>
        <v>documentary</v>
      </c>
      <c r="S271" t="b">
        <v>1</v>
      </c>
      <c r="T271" t="s">
        <v>8269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f>(((Kickstarter[[#This Row],[deadline]]/60)/60)/24)+DATE(1970,1,1)</f>
        <v>40688.166666666664</v>
      </c>
      <c r="J272">
        <v>1306296000</v>
      </c>
      <c r="K272" s="9">
        <f>(((Kickstarter[[#This Row],[launched_at]]/60)/60)/24)+DATE(1970,1,1)</f>
        <v>40637.866550925923</v>
      </c>
      <c r="L272">
        <v>1301950070</v>
      </c>
      <c r="M272" t="b">
        <v>1</v>
      </c>
      <c r="N272">
        <v>61</v>
      </c>
      <c r="O272" s="10">
        <f>Kickstarter[[#This Row],[pledged]]/Kickstarter[[#This Row],[goal]]</f>
        <v>1.5260869565217392</v>
      </c>
      <c r="P272" s="12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Sub-Category]],LEN(Kickstarter[[#This Row],[Category and Sub-Category]])-FIND("/",Kickstarter[[#This Row],[Category and Sub-Category]]))</f>
        <v>documentary</v>
      </c>
      <c r="S272" t="b">
        <v>1</v>
      </c>
      <c r="T272" t="s">
        <v>8269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f>(((Kickstarter[[#This Row],[deadline]]/60)/60)/24)+DATE(1970,1,1)</f>
        <v>41641.333333333336</v>
      </c>
      <c r="J273">
        <v>1388649600</v>
      </c>
      <c r="K273" s="9">
        <f>(((Kickstarter[[#This Row],[launched_at]]/60)/60)/24)+DATE(1970,1,1)</f>
        <v>41612.10024305556</v>
      </c>
      <c r="L273">
        <v>1386123861</v>
      </c>
      <c r="M273" t="b">
        <v>1</v>
      </c>
      <c r="N273">
        <v>287</v>
      </c>
      <c r="O273" s="10">
        <f>Kickstarter[[#This Row],[pledged]]/Kickstarter[[#This Row],[goal]]</f>
        <v>1.0468</v>
      </c>
      <c r="P273" s="12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Sub-Category]],LEN(Kickstarter[[#This Row],[Category and Sub-Category]])-FIND("/",Kickstarter[[#This Row],[Category and Sub-Category]]))</f>
        <v>documentary</v>
      </c>
      <c r="S273" t="b">
        <v>1</v>
      </c>
      <c r="T273" t="s">
        <v>8269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f>(((Kickstarter[[#This Row],[deadline]]/60)/60)/24)+DATE(1970,1,1)</f>
        <v>40296.78402777778</v>
      </c>
      <c r="J274">
        <v>1272480540</v>
      </c>
      <c r="K274" s="9">
        <f>(((Kickstarter[[#This Row],[launched_at]]/60)/60)/24)+DATE(1970,1,1)</f>
        <v>40235.900358796294</v>
      </c>
      <c r="L274">
        <v>1267220191</v>
      </c>
      <c r="M274" t="b">
        <v>1</v>
      </c>
      <c r="N274">
        <v>65</v>
      </c>
      <c r="O274" s="10">
        <f>Kickstarter[[#This Row],[pledged]]/Kickstarter[[#This Row],[goal]]</f>
        <v>1.7743366666666667</v>
      </c>
      <c r="P274" s="12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Sub-Category]],LEN(Kickstarter[[#This Row],[Category and Sub-Category]])-FIND("/",Kickstarter[[#This Row],[Category and Sub-Category]]))</f>
        <v>documentary</v>
      </c>
      <c r="S274" t="b">
        <v>1</v>
      </c>
      <c r="T274" t="s">
        <v>8269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f>(((Kickstarter[[#This Row],[deadline]]/60)/60)/24)+DATE(1970,1,1)</f>
        <v>40727.498449074075</v>
      </c>
      <c r="J275">
        <v>1309694266</v>
      </c>
      <c r="K275" s="9">
        <f>(((Kickstarter[[#This Row],[launched_at]]/60)/60)/24)+DATE(1970,1,1)</f>
        <v>40697.498449074075</v>
      </c>
      <c r="L275">
        <v>1307102266</v>
      </c>
      <c r="M275" t="b">
        <v>1</v>
      </c>
      <c r="N275">
        <v>118</v>
      </c>
      <c r="O275" s="10">
        <f>Kickstarter[[#This Row],[pledged]]/Kickstarter[[#This Row],[goal]]</f>
        <v>1.077758</v>
      </c>
      <c r="P275" s="12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Sub-Category]],LEN(Kickstarter[[#This Row],[Category and Sub-Category]])-FIND("/",Kickstarter[[#This Row],[Category and Sub-Category]]))</f>
        <v>documentary</v>
      </c>
      <c r="S275" t="b">
        <v>1</v>
      </c>
      <c r="T275" t="s">
        <v>8269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f>(((Kickstarter[[#This Row],[deadline]]/60)/60)/24)+DATE(1970,1,1)</f>
        <v>41004.290972222225</v>
      </c>
      <c r="J276">
        <v>1333609140</v>
      </c>
      <c r="K276" s="9">
        <f>(((Kickstarter[[#This Row],[launched_at]]/60)/60)/24)+DATE(1970,1,1)</f>
        <v>40969.912372685183</v>
      </c>
      <c r="L276">
        <v>1330638829</v>
      </c>
      <c r="M276" t="b">
        <v>1</v>
      </c>
      <c r="N276">
        <v>113</v>
      </c>
      <c r="O276" s="10">
        <f>Kickstarter[[#This Row],[pledged]]/Kickstarter[[#This Row],[goal]]</f>
        <v>1.56</v>
      </c>
      <c r="P276" s="12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Sub-Category]],LEN(Kickstarter[[#This Row],[Category and Sub-Category]])-FIND("/",Kickstarter[[#This Row],[Category and Sub-Category]]))</f>
        <v>documentary</v>
      </c>
      <c r="S276" t="b">
        <v>1</v>
      </c>
      <c r="T276" t="s">
        <v>8269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f>(((Kickstarter[[#This Row],[deadline]]/60)/60)/24)+DATE(1970,1,1)</f>
        <v>41223.073680555557</v>
      </c>
      <c r="J277">
        <v>1352511966</v>
      </c>
      <c r="K277" s="9">
        <f>(((Kickstarter[[#This Row],[launched_at]]/60)/60)/24)+DATE(1970,1,1)</f>
        <v>41193.032013888893</v>
      </c>
      <c r="L277">
        <v>1349916366</v>
      </c>
      <c r="M277" t="b">
        <v>1</v>
      </c>
      <c r="N277">
        <v>332</v>
      </c>
      <c r="O277" s="10">
        <f>Kickstarter[[#This Row],[pledged]]/Kickstarter[[#This Row],[goal]]</f>
        <v>1.08395</v>
      </c>
      <c r="P277" s="12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Sub-Category]],LEN(Kickstarter[[#This Row],[Category and Sub-Category]])-FIND("/",Kickstarter[[#This Row],[Category and Sub-Category]]))</f>
        <v>documentary</v>
      </c>
      <c r="S277" t="b">
        <v>1</v>
      </c>
      <c r="T277" t="s">
        <v>8269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f>(((Kickstarter[[#This Row],[deadline]]/60)/60)/24)+DATE(1970,1,1)</f>
        <v>41027.040208333332</v>
      </c>
      <c r="J278">
        <v>1335574674</v>
      </c>
      <c r="K278" s="9">
        <f>(((Kickstarter[[#This Row],[launched_at]]/60)/60)/24)+DATE(1970,1,1)</f>
        <v>40967.081874999996</v>
      </c>
      <c r="L278">
        <v>1330394274</v>
      </c>
      <c r="M278" t="b">
        <v>1</v>
      </c>
      <c r="N278">
        <v>62</v>
      </c>
      <c r="O278" s="10">
        <f>Kickstarter[[#This Row],[pledged]]/Kickstarter[[#This Row],[goal]]</f>
        <v>1.476</v>
      </c>
      <c r="P278" s="12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Sub-Category]],LEN(Kickstarter[[#This Row],[Category and Sub-Category]])-FIND("/",Kickstarter[[#This Row],[Category and Sub-Category]]))</f>
        <v>documentary</v>
      </c>
      <c r="S278" t="b">
        <v>1</v>
      </c>
      <c r="T278" t="s">
        <v>8269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f>(((Kickstarter[[#This Row],[deadline]]/60)/60)/24)+DATE(1970,1,1)</f>
        <v>42147.891423611116</v>
      </c>
      <c r="J279">
        <v>1432416219</v>
      </c>
      <c r="K279" s="9">
        <f>(((Kickstarter[[#This Row],[launched_at]]/60)/60)/24)+DATE(1970,1,1)</f>
        <v>42117.891423611116</v>
      </c>
      <c r="L279">
        <v>1429824219</v>
      </c>
      <c r="M279" t="b">
        <v>1</v>
      </c>
      <c r="N279">
        <v>951</v>
      </c>
      <c r="O279" s="10">
        <f>Kickstarter[[#This Row],[pledged]]/Kickstarter[[#This Row],[goal]]</f>
        <v>1.1038153846153846</v>
      </c>
      <c r="P279" s="12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Sub-Category]],LEN(Kickstarter[[#This Row],[Category and Sub-Category]])-FIND("/",Kickstarter[[#This Row],[Category and Sub-Category]]))</f>
        <v>documentary</v>
      </c>
      <c r="S279" t="b">
        <v>1</v>
      </c>
      <c r="T279" t="s">
        <v>8269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f>(((Kickstarter[[#This Row],[deadline]]/60)/60)/24)+DATE(1970,1,1)</f>
        <v>41194.040960648148</v>
      </c>
      <c r="J280">
        <v>1350003539</v>
      </c>
      <c r="K280" s="9">
        <f>(((Kickstarter[[#This Row],[launched_at]]/60)/60)/24)+DATE(1970,1,1)</f>
        <v>41164.040960648148</v>
      </c>
      <c r="L280">
        <v>1347411539</v>
      </c>
      <c r="M280" t="b">
        <v>1</v>
      </c>
      <c r="N280">
        <v>415</v>
      </c>
      <c r="O280" s="10">
        <f>Kickstarter[[#This Row],[pledged]]/Kickstarter[[#This Row],[goal]]</f>
        <v>1.5034814814814814</v>
      </c>
      <c r="P280" s="12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Sub-Category]],LEN(Kickstarter[[#This Row],[Category and Sub-Category]])-FIND("/",Kickstarter[[#This Row],[Category and Sub-Category]]))</f>
        <v>documentary</v>
      </c>
      <c r="S280" t="b">
        <v>1</v>
      </c>
      <c r="T280" t="s">
        <v>8269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f>(((Kickstarter[[#This Row],[deadline]]/60)/60)/24)+DATE(1970,1,1)</f>
        <v>42793.084027777775</v>
      </c>
      <c r="J281">
        <v>1488160860</v>
      </c>
      <c r="K281" s="9">
        <f>(((Kickstarter[[#This Row],[launched_at]]/60)/60)/24)+DATE(1970,1,1)</f>
        <v>42759.244166666671</v>
      </c>
      <c r="L281">
        <v>1485237096</v>
      </c>
      <c r="M281" t="b">
        <v>1</v>
      </c>
      <c r="N281">
        <v>305</v>
      </c>
      <c r="O281" s="10">
        <f>Kickstarter[[#This Row],[pledged]]/Kickstarter[[#This Row],[goal]]</f>
        <v>1.5731829411764706</v>
      </c>
      <c r="P281" s="12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Sub-Category]],LEN(Kickstarter[[#This Row],[Category and Sub-Category]])-FIND("/",Kickstarter[[#This Row],[Category and Sub-Category]]))</f>
        <v>documentary</v>
      </c>
      <c r="S281" t="b">
        <v>1</v>
      </c>
      <c r="T281" t="s">
        <v>8269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f>(((Kickstarter[[#This Row],[deadline]]/60)/60)/24)+DATE(1970,1,1)</f>
        <v>41789.590682870366</v>
      </c>
      <c r="J282">
        <v>1401459035</v>
      </c>
      <c r="K282" s="9">
        <f>(((Kickstarter[[#This Row],[launched_at]]/60)/60)/24)+DATE(1970,1,1)</f>
        <v>41744.590682870366</v>
      </c>
      <c r="L282">
        <v>1397571035</v>
      </c>
      <c r="M282" t="b">
        <v>1</v>
      </c>
      <c r="N282">
        <v>2139</v>
      </c>
      <c r="O282" s="10">
        <f>Kickstarter[[#This Row],[pledged]]/Kickstarter[[#This Row],[goal]]</f>
        <v>1.5614399999999999</v>
      </c>
      <c r="P282" s="12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Sub-Category]],LEN(Kickstarter[[#This Row],[Category and Sub-Category]])-FIND("/",Kickstarter[[#This Row],[Category and Sub-Category]]))</f>
        <v>documentary</v>
      </c>
      <c r="S282" t="b">
        <v>1</v>
      </c>
      <c r="T282" t="s">
        <v>8269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f>(((Kickstarter[[#This Row],[deadline]]/60)/60)/24)+DATE(1970,1,1)</f>
        <v>40035.80972222222</v>
      </c>
      <c r="J283">
        <v>1249932360</v>
      </c>
      <c r="K283" s="9">
        <f>(((Kickstarter[[#This Row],[launched_at]]/60)/60)/24)+DATE(1970,1,1)</f>
        <v>39950.163344907407</v>
      </c>
      <c r="L283">
        <v>1242532513</v>
      </c>
      <c r="M283" t="b">
        <v>1</v>
      </c>
      <c r="N283">
        <v>79</v>
      </c>
      <c r="O283" s="10">
        <f>Kickstarter[[#This Row],[pledged]]/Kickstarter[[#This Row],[goal]]</f>
        <v>1.2058763636363636</v>
      </c>
      <c r="P283" s="12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Sub-Category]],LEN(Kickstarter[[#This Row],[Category and Sub-Category]])-FIND("/",Kickstarter[[#This Row],[Category and Sub-Category]]))</f>
        <v>documentary</v>
      </c>
      <c r="S283" t="b">
        <v>1</v>
      </c>
      <c r="T283" t="s">
        <v>8269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f>(((Kickstarter[[#This Row],[deadline]]/60)/60)/24)+DATE(1970,1,1)</f>
        <v>40231.916666666664</v>
      </c>
      <c r="J284">
        <v>1266876000</v>
      </c>
      <c r="K284" s="9">
        <f>(((Kickstarter[[#This Row],[launched_at]]/60)/60)/24)+DATE(1970,1,1)</f>
        <v>40194.920046296298</v>
      </c>
      <c r="L284">
        <v>1263679492</v>
      </c>
      <c r="M284" t="b">
        <v>1</v>
      </c>
      <c r="N284">
        <v>179</v>
      </c>
      <c r="O284" s="10">
        <f>Kickstarter[[#This Row],[pledged]]/Kickstarter[[#This Row],[goal]]</f>
        <v>1.0118888888888888</v>
      </c>
      <c r="P284" s="12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Sub-Category]],LEN(Kickstarter[[#This Row],[Category and Sub-Category]])-FIND("/",Kickstarter[[#This Row],[Category and Sub-Category]]))</f>
        <v>documentary</v>
      </c>
      <c r="S284" t="b">
        <v>1</v>
      </c>
      <c r="T284" t="s">
        <v>8269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f>(((Kickstarter[[#This Row],[deadline]]/60)/60)/24)+DATE(1970,1,1)</f>
        <v>40695.207638888889</v>
      </c>
      <c r="J285">
        <v>1306904340</v>
      </c>
      <c r="K285" s="9">
        <f>(((Kickstarter[[#This Row],[launched_at]]/60)/60)/24)+DATE(1970,1,1)</f>
        <v>40675.71</v>
      </c>
      <c r="L285">
        <v>1305219744</v>
      </c>
      <c r="M285" t="b">
        <v>1</v>
      </c>
      <c r="N285">
        <v>202</v>
      </c>
      <c r="O285" s="10">
        <f>Kickstarter[[#This Row],[pledged]]/Kickstarter[[#This Row],[goal]]</f>
        <v>1.142725</v>
      </c>
      <c r="P285" s="12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Sub-Category]],LEN(Kickstarter[[#This Row],[Category and Sub-Category]])-FIND("/",Kickstarter[[#This Row],[Category and Sub-Category]]))</f>
        <v>documentary</v>
      </c>
      <c r="S285" t="b">
        <v>1</v>
      </c>
      <c r="T285" t="s">
        <v>8269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f>(((Kickstarter[[#This Row],[deadline]]/60)/60)/24)+DATE(1970,1,1)</f>
        <v>40929.738194444442</v>
      </c>
      <c r="J286">
        <v>1327167780</v>
      </c>
      <c r="K286" s="9">
        <f>(((Kickstarter[[#This Row],[launched_at]]/60)/60)/24)+DATE(1970,1,1)</f>
        <v>40904.738194444442</v>
      </c>
      <c r="L286">
        <v>1325007780</v>
      </c>
      <c r="M286" t="b">
        <v>1</v>
      </c>
      <c r="N286">
        <v>760</v>
      </c>
      <c r="O286" s="10">
        <f>Kickstarter[[#This Row],[pledged]]/Kickstarter[[#This Row],[goal]]</f>
        <v>1.0462615</v>
      </c>
      <c r="P286" s="12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Sub-Category]],LEN(Kickstarter[[#This Row],[Category and Sub-Category]])-FIND("/",Kickstarter[[#This Row],[Category and Sub-Category]]))</f>
        <v>documentary</v>
      </c>
      <c r="S286" t="b">
        <v>1</v>
      </c>
      <c r="T286" t="s">
        <v>8269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f>(((Kickstarter[[#This Row],[deadline]]/60)/60)/24)+DATE(1970,1,1)</f>
        <v>41536.756111111114</v>
      </c>
      <c r="J287">
        <v>1379614128</v>
      </c>
      <c r="K287" s="9">
        <f>(((Kickstarter[[#This Row],[launched_at]]/60)/60)/24)+DATE(1970,1,1)</f>
        <v>41506.756111111114</v>
      </c>
      <c r="L287">
        <v>1377022128</v>
      </c>
      <c r="M287" t="b">
        <v>1</v>
      </c>
      <c r="N287">
        <v>563</v>
      </c>
      <c r="O287" s="10">
        <f>Kickstarter[[#This Row],[pledged]]/Kickstarter[[#This Row],[goal]]</f>
        <v>2.2882507142857142</v>
      </c>
      <c r="P287" s="12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Sub-Category]],LEN(Kickstarter[[#This Row],[Category and Sub-Category]])-FIND("/",Kickstarter[[#This Row],[Category and Sub-Category]]))</f>
        <v>documentary</v>
      </c>
      <c r="S287" t="b">
        <v>1</v>
      </c>
      <c r="T287" t="s">
        <v>8269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f>(((Kickstarter[[#This Row],[deadline]]/60)/60)/24)+DATE(1970,1,1)</f>
        <v>41358.774583333332</v>
      </c>
      <c r="J288">
        <v>1364236524</v>
      </c>
      <c r="K288" s="9">
        <f>(((Kickstarter[[#This Row],[launched_at]]/60)/60)/24)+DATE(1970,1,1)</f>
        <v>41313.816249999996</v>
      </c>
      <c r="L288">
        <v>1360352124</v>
      </c>
      <c r="M288" t="b">
        <v>1</v>
      </c>
      <c r="N288">
        <v>135</v>
      </c>
      <c r="O288" s="10">
        <f>Kickstarter[[#This Row],[pledged]]/Kickstarter[[#This Row],[goal]]</f>
        <v>1.0915333333333332</v>
      </c>
      <c r="P288" s="12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Sub-Category]],LEN(Kickstarter[[#This Row],[Category and Sub-Category]])-FIND("/",Kickstarter[[#This Row],[Category and Sub-Category]]))</f>
        <v>documentary</v>
      </c>
      <c r="S288" t="b">
        <v>1</v>
      </c>
      <c r="T288" t="s">
        <v>8269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f>(((Kickstarter[[#This Row],[deadline]]/60)/60)/24)+DATE(1970,1,1)</f>
        <v>41215.166666666664</v>
      </c>
      <c r="J289">
        <v>1351828800</v>
      </c>
      <c r="K289" s="9">
        <f>(((Kickstarter[[#This Row],[launched_at]]/60)/60)/24)+DATE(1970,1,1)</f>
        <v>41184.277986111112</v>
      </c>
      <c r="L289">
        <v>1349160018</v>
      </c>
      <c r="M289" t="b">
        <v>1</v>
      </c>
      <c r="N289">
        <v>290</v>
      </c>
      <c r="O289" s="10">
        <f>Kickstarter[[#This Row],[pledged]]/Kickstarter[[#This Row],[goal]]</f>
        <v>1.7629999999999999</v>
      </c>
      <c r="P289" s="12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Sub-Category]],LEN(Kickstarter[[#This Row],[Category and Sub-Category]])-FIND("/",Kickstarter[[#This Row],[Category and Sub-Category]]))</f>
        <v>documentary</v>
      </c>
      <c r="S289" t="b">
        <v>1</v>
      </c>
      <c r="T289" t="s">
        <v>8269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f>(((Kickstarter[[#This Row],[deadline]]/60)/60)/24)+DATE(1970,1,1)</f>
        <v>41086.168900462959</v>
      </c>
      <c r="J290">
        <v>1340683393</v>
      </c>
      <c r="K290" s="9">
        <f>(((Kickstarter[[#This Row],[launched_at]]/60)/60)/24)+DATE(1970,1,1)</f>
        <v>41051.168900462959</v>
      </c>
      <c r="L290">
        <v>1337659393</v>
      </c>
      <c r="M290" t="b">
        <v>1</v>
      </c>
      <c r="N290">
        <v>447</v>
      </c>
      <c r="O290" s="10">
        <f>Kickstarter[[#This Row],[pledged]]/Kickstarter[[#This Row],[goal]]</f>
        <v>1.0321061999999999</v>
      </c>
      <c r="P290" s="12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Sub-Category]],LEN(Kickstarter[[#This Row],[Category and Sub-Category]])-FIND("/",Kickstarter[[#This Row],[Category and Sub-Category]]))</f>
        <v>documentary</v>
      </c>
      <c r="S290" t="b">
        <v>1</v>
      </c>
      <c r="T290" t="s">
        <v>8269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f>(((Kickstarter[[#This Row],[deadline]]/60)/60)/24)+DATE(1970,1,1)</f>
        <v>41580.456412037034</v>
      </c>
      <c r="J291">
        <v>1383389834</v>
      </c>
      <c r="K291" s="9">
        <f>(((Kickstarter[[#This Row],[launched_at]]/60)/60)/24)+DATE(1970,1,1)</f>
        <v>41550.456412037034</v>
      </c>
      <c r="L291">
        <v>1380797834</v>
      </c>
      <c r="M291" t="b">
        <v>1</v>
      </c>
      <c r="N291">
        <v>232</v>
      </c>
      <c r="O291" s="10">
        <f>Kickstarter[[#This Row],[pledged]]/Kickstarter[[#This Row],[goal]]</f>
        <v>1.0482</v>
      </c>
      <c r="P291" s="12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Sub-Category]],LEN(Kickstarter[[#This Row],[Category and Sub-Category]])-FIND("/",Kickstarter[[#This Row],[Category and Sub-Category]]))</f>
        <v>documentary</v>
      </c>
      <c r="S291" t="b">
        <v>1</v>
      </c>
      <c r="T291" t="s">
        <v>8269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f>(((Kickstarter[[#This Row],[deadline]]/60)/60)/24)+DATE(1970,1,1)</f>
        <v>40576.332638888889</v>
      </c>
      <c r="J292">
        <v>1296633540</v>
      </c>
      <c r="K292" s="9">
        <f>(((Kickstarter[[#This Row],[launched_at]]/60)/60)/24)+DATE(1970,1,1)</f>
        <v>40526.36917824074</v>
      </c>
      <c r="L292">
        <v>1292316697</v>
      </c>
      <c r="M292" t="b">
        <v>1</v>
      </c>
      <c r="N292">
        <v>168</v>
      </c>
      <c r="O292" s="10">
        <f>Kickstarter[[#This Row],[pledged]]/Kickstarter[[#This Row],[goal]]</f>
        <v>1.0668444444444445</v>
      </c>
      <c r="P292" s="12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Sub-Category]],LEN(Kickstarter[[#This Row],[Category and Sub-Category]])-FIND("/",Kickstarter[[#This Row],[Category and Sub-Category]]))</f>
        <v>documentary</v>
      </c>
      <c r="S292" t="b">
        <v>1</v>
      </c>
      <c r="T292" t="s">
        <v>8269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f>(((Kickstarter[[#This Row],[deadline]]/60)/60)/24)+DATE(1970,1,1)</f>
        <v>41395.000694444447</v>
      </c>
      <c r="J293">
        <v>1367366460</v>
      </c>
      <c r="K293" s="9">
        <f>(((Kickstarter[[#This Row],[launched_at]]/60)/60)/24)+DATE(1970,1,1)</f>
        <v>41376.769050925926</v>
      </c>
      <c r="L293">
        <v>1365791246</v>
      </c>
      <c r="M293" t="b">
        <v>1</v>
      </c>
      <c r="N293">
        <v>128</v>
      </c>
      <c r="O293" s="10">
        <f>Kickstarter[[#This Row],[pledged]]/Kickstarter[[#This Row],[goal]]</f>
        <v>1.2001999999999999</v>
      </c>
      <c r="P293" s="12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Sub-Category]],LEN(Kickstarter[[#This Row],[Category and Sub-Category]])-FIND("/",Kickstarter[[#This Row],[Category and Sub-Category]]))</f>
        <v>documentary</v>
      </c>
      <c r="S293" t="b">
        <v>1</v>
      </c>
      <c r="T293" t="s">
        <v>8269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f>(((Kickstarter[[#This Row],[deadline]]/60)/60)/24)+DATE(1970,1,1)</f>
        <v>40845.165972222225</v>
      </c>
      <c r="J294">
        <v>1319860740</v>
      </c>
      <c r="K294" s="9">
        <f>(((Kickstarter[[#This Row],[launched_at]]/60)/60)/24)+DATE(1970,1,1)</f>
        <v>40812.803229166668</v>
      </c>
      <c r="L294">
        <v>1317064599</v>
      </c>
      <c r="M294" t="b">
        <v>1</v>
      </c>
      <c r="N294">
        <v>493</v>
      </c>
      <c r="O294" s="10">
        <f>Kickstarter[[#This Row],[pledged]]/Kickstarter[[#This Row],[goal]]</f>
        <v>1.0150693333333334</v>
      </c>
      <c r="P294" s="12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Sub-Category]],LEN(Kickstarter[[#This Row],[Category and Sub-Category]])-FIND("/",Kickstarter[[#This Row],[Category and Sub-Category]]))</f>
        <v>documentary</v>
      </c>
      <c r="S294" t="b">
        <v>1</v>
      </c>
      <c r="T294" t="s">
        <v>8269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f>(((Kickstarter[[#This Row],[deadline]]/60)/60)/24)+DATE(1970,1,1)</f>
        <v>41749.667986111112</v>
      </c>
      <c r="J295">
        <v>1398009714</v>
      </c>
      <c r="K295" s="9">
        <f>(((Kickstarter[[#This Row],[launched_at]]/60)/60)/24)+DATE(1970,1,1)</f>
        <v>41719.667986111112</v>
      </c>
      <c r="L295">
        <v>1395417714</v>
      </c>
      <c r="M295" t="b">
        <v>1</v>
      </c>
      <c r="N295">
        <v>131</v>
      </c>
      <c r="O295" s="10">
        <f>Kickstarter[[#This Row],[pledged]]/Kickstarter[[#This Row],[goal]]</f>
        <v>1.0138461538461538</v>
      </c>
      <c r="P295" s="12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Sub-Category]],LEN(Kickstarter[[#This Row],[Category and Sub-Category]])-FIND("/",Kickstarter[[#This Row],[Category and Sub-Category]]))</f>
        <v>documentary</v>
      </c>
      <c r="S295" t="b">
        <v>1</v>
      </c>
      <c r="T295" t="s">
        <v>8269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f>(((Kickstarter[[#This Row],[deadline]]/60)/60)/24)+DATE(1970,1,1)</f>
        <v>40378.666666666664</v>
      </c>
      <c r="J296">
        <v>1279555200</v>
      </c>
      <c r="K296" s="9">
        <f>(((Kickstarter[[#This Row],[launched_at]]/60)/60)/24)+DATE(1970,1,1)</f>
        <v>40343.084421296298</v>
      </c>
      <c r="L296">
        <v>1276480894</v>
      </c>
      <c r="M296" t="b">
        <v>1</v>
      </c>
      <c r="N296">
        <v>50</v>
      </c>
      <c r="O296" s="10">
        <f>Kickstarter[[#This Row],[pledged]]/Kickstarter[[#This Row],[goal]]</f>
        <v>1</v>
      </c>
      <c r="P296" s="12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Sub-Category]],LEN(Kickstarter[[#This Row],[Category and Sub-Category]])-FIND("/",Kickstarter[[#This Row],[Category and Sub-Category]]))</f>
        <v>documentary</v>
      </c>
      <c r="S296" t="b">
        <v>1</v>
      </c>
      <c r="T296" t="s">
        <v>8269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f>(((Kickstarter[[#This Row],[deadline]]/60)/60)/24)+DATE(1970,1,1)</f>
        <v>41579</v>
      </c>
      <c r="J297">
        <v>1383264000</v>
      </c>
      <c r="K297" s="9">
        <f>(((Kickstarter[[#This Row],[launched_at]]/60)/60)/24)+DATE(1970,1,1)</f>
        <v>41519.004733796297</v>
      </c>
      <c r="L297">
        <v>1378080409</v>
      </c>
      <c r="M297" t="b">
        <v>1</v>
      </c>
      <c r="N297">
        <v>665</v>
      </c>
      <c r="O297" s="10">
        <f>Kickstarter[[#This Row],[pledged]]/Kickstarter[[#This Row],[goal]]</f>
        <v>1.3310911999999999</v>
      </c>
      <c r="P297" s="12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Sub-Category]],LEN(Kickstarter[[#This Row],[Category and Sub-Category]])-FIND("/",Kickstarter[[#This Row],[Category and Sub-Category]]))</f>
        <v>documentary</v>
      </c>
      <c r="S297" t="b">
        <v>1</v>
      </c>
      <c r="T297" t="s">
        <v>8269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f>(((Kickstarter[[#This Row],[deadline]]/60)/60)/24)+DATE(1970,1,1)</f>
        <v>41159.475497685184</v>
      </c>
      <c r="J298">
        <v>1347017083</v>
      </c>
      <c r="K298" s="9">
        <f>(((Kickstarter[[#This Row],[launched_at]]/60)/60)/24)+DATE(1970,1,1)</f>
        <v>41134.475497685184</v>
      </c>
      <c r="L298">
        <v>1344857083</v>
      </c>
      <c r="M298" t="b">
        <v>1</v>
      </c>
      <c r="N298">
        <v>129</v>
      </c>
      <c r="O298" s="10">
        <f>Kickstarter[[#This Row],[pledged]]/Kickstarter[[#This Row],[goal]]</f>
        <v>1.187262</v>
      </c>
      <c r="P298" s="12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Sub-Category]],LEN(Kickstarter[[#This Row],[Category and Sub-Category]])-FIND("/",Kickstarter[[#This Row],[Category and Sub-Category]]))</f>
        <v>documentary</v>
      </c>
      <c r="S298" t="b">
        <v>1</v>
      </c>
      <c r="T298" t="s">
        <v>8269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f>(((Kickstarter[[#This Row],[deadline]]/60)/60)/24)+DATE(1970,1,1)</f>
        <v>42125.165972222225</v>
      </c>
      <c r="J299">
        <v>1430452740</v>
      </c>
      <c r="K299" s="9">
        <f>(((Kickstarter[[#This Row],[launched_at]]/60)/60)/24)+DATE(1970,1,1)</f>
        <v>42089.72802083334</v>
      </c>
      <c r="L299">
        <v>1427390901</v>
      </c>
      <c r="M299" t="b">
        <v>1</v>
      </c>
      <c r="N299">
        <v>142</v>
      </c>
      <c r="O299" s="10">
        <f>Kickstarter[[#This Row],[pledged]]/Kickstarter[[#This Row],[goal]]</f>
        <v>1.0064</v>
      </c>
      <c r="P299" s="12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Sub-Category]],LEN(Kickstarter[[#This Row],[Category and Sub-Category]])-FIND("/",Kickstarter[[#This Row],[Category and Sub-Category]]))</f>
        <v>documentary</v>
      </c>
      <c r="S299" t="b">
        <v>1</v>
      </c>
      <c r="T299" t="s">
        <v>8269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f>(((Kickstarter[[#This Row],[deadline]]/60)/60)/24)+DATE(1970,1,1)</f>
        <v>41768.875</v>
      </c>
      <c r="J300">
        <v>1399669200</v>
      </c>
      <c r="K300" s="9">
        <f>(((Kickstarter[[#This Row],[launched_at]]/60)/60)/24)+DATE(1970,1,1)</f>
        <v>41709.463518518518</v>
      </c>
      <c r="L300">
        <v>1394536048</v>
      </c>
      <c r="M300" t="b">
        <v>1</v>
      </c>
      <c r="N300">
        <v>2436</v>
      </c>
      <c r="O300" s="10">
        <f>Kickstarter[[#This Row],[pledged]]/Kickstarter[[#This Row],[goal]]</f>
        <v>1.089324126984127</v>
      </c>
      <c r="P300" s="12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Sub-Category]],LEN(Kickstarter[[#This Row],[Category and Sub-Category]])-FIND("/",Kickstarter[[#This Row],[Category and Sub-Category]]))</f>
        <v>documentary</v>
      </c>
      <c r="S300" t="b">
        <v>1</v>
      </c>
      <c r="T300" t="s">
        <v>8269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f>(((Kickstarter[[#This Row],[deadline]]/60)/60)/24)+DATE(1970,1,1)</f>
        <v>40499.266898148147</v>
      </c>
      <c r="J301">
        <v>1289975060</v>
      </c>
      <c r="K301" s="9">
        <f>(((Kickstarter[[#This Row],[launched_at]]/60)/60)/24)+DATE(1970,1,1)</f>
        <v>40469.225231481483</v>
      </c>
      <c r="L301">
        <v>1287379460</v>
      </c>
      <c r="M301" t="b">
        <v>1</v>
      </c>
      <c r="N301">
        <v>244</v>
      </c>
      <c r="O301" s="10">
        <f>Kickstarter[[#This Row],[pledged]]/Kickstarter[[#This Row],[goal]]</f>
        <v>1.789525</v>
      </c>
      <c r="P301" s="12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Sub-Category]],LEN(Kickstarter[[#This Row],[Category and Sub-Category]])-FIND("/",Kickstarter[[#This Row],[Category and Sub-Category]]))</f>
        <v>documentary</v>
      </c>
      <c r="S301" t="b">
        <v>1</v>
      </c>
      <c r="T301" t="s">
        <v>8269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f>(((Kickstarter[[#This Row],[deadline]]/60)/60)/24)+DATE(1970,1,1)</f>
        <v>40657.959930555553</v>
      </c>
      <c r="J302">
        <v>1303686138</v>
      </c>
      <c r="K302" s="9">
        <f>(((Kickstarter[[#This Row],[launched_at]]/60)/60)/24)+DATE(1970,1,1)</f>
        <v>40626.959930555553</v>
      </c>
      <c r="L302">
        <v>1301007738</v>
      </c>
      <c r="M302" t="b">
        <v>1</v>
      </c>
      <c r="N302">
        <v>298</v>
      </c>
      <c r="O302" s="10">
        <f>Kickstarter[[#This Row],[pledged]]/Kickstarter[[#This Row],[goal]]</f>
        <v>1.0172264</v>
      </c>
      <c r="P302" s="12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Sub-Category]],LEN(Kickstarter[[#This Row],[Category and Sub-Category]])-FIND("/",Kickstarter[[#This Row],[Category and Sub-Category]]))</f>
        <v>documentary</v>
      </c>
      <c r="S302" t="b">
        <v>1</v>
      </c>
      <c r="T302" t="s">
        <v>8269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f>(((Kickstarter[[#This Row],[deadline]]/60)/60)/24)+DATE(1970,1,1)</f>
        <v>41352.696006944447</v>
      </c>
      <c r="J303">
        <v>1363711335</v>
      </c>
      <c r="K303" s="9">
        <f>(((Kickstarter[[#This Row],[launched_at]]/60)/60)/24)+DATE(1970,1,1)</f>
        <v>41312.737673611111</v>
      </c>
      <c r="L303">
        <v>1360258935</v>
      </c>
      <c r="M303" t="b">
        <v>1</v>
      </c>
      <c r="N303">
        <v>251</v>
      </c>
      <c r="O303" s="10">
        <f>Kickstarter[[#This Row],[pledged]]/Kickstarter[[#This Row],[goal]]</f>
        <v>1.1873499999999999</v>
      </c>
      <c r="P303" s="12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Sub-Category]],LEN(Kickstarter[[#This Row],[Category and Sub-Category]])-FIND("/",Kickstarter[[#This Row],[Category and Sub-Category]]))</f>
        <v>documentary</v>
      </c>
      <c r="S303" t="b">
        <v>1</v>
      </c>
      <c r="T303" t="s">
        <v>8269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f>(((Kickstarter[[#This Row],[deadline]]/60)/60)/24)+DATE(1970,1,1)</f>
        <v>40963.856921296298</v>
      </c>
      <c r="J304">
        <v>1330115638</v>
      </c>
      <c r="K304" s="9">
        <f>(((Kickstarter[[#This Row],[launched_at]]/60)/60)/24)+DATE(1970,1,1)</f>
        <v>40933.856921296298</v>
      </c>
      <c r="L304">
        <v>1327523638</v>
      </c>
      <c r="M304" t="b">
        <v>1</v>
      </c>
      <c r="N304">
        <v>108</v>
      </c>
      <c r="O304" s="10">
        <f>Kickstarter[[#This Row],[pledged]]/Kickstarter[[#This Row],[goal]]</f>
        <v>1.0045999999999999</v>
      </c>
      <c r="P304" s="12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Sub-Category]],LEN(Kickstarter[[#This Row],[Category and Sub-Category]])-FIND("/",Kickstarter[[#This Row],[Category and Sub-Category]]))</f>
        <v>documentary</v>
      </c>
      <c r="S304" t="b">
        <v>1</v>
      </c>
      <c r="T304" t="s">
        <v>8269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f>(((Kickstarter[[#This Row],[deadline]]/60)/60)/24)+DATE(1970,1,1)</f>
        <v>41062.071134259262</v>
      </c>
      <c r="J305">
        <v>1338601346</v>
      </c>
      <c r="K305" s="9">
        <f>(((Kickstarter[[#This Row],[launched_at]]/60)/60)/24)+DATE(1970,1,1)</f>
        <v>41032.071134259262</v>
      </c>
      <c r="L305">
        <v>1336009346</v>
      </c>
      <c r="M305" t="b">
        <v>1</v>
      </c>
      <c r="N305">
        <v>82</v>
      </c>
      <c r="O305" s="10">
        <f>Kickstarter[[#This Row],[pledged]]/Kickstarter[[#This Row],[goal]]</f>
        <v>1.3746666666666667</v>
      </c>
      <c r="P305" s="12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Sub-Category]],LEN(Kickstarter[[#This Row],[Category and Sub-Category]])-FIND("/",Kickstarter[[#This Row],[Category and Sub-Category]]))</f>
        <v>documentary</v>
      </c>
      <c r="S305" t="b">
        <v>1</v>
      </c>
      <c r="T305" t="s">
        <v>8269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f>(((Kickstarter[[#This Row],[deadline]]/60)/60)/24)+DATE(1970,1,1)</f>
        <v>41153.083333333336</v>
      </c>
      <c r="J306">
        <v>1346464800</v>
      </c>
      <c r="K306" s="9">
        <f>(((Kickstarter[[#This Row],[launched_at]]/60)/60)/24)+DATE(1970,1,1)</f>
        <v>41114.094872685186</v>
      </c>
      <c r="L306">
        <v>1343096197</v>
      </c>
      <c r="M306" t="b">
        <v>1</v>
      </c>
      <c r="N306">
        <v>74</v>
      </c>
      <c r="O306" s="10">
        <f>Kickstarter[[#This Row],[pledged]]/Kickstarter[[#This Row],[goal]]</f>
        <v>2.3164705882352941</v>
      </c>
      <c r="P306" s="12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Sub-Category]],LEN(Kickstarter[[#This Row],[Category and Sub-Category]])-FIND("/",Kickstarter[[#This Row],[Category and Sub-Category]]))</f>
        <v>documentary</v>
      </c>
      <c r="S306" t="b">
        <v>1</v>
      </c>
      <c r="T306" t="s">
        <v>8269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f>(((Kickstarter[[#This Row],[deadline]]/60)/60)/24)+DATE(1970,1,1)</f>
        <v>40978.630196759259</v>
      </c>
      <c r="J307">
        <v>1331392049</v>
      </c>
      <c r="K307" s="9">
        <f>(((Kickstarter[[#This Row],[launched_at]]/60)/60)/24)+DATE(1970,1,1)</f>
        <v>40948.630196759259</v>
      </c>
      <c r="L307">
        <v>1328800049</v>
      </c>
      <c r="M307" t="b">
        <v>1</v>
      </c>
      <c r="N307">
        <v>189</v>
      </c>
      <c r="O307" s="10">
        <f>Kickstarter[[#This Row],[pledged]]/Kickstarter[[#This Row],[goal]]</f>
        <v>1.3033333333333332</v>
      </c>
      <c r="P307" s="12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Sub-Category]],LEN(Kickstarter[[#This Row],[Category and Sub-Category]])-FIND("/",Kickstarter[[#This Row],[Category and Sub-Category]]))</f>
        <v>documentary</v>
      </c>
      <c r="S307" t="b">
        <v>1</v>
      </c>
      <c r="T307" t="s">
        <v>8269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f>(((Kickstarter[[#This Row],[deadline]]/60)/60)/24)+DATE(1970,1,1)</f>
        <v>41353.795520833337</v>
      </c>
      <c r="J308">
        <v>1363806333</v>
      </c>
      <c r="K308" s="9">
        <f>(((Kickstarter[[#This Row],[launched_at]]/60)/60)/24)+DATE(1970,1,1)</f>
        <v>41333.837187500001</v>
      </c>
      <c r="L308">
        <v>1362081933</v>
      </c>
      <c r="M308" t="b">
        <v>1</v>
      </c>
      <c r="N308">
        <v>80</v>
      </c>
      <c r="O308" s="10">
        <f>Kickstarter[[#This Row],[pledged]]/Kickstarter[[#This Row],[goal]]</f>
        <v>2.9289999999999998</v>
      </c>
      <c r="P308" s="12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Sub-Category]],LEN(Kickstarter[[#This Row],[Category and Sub-Category]])-FIND("/",Kickstarter[[#This Row],[Category and Sub-Category]]))</f>
        <v>documentary</v>
      </c>
      <c r="S308" t="b">
        <v>1</v>
      </c>
      <c r="T308" t="s">
        <v>8269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f>(((Kickstarter[[#This Row],[deadline]]/60)/60)/24)+DATE(1970,1,1)</f>
        <v>41312.944456018515</v>
      </c>
      <c r="J309">
        <v>1360276801</v>
      </c>
      <c r="K309" s="9">
        <f>(((Kickstarter[[#This Row],[launched_at]]/60)/60)/24)+DATE(1970,1,1)</f>
        <v>41282.944456018515</v>
      </c>
      <c r="L309">
        <v>1357684801</v>
      </c>
      <c r="M309" t="b">
        <v>1</v>
      </c>
      <c r="N309">
        <v>576</v>
      </c>
      <c r="O309" s="10">
        <f>Kickstarter[[#This Row],[pledged]]/Kickstarter[[#This Row],[goal]]</f>
        <v>1.1131818181818183</v>
      </c>
      <c r="P309" s="12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Sub-Category]],LEN(Kickstarter[[#This Row],[Category and Sub-Category]])-FIND("/",Kickstarter[[#This Row],[Category and Sub-Category]]))</f>
        <v>documentary</v>
      </c>
      <c r="S309" t="b">
        <v>1</v>
      </c>
      <c r="T309" t="s">
        <v>8269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f>(((Kickstarter[[#This Row],[deadline]]/60)/60)/24)+DATE(1970,1,1)</f>
        <v>40612.694560185184</v>
      </c>
      <c r="J310">
        <v>1299775210</v>
      </c>
      <c r="K310" s="9">
        <f>(((Kickstarter[[#This Row],[launched_at]]/60)/60)/24)+DATE(1970,1,1)</f>
        <v>40567.694560185184</v>
      </c>
      <c r="L310">
        <v>1295887210</v>
      </c>
      <c r="M310" t="b">
        <v>1</v>
      </c>
      <c r="N310">
        <v>202</v>
      </c>
      <c r="O310" s="10">
        <f>Kickstarter[[#This Row],[pledged]]/Kickstarter[[#This Row],[goal]]</f>
        <v>1.0556666666666668</v>
      </c>
      <c r="P310" s="12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Sub-Category]],LEN(Kickstarter[[#This Row],[Category and Sub-Category]])-FIND("/",Kickstarter[[#This Row],[Category and Sub-Category]]))</f>
        <v>documentary</v>
      </c>
      <c r="S310" t="b">
        <v>1</v>
      </c>
      <c r="T310" t="s">
        <v>8269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f>(((Kickstarter[[#This Row],[deadline]]/60)/60)/24)+DATE(1970,1,1)</f>
        <v>41155.751550925925</v>
      </c>
      <c r="J311">
        <v>1346695334</v>
      </c>
      <c r="K311" s="9">
        <f>(((Kickstarter[[#This Row],[launched_at]]/60)/60)/24)+DATE(1970,1,1)</f>
        <v>41134.751550925925</v>
      </c>
      <c r="L311">
        <v>1344880934</v>
      </c>
      <c r="M311" t="b">
        <v>1</v>
      </c>
      <c r="N311">
        <v>238</v>
      </c>
      <c r="O311" s="10">
        <f>Kickstarter[[#This Row],[pledged]]/Kickstarter[[#This Row],[goal]]</f>
        <v>1.1894444444444445</v>
      </c>
      <c r="P311" s="12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Sub-Category]],LEN(Kickstarter[[#This Row],[Category and Sub-Category]])-FIND("/",Kickstarter[[#This Row],[Category and Sub-Category]]))</f>
        <v>documentary</v>
      </c>
      <c r="S311" t="b">
        <v>1</v>
      </c>
      <c r="T311" t="s">
        <v>8269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f>(((Kickstarter[[#This Row],[deadline]]/60)/60)/24)+DATE(1970,1,1)</f>
        <v>40836.083333333336</v>
      </c>
      <c r="J312">
        <v>1319076000</v>
      </c>
      <c r="K312" s="9">
        <f>(((Kickstarter[[#This Row],[launched_at]]/60)/60)/24)+DATE(1970,1,1)</f>
        <v>40821.183136574073</v>
      </c>
      <c r="L312">
        <v>1317788623</v>
      </c>
      <c r="M312" t="b">
        <v>1</v>
      </c>
      <c r="N312">
        <v>36</v>
      </c>
      <c r="O312" s="10">
        <f>Kickstarter[[#This Row],[pledged]]/Kickstarter[[#This Row],[goal]]</f>
        <v>1.04129</v>
      </c>
      <c r="P312" s="12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Sub-Category]],LEN(Kickstarter[[#This Row],[Category and Sub-Category]])-FIND("/",Kickstarter[[#This Row],[Category and Sub-Category]]))</f>
        <v>documentary</v>
      </c>
      <c r="S312" t="b">
        <v>1</v>
      </c>
      <c r="T312" t="s">
        <v>8269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f>(((Kickstarter[[#This Row],[deadline]]/60)/60)/24)+DATE(1970,1,1)</f>
        <v>40909.332638888889</v>
      </c>
      <c r="J313">
        <v>1325404740</v>
      </c>
      <c r="K313" s="9">
        <f>(((Kickstarter[[#This Row],[launched_at]]/60)/60)/24)+DATE(1970,1,1)</f>
        <v>40868.219814814816</v>
      </c>
      <c r="L313">
        <v>1321852592</v>
      </c>
      <c r="M313" t="b">
        <v>1</v>
      </c>
      <c r="N313">
        <v>150</v>
      </c>
      <c r="O313" s="10">
        <f>Kickstarter[[#This Row],[pledged]]/Kickstarter[[#This Row],[goal]]</f>
        <v>1.0410165</v>
      </c>
      <c r="P313" s="12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Sub-Category]],LEN(Kickstarter[[#This Row],[Category and Sub-Category]])-FIND("/",Kickstarter[[#This Row],[Category and Sub-Category]]))</f>
        <v>documentary</v>
      </c>
      <c r="S313" t="b">
        <v>1</v>
      </c>
      <c r="T313" t="s">
        <v>8269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f>(((Kickstarter[[#This Row],[deadline]]/60)/60)/24)+DATE(1970,1,1)</f>
        <v>41378.877685185187</v>
      </c>
      <c r="J314">
        <v>1365973432</v>
      </c>
      <c r="K314" s="9">
        <f>(((Kickstarter[[#This Row],[launched_at]]/60)/60)/24)+DATE(1970,1,1)</f>
        <v>41348.877685185187</v>
      </c>
      <c r="L314">
        <v>1363381432</v>
      </c>
      <c r="M314" t="b">
        <v>1</v>
      </c>
      <c r="N314">
        <v>146</v>
      </c>
      <c r="O314" s="10">
        <f>Kickstarter[[#This Row],[pledged]]/Kickstarter[[#This Row],[goal]]</f>
        <v>1.1187499999999999</v>
      </c>
      <c r="P314" s="12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Sub-Category]],LEN(Kickstarter[[#This Row],[Category and Sub-Category]])-FIND("/",Kickstarter[[#This Row],[Category and Sub-Category]]))</f>
        <v>documentary</v>
      </c>
      <c r="S314" t="b">
        <v>1</v>
      </c>
      <c r="T314" t="s">
        <v>8269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f>(((Kickstarter[[#This Row],[deadline]]/60)/60)/24)+DATE(1970,1,1)</f>
        <v>40401.665972222225</v>
      </c>
      <c r="J315">
        <v>1281542340</v>
      </c>
      <c r="K315" s="9">
        <f>(((Kickstarter[[#This Row],[launched_at]]/60)/60)/24)+DATE(1970,1,1)</f>
        <v>40357.227939814817</v>
      </c>
      <c r="L315">
        <v>1277702894</v>
      </c>
      <c r="M315" t="b">
        <v>1</v>
      </c>
      <c r="N315">
        <v>222</v>
      </c>
      <c r="O315" s="10">
        <f>Kickstarter[[#This Row],[pledged]]/Kickstarter[[#This Row],[goal]]</f>
        <v>1.0473529411764706</v>
      </c>
      <c r="P315" s="12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Sub-Category]],LEN(Kickstarter[[#This Row],[Category and Sub-Category]])-FIND("/",Kickstarter[[#This Row],[Category and Sub-Category]]))</f>
        <v>documentary</v>
      </c>
      <c r="S315" t="b">
        <v>1</v>
      </c>
      <c r="T315" t="s">
        <v>8269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f>(((Kickstarter[[#This Row],[deadline]]/60)/60)/24)+DATE(1970,1,1)</f>
        <v>41334.833194444444</v>
      </c>
      <c r="J316">
        <v>1362167988</v>
      </c>
      <c r="K316" s="9">
        <f>(((Kickstarter[[#This Row],[launched_at]]/60)/60)/24)+DATE(1970,1,1)</f>
        <v>41304.833194444444</v>
      </c>
      <c r="L316">
        <v>1359575988</v>
      </c>
      <c r="M316" t="b">
        <v>1</v>
      </c>
      <c r="N316">
        <v>120</v>
      </c>
      <c r="O316" s="10">
        <f>Kickstarter[[#This Row],[pledged]]/Kickstarter[[#This Row],[goal]]</f>
        <v>3.8515000000000001</v>
      </c>
      <c r="P316" s="12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Sub-Category]],LEN(Kickstarter[[#This Row],[Category and Sub-Category]])-FIND("/",Kickstarter[[#This Row],[Category and Sub-Category]]))</f>
        <v>documentary</v>
      </c>
      <c r="S316" t="b">
        <v>1</v>
      </c>
      <c r="T316" t="s">
        <v>8269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f>(((Kickstarter[[#This Row],[deadline]]/60)/60)/24)+DATE(1970,1,1)</f>
        <v>41143.77238425926</v>
      </c>
      <c r="J317">
        <v>1345660334</v>
      </c>
      <c r="K317" s="9">
        <f>(((Kickstarter[[#This Row],[launched_at]]/60)/60)/24)+DATE(1970,1,1)</f>
        <v>41113.77238425926</v>
      </c>
      <c r="L317">
        <v>1343068334</v>
      </c>
      <c r="M317" t="b">
        <v>1</v>
      </c>
      <c r="N317">
        <v>126</v>
      </c>
      <c r="O317" s="10">
        <f>Kickstarter[[#This Row],[pledged]]/Kickstarter[[#This Row],[goal]]</f>
        <v>1.01248</v>
      </c>
      <c r="P317" s="12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Sub-Category]],LEN(Kickstarter[[#This Row],[Category and Sub-Category]])-FIND("/",Kickstarter[[#This Row],[Category and Sub-Category]]))</f>
        <v>documentary</v>
      </c>
      <c r="S317" t="b">
        <v>1</v>
      </c>
      <c r="T317" t="s">
        <v>8269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f>(((Kickstarter[[#This Row],[deadline]]/60)/60)/24)+DATE(1970,1,1)</f>
        <v>41984.207638888889</v>
      </c>
      <c r="J318">
        <v>1418273940</v>
      </c>
      <c r="K318" s="9">
        <f>(((Kickstarter[[#This Row],[launched_at]]/60)/60)/24)+DATE(1970,1,1)</f>
        <v>41950.923576388886</v>
      </c>
      <c r="L318">
        <v>1415398197</v>
      </c>
      <c r="M318" t="b">
        <v>1</v>
      </c>
      <c r="N318">
        <v>158</v>
      </c>
      <c r="O318" s="10">
        <f>Kickstarter[[#This Row],[pledged]]/Kickstarter[[#This Row],[goal]]</f>
        <v>1.1377333333333333</v>
      </c>
      <c r="P318" s="12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Sub-Category]],LEN(Kickstarter[[#This Row],[Category and Sub-Category]])-FIND("/",Kickstarter[[#This Row],[Category and Sub-Category]]))</f>
        <v>documentary</v>
      </c>
      <c r="S318" t="b">
        <v>1</v>
      </c>
      <c r="T318" t="s">
        <v>8269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f>(((Kickstarter[[#This Row],[deadline]]/60)/60)/24)+DATE(1970,1,1)</f>
        <v>41619.676886574074</v>
      </c>
      <c r="J319">
        <v>1386778483</v>
      </c>
      <c r="K319" s="9">
        <f>(((Kickstarter[[#This Row],[launched_at]]/60)/60)/24)+DATE(1970,1,1)</f>
        <v>41589.676886574074</v>
      </c>
      <c r="L319">
        <v>1384186483</v>
      </c>
      <c r="M319" t="b">
        <v>1</v>
      </c>
      <c r="N319">
        <v>316</v>
      </c>
      <c r="O319" s="10">
        <f>Kickstarter[[#This Row],[pledged]]/Kickstarter[[#This Row],[goal]]</f>
        <v>1.0080333333333333</v>
      </c>
      <c r="P319" s="12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Sub-Category]],LEN(Kickstarter[[#This Row],[Category and Sub-Category]])-FIND("/",Kickstarter[[#This Row],[Category and Sub-Category]]))</f>
        <v>documentary</v>
      </c>
      <c r="S319" t="b">
        <v>1</v>
      </c>
      <c r="T319" t="s">
        <v>8269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f>(((Kickstarter[[#This Row],[deadline]]/60)/60)/24)+DATE(1970,1,1)</f>
        <v>41359.997118055559</v>
      </c>
      <c r="J320">
        <v>1364342151</v>
      </c>
      <c r="K320" s="9">
        <f>(((Kickstarter[[#This Row],[launched_at]]/60)/60)/24)+DATE(1970,1,1)</f>
        <v>41330.038784722223</v>
      </c>
      <c r="L320">
        <v>1361753751</v>
      </c>
      <c r="M320" t="b">
        <v>1</v>
      </c>
      <c r="N320">
        <v>284</v>
      </c>
      <c r="O320" s="10">
        <f>Kickstarter[[#This Row],[pledged]]/Kickstarter[[#This Row],[goal]]</f>
        <v>2.8332000000000002</v>
      </c>
      <c r="P320" s="12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Sub-Category]],LEN(Kickstarter[[#This Row],[Category and Sub-Category]])-FIND("/",Kickstarter[[#This Row],[Category and Sub-Category]]))</f>
        <v>documentary</v>
      </c>
      <c r="S320" t="b">
        <v>1</v>
      </c>
      <c r="T320" t="s">
        <v>8269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f>(((Kickstarter[[#This Row],[deadline]]/60)/60)/24)+DATE(1970,1,1)</f>
        <v>40211.332638888889</v>
      </c>
      <c r="J321">
        <v>1265097540</v>
      </c>
      <c r="K321" s="9">
        <f>(((Kickstarter[[#This Row],[launched_at]]/60)/60)/24)+DATE(1970,1,1)</f>
        <v>40123.83829861111</v>
      </c>
      <c r="L321">
        <v>1257538029</v>
      </c>
      <c r="M321" t="b">
        <v>1</v>
      </c>
      <c r="N321">
        <v>51</v>
      </c>
      <c r="O321" s="10">
        <f>Kickstarter[[#This Row],[pledged]]/Kickstarter[[#This Row],[goal]]</f>
        <v>1.1268</v>
      </c>
      <c r="P321" s="12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Sub-Category]],LEN(Kickstarter[[#This Row],[Category and Sub-Category]])-FIND("/",Kickstarter[[#This Row],[Category and Sub-Category]]))</f>
        <v>documentary</v>
      </c>
      <c r="S321" t="b">
        <v>1</v>
      </c>
      <c r="T321" t="s">
        <v>8269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f>(((Kickstarter[[#This Row],[deadline]]/60)/60)/24)+DATE(1970,1,1)</f>
        <v>42360.958333333328</v>
      </c>
      <c r="J322">
        <v>1450825200</v>
      </c>
      <c r="K322" s="9">
        <f>(((Kickstarter[[#This Row],[launched_at]]/60)/60)/24)+DATE(1970,1,1)</f>
        <v>42331.551307870366</v>
      </c>
      <c r="L322">
        <v>1448284433</v>
      </c>
      <c r="M322" t="b">
        <v>1</v>
      </c>
      <c r="N322">
        <v>158</v>
      </c>
      <c r="O322" s="10">
        <f>Kickstarter[[#This Row],[pledged]]/Kickstarter[[#This Row],[goal]]</f>
        <v>1.0658000000000001</v>
      </c>
      <c r="P322" s="12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Sub-Category]],LEN(Kickstarter[[#This Row],[Category and Sub-Category]])-FIND("/",Kickstarter[[#This Row],[Category and Sub-Category]]))</f>
        <v>documentary</v>
      </c>
      <c r="S322" t="b">
        <v>1</v>
      </c>
      <c r="T322" t="s">
        <v>8269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f>(((Kickstarter[[#This Row],[deadline]]/60)/60)/24)+DATE(1970,1,1)</f>
        <v>42682.488263888896</v>
      </c>
      <c r="J323">
        <v>1478605386</v>
      </c>
      <c r="K323" s="9">
        <f>(((Kickstarter[[#This Row],[launched_at]]/60)/60)/24)+DATE(1970,1,1)</f>
        <v>42647.446597222224</v>
      </c>
      <c r="L323">
        <v>1475577786</v>
      </c>
      <c r="M323" t="b">
        <v>1</v>
      </c>
      <c r="N323">
        <v>337</v>
      </c>
      <c r="O323" s="10">
        <f>Kickstarter[[#This Row],[pledged]]/Kickstarter[[#This Row],[goal]]</f>
        <v>1.0266285714285714</v>
      </c>
      <c r="P323" s="12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Sub-Category]],LEN(Kickstarter[[#This Row],[Category and Sub-Category]])-FIND("/",Kickstarter[[#This Row],[Category and Sub-Category]]))</f>
        <v>documentary</v>
      </c>
      <c r="S323" t="b">
        <v>1</v>
      </c>
      <c r="T323" t="s">
        <v>8269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f>(((Kickstarter[[#This Row],[deadline]]/60)/60)/24)+DATE(1970,1,1)</f>
        <v>42503.57</v>
      </c>
      <c r="J324">
        <v>1463146848</v>
      </c>
      <c r="K324" s="9">
        <f>(((Kickstarter[[#This Row],[launched_at]]/60)/60)/24)+DATE(1970,1,1)</f>
        <v>42473.57</v>
      </c>
      <c r="L324">
        <v>1460554848</v>
      </c>
      <c r="M324" t="b">
        <v>1</v>
      </c>
      <c r="N324">
        <v>186</v>
      </c>
      <c r="O324" s="10">
        <f>Kickstarter[[#This Row],[pledged]]/Kickstarter[[#This Row],[goal]]</f>
        <v>1.0791200000000001</v>
      </c>
      <c r="P324" s="12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Sub-Category]],LEN(Kickstarter[[#This Row],[Category and Sub-Category]])-FIND("/",Kickstarter[[#This Row],[Category and Sub-Category]]))</f>
        <v>documentary</v>
      </c>
      <c r="S324" t="b">
        <v>1</v>
      </c>
      <c r="T324" t="s">
        <v>8269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f>(((Kickstarter[[#This Row],[deadline]]/60)/60)/24)+DATE(1970,1,1)</f>
        <v>42725.332638888889</v>
      </c>
      <c r="J325">
        <v>1482307140</v>
      </c>
      <c r="K325" s="9">
        <f>(((Kickstarter[[#This Row],[launched_at]]/60)/60)/24)+DATE(1970,1,1)</f>
        <v>42697.32136574074</v>
      </c>
      <c r="L325">
        <v>1479886966</v>
      </c>
      <c r="M325" t="b">
        <v>1</v>
      </c>
      <c r="N325">
        <v>58</v>
      </c>
      <c r="O325" s="10">
        <f>Kickstarter[[#This Row],[pledged]]/Kickstarter[[#This Row],[goal]]</f>
        <v>1.2307407407407407</v>
      </c>
      <c r="P325" s="12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Sub-Category]],LEN(Kickstarter[[#This Row],[Category and Sub-Category]])-FIND("/",Kickstarter[[#This Row],[Category and Sub-Category]]))</f>
        <v>documentary</v>
      </c>
      <c r="S325" t="b">
        <v>1</v>
      </c>
      <c r="T325" t="s">
        <v>8269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f>(((Kickstarter[[#This Row],[deadline]]/60)/60)/24)+DATE(1970,1,1)</f>
        <v>42217.626250000001</v>
      </c>
      <c r="J326">
        <v>1438441308</v>
      </c>
      <c r="K326" s="9">
        <f>(((Kickstarter[[#This Row],[launched_at]]/60)/60)/24)+DATE(1970,1,1)</f>
        <v>42184.626250000001</v>
      </c>
      <c r="L326">
        <v>1435590108</v>
      </c>
      <c r="M326" t="b">
        <v>1</v>
      </c>
      <c r="N326">
        <v>82</v>
      </c>
      <c r="O326" s="10">
        <f>Kickstarter[[#This Row],[pledged]]/Kickstarter[[#This Row],[goal]]</f>
        <v>1.016</v>
      </c>
      <c r="P326" s="12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Sub-Category]],LEN(Kickstarter[[#This Row],[Category and Sub-Category]])-FIND("/",Kickstarter[[#This Row],[Category and Sub-Category]]))</f>
        <v>documentary</v>
      </c>
      <c r="S326" t="b">
        <v>1</v>
      </c>
      <c r="T326" t="s">
        <v>8269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f>(((Kickstarter[[#This Row],[deadline]]/60)/60)/24)+DATE(1970,1,1)</f>
        <v>42724.187881944439</v>
      </c>
      <c r="J327">
        <v>1482208233</v>
      </c>
      <c r="K327" s="9">
        <f>(((Kickstarter[[#This Row],[launched_at]]/60)/60)/24)+DATE(1970,1,1)</f>
        <v>42689.187881944439</v>
      </c>
      <c r="L327">
        <v>1479184233</v>
      </c>
      <c r="M327" t="b">
        <v>1</v>
      </c>
      <c r="N327">
        <v>736</v>
      </c>
      <c r="O327" s="10">
        <f>Kickstarter[[#This Row],[pledged]]/Kickstarter[[#This Row],[goal]]</f>
        <v>1.04396</v>
      </c>
      <c r="P327" s="12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Sub-Category]],LEN(Kickstarter[[#This Row],[Category and Sub-Category]])-FIND("/",Kickstarter[[#This Row],[Category and Sub-Category]]))</f>
        <v>documentary</v>
      </c>
      <c r="S327" t="b">
        <v>1</v>
      </c>
      <c r="T327" t="s">
        <v>8269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f>(((Kickstarter[[#This Row],[deadline]]/60)/60)/24)+DATE(1970,1,1)</f>
        <v>42808.956250000003</v>
      </c>
      <c r="J328">
        <v>1489532220</v>
      </c>
      <c r="K328" s="9">
        <f>(((Kickstarter[[#This Row],[launched_at]]/60)/60)/24)+DATE(1970,1,1)</f>
        <v>42775.314884259264</v>
      </c>
      <c r="L328">
        <v>1486625606</v>
      </c>
      <c r="M328" t="b">
        <v>1</v>
      </c>
      <c r="N328">
        <v>1151</v>
      </c>
      <c r="O328" s="10">
        <f>Kickstarter[[#This Row],[pledged]]/Kickstarter[[#This Row],[goal]]</f>
        <v>1.1292973333333334</v>
      </c>
      <c r="P328" s="12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Sub-Category]],LEN(Kickstarter[[#This Row],[Category and Sub-Category]])-FIND("/",Kickstarter[[#This Row],[Category and Sub-Category]]))</f>
        <v>documentary</v>
      </c>
      <c r="S328" t="b">
        <v>1</v>
      </c>
      <c r="T328" t="s">
        <v>8269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f>(((Kickstarter[[#This Row],[deadline]]/60)/60)/24)+DATE(1970,1,1)</f>
        <v>42085.333333333328</v>
      </c>
      <c r="J329">
        <v>1427011200</v>
      </c>
      <c r="K329" s="9">
        <f>(((Kickstarter[[#This Row],[launched_at]]/60)/60)/24)+DATE(1970,1,1)</f>
        <v>42058.235289351855</v>
      </c>
      <c r="L329">
        <v>1424669929</v>
      </c>
      <c r="M329" t="b">
        <v>1</v>
      </c>
      <c r="N329">
        <v>34</v>
      </c>
      <c r="O329" s="10">
        <f>Kickstarter[[#This Row],[pledged]]/Kickstarter[[#This Row],[goal]]</f>
        <v>1.3640000000000001</v>
      </c>
      <c r="P329" s="12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Sub-Category]],LEN(Kickstarter[[#This Row],[Category and Sub-Category]])-FIND("/",Kickstarter[[#This Row],[Category and Sub-Category]]))</f>
        <v>documentary</v>
      </c>
      <c r="S329" t="b">
        <v>1</v>
      </c>
      <c r="T329" t="s">
        <v>8269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f>(((Kickstarter[[#This Row],[deadline]]/60)/60)/24)+DATE(1970,1,1)</f>
        <v>42309.166666666672</v>
      </c>
      <c r="J330">
        <v>1446350400</v>
      </c>
      <c r="K330" s="9">
        <f>(((Kickstarter[[#This Row],[launched_at]]/60)/60)/24)+DATE(1970,1,1)</f>
        <v>42278.946620370371</v>
      </c>
      <c r="L330">
        <v>1443739388</v>
      </c>
      <c r="M330" t="b">
        <v>1</v>
      </c>
      <c r="N330">
        <v>498</v>
      </c>
      <c r="O330" s="10">
        <f>Kickstarter[[#This Row],[pledged]]/Kickstarter[[#This Row],[goal]]</f>
        <v>1.036144</v>
      </c>
      <c r="P330" s="12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Sub-Category]],LEN(Kickstarter[[#This Row],[Category and Sub-Category]])-FIND("/",Kickstarter[[#This Row],[Category and Sub-Category]]))</f>
        <v>documentary</v>
      </c>
      <c r="S330" t="b">
        <v>1</v>
      </c>
      <c r="T330" t="s">
        <v>8269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f>(((Kickstarter[[#This Row],[deadline]]/60)/60)/24)+DATE(1970,1,1)</f>
        <v>42315.166666666672</v>
      </c>
      <c r="J331">
        <v>1446868800</v>
      </c>
      <c r="K331" s="9">
        <f>(((Kickstarter[[#This Row],[launched_at]]/60)/60)/24)+DATE(1970,1,1)</f>
        <v>42291.46674768519</v>
      </c>
      <c r="L331">
        <v>1444821127</v>
      </c>
      <c r="M331" t="b">
        <v>1</v>
      </c>
      <c r="N331">
        <v>167</v>
      </c>
      <c r="O331" s="10">
        <f>Kickstarter[[#This Row],[pledged]]/Kickstarter[[#This Row],[goal]]</f>
        <v>1.0549999999999999</v>
      </c>
      <c r="P331" s="12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Sub-Category]],LEN(Kickstarter[[#This Row],[Category and Sub-Category]])-FIND("/",Kickstarter[[#This Row],[Category and Sub-Category]]))</f>
        <v>documentary</v>
      </c>
      <c r="S331" t="b">
        <v>1</v>
      </c>
      <c r="T331" t="s">
        <v>8269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f>(((Kickstarter[[#This Row],[deadline]]/60)/60)/24)+DATE(1970,1,1)</f>
        <v>41411.165972222225</v>
      </c>
      <c r="J332">
        <v>1368763140</v>
      </c>
      <c r="K332" s="9">
        <f>(((Kickstarter[[#This Row],[launched_at]]/60)/60)/24)+DATE(1970,1,1)</f>
        <v>41379.515775462962</v>
      </c>
      <c r="L332">
        <v>1366028563</v>
      </c>
      <c r="M332" t="b">
        <v>1</v>
      </c>
      <c r="N332">
        <v>340</v>
      </c>
      <c r="O332" s="10">
        <f>Kickstarter[[#This Row],[pledged]]/Kickstarter[[#This Row],[goal]]</f>
        <v>1.0182857142857142</v>
      </c>
      <c r="P332" s="12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Sub-Category]],LEN(Kickstarter[[#This Row],[Category and Sub-Category]])-FIND("/",Kickstarter[[#This Row],[Category and Sub-Category]]))</f>
        <v>documentary</v>
      </c>
      <c r="S332" t="b">
        <v>1</v>
      </c>
      <c r="T332" t="s">
        <v>8269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f>(((Kickstarter[[#This Row],[deadline]]/60)/60)/24)+DATE(1970,1,1)</f>
        <v>42538.581412037034</v>
      </c>
      <c r="J333">
        <v>1466171834</v>
      </c>
      <c r="K333" s="9">
        <f>(((Kickstarter[[#This Row],[launched_at]]/60)/60)/24)+DATE(1970,1,1)</f>
        <v>42507.581412037034</v>
      </c>
      <c r="L333">
        <v>1463493434</v>
      </c>
      <c r="M333" t="b">
        <v>1</v>
      </c>
      <c r="N333">
        <v>438</v>
      </c>
      <c r="O333" s="10">
        <f>Kickstarter[[#This Row],[pledged]]/Kickstarter[[#This Row],[goal]]</f>
        <v>1.0660499999999999</v>
      </c>
      <c r="P333" s="12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Sub-Category]],LEN(Kickstarter[[#This Row],[Category and Sub-Category]])-FIND("/",Kickstarter[[#This Row],[Category and Sub-Category]]))</f>
        <v>documentary</v>
      </c>
      <c r="S333" t="b">
        <v>1</v>
      </c>
      <c r="T333" t="s">
        <v>8269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f>(((Kickstarter[[#This Row],[deadline]]/60)/60)/24)+DATE(1970,1,1)</f>
        <v>42305.333333333328</v>
      </c>
      <c r="J334">
        <v>1446019200</v>
      </c>
      <c r="K334" s="9">
        <f>(((Kickstarter[[#This Row],[launched_at]]/60)/60)/24)+DATE(1970,1,1)</f>
        <v>42263.680289351847</v>
      </c>
      <c r="L334">
        <v>1442420377</v>
      </c>
      <c r="M334" t="b">
        <v>1</v>
      </c>
      <c r="N334">
        <v>555</v>
      </c>
      <c r="O334" s="10">
        <f>Kickstarter[[#This Row],[pledged]]/Kickstarter[[#This Row],[goal]]</f>
        <v>1.13015</v>
      </c>
      <c r="P334" s="12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Sub-Category]],LEN(Kickstarter[[#This Row],[Category and Sub-Category]])-FIND("/",Kickstarter[[#This Row],[Category and Sub-Category]]))</f>
        <v>documentary</v>
      </c>
      <c r="S334" t="b">
        <v>1</v>
      </c>
      <c r="T334" t="s">
        <v>8269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f>(((Kickstarter[[#This Row],[deadline]]/60)/60)/24)+DATE(1970,1,1)</f>
        <v>42467.59480324074</v>
      </c>
      <c r="J335">
        <v>1460038591</v>
      </c>
      <c r="K335" s="9">
        <f>(((Kickstarter[[#This Row],[launched_at]]/60)/60)/24)+DATE(1970,1,1)</f>
        <v>42437.636469907404</v>
      </c>
      <c r="L335">
        <v>1457450191</v>
      </c>
      <c r="M335" t="b">
        <v>1</v>
      </c>
      <c r="N335">
        <v>266</v>
      </c>
      <c r="O335" s="10">
        <f>Kickstarter[[#This Row],[pledged]]/Kickstarter[[#This Row],[goal]]</f>
        <v>1.252275</v>
      </c>
      <c r="P335" s="12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Sub-Category]],LEN(Kickstarter[[#This Row],[Category and Sub-Category]])-FIND("/",Kickstarter[[#This Row],[Category and Sub-Category]]))</f>
        <v>documentary</v>
      </c>
      <c r="S335" t="b">
        <v>1</v>
      </c>
      <c r="T335" t="s">
        <v>8269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f>(((Kickstarter[[#This Row],[deadline]]/60)/60)/24)+DATE(1970,1,1)</f>
        <v>42139.791666666672</v>
      </c>
      <c r="J336">
        <v>1431716400</v>
      </c>
      <c r="K336" s="9">
        <f>(((Kickstarter[[#This Row],[launched_at]]/60)/60)/24)+DATE(1970,1,1)</f>
        <v>42101.682372685187</v>
      </c>
      <c r="L336">
        <v>1428423757</v>
      </c>
      <c r="M336" t="b">
        <v>1</v>
      </c>
      <c r="N336">
        <v>69</v>
      </c>
      <c r="O336" s="10">
        <f>Kickstarter[[#This Row],[pledged]]/Kickstarter[[#This Row],[goal]]</f>
        <v>1.0119</v>
      </c>
      <c r="P336" s="12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Sub-Category]],LEN(Kickstarter[[#This Row],[Category and Sub-Category]])-FIND("/",Kickstarter[[#This Row],[Category and Sub-Category]]))</f>
        <v>documentary</v>
      </c>
      <c r="S336" t="b">
        <v>1</v>
      </c>
      <c r="T336" t="s">
        <v>8269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f>(((Kickstarter[[#This Row],[deadline]]/60)/60)/24)+DATE(1970,1,1)</f>
        <v>42132.916666666672</v>
      </c>
      <c r="J337">
        <v>1431122400</v>
      </c>
      <c r="K337" s="9">
        <f>(((Kickstarter[[#This Row],[launched_at]]/60)/60)/24)+DATE(1970,1,1)</f>
        <v>42101.737442129626</v>
      </c>
      <c r="L337">
        <v>1428428515</v>
      </c>
      <c r="M337" t="b">
        <v>1</v>
      </c>
      <c r="N337">
        <v>80</v>
      </c>
      <c r="O337" s="10">
        <f>Kickstarter[[#This Row],[pledged]]/Kickstarter[[#This Row],[goal]]</f>
        <v>1.0276470588235294</v>
      </c>
      <c r="P337" s="12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Sub-Category]],LEN(Kickstarter[[#This Row],[Category and Sub-Category]])-FIND("/",Kickstarter[[#This Row],[Category and Sub-Category]]))</f>
        <v>documentary</v>
      </c>
      <c r="S337" t="b">
        <v>1</v>
      </c>
      <c r="T337" t="s">
        <v>8269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f>(((Kickstarter[[#This Row],[deadline]]/60)/60)/24)+DATE(1970,1,1)</f>
        <v>42321.637939814813</v>
      </c>
      <c r="J338">
        <v>1447427918</v>
      </c>
      <c r="K338" s="9">
        <f>(((Kickstarter[[#This Row],[launched_at]]/60)/60)/24)+DATE(1970,1,1)</f>
        <v>42291.596273148149</v>
      </c>
      <c r="L338">
        <v>1444832318</v>
      </c>
      <c r="M338" t="b">
        <v>1</v>
      </c>
      <c r="N338">
        <v>493</v>
      </c>
      <c r="O338" s="10">
        <f>Kickstarter[[#This Row],[pledged]]/Kickstarter[[#This Row],[goal]]</f>
        <v>1.1683911999999999</v>
      </c>
      <c r="P338" s="12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Sub-Category]],LEN(Kickstarter[[#This Row],[Category and Sub-Category]])-FIND("/",Kickstarter[[#This Row],[Category and Sub-Category]]))</f>
        <v>documentary</v>
      </c>
      <c r="S338" t="b">
        <v>1</v>
      </c>
      <c r="T338" t="s">
        <v>8269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f>(((Kickstarter[[#This Row],[deadline]]/60)/60)/24)+DATE(1970,1,1)</f>
        <v>42077.086898148147</v>
      </c>
      <c r="J339">
        <v>1426298708</v>
      </c>
      <c r="K339" s="9">
        <f>(((Kickstarter[[#This Row],[launched_at]]/60)/60)/24)+DATE(1970,1,1)</f>
        <v>42047.128564814819</v>
      </c>
      <c r="L339">
        <v>1423710308</v>
      </c>
      <c r="M339" t="b">
        <v>1</v>
      </c>
      <c r="N339">
        <v>31</v>
      </c>
      <c r="O339" s="10">
        <f>Kickstarter[[#This Row],[pledged]]/Kickstarter[[#This Row],[goal]]</f>
        <v>1.0116833333333335</v>
      </c>
      <c r="P339" s="12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Sub-Category]],LEN(Kickstarter[[#This Row],[Category and Sub-Category]])-FIND("/",Kickstarter[[#This Row],[Category and Sub-Category]]))</f>
        <v>documentary</v>
      </c>
      <c r="S339" t="b">
        <v>1</v>
      </c>
      <c r="T339" t="s">
        <v>8269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f>(((Kickstarter[[#This Row],[deadline]]/60)/60)/24)+DATE(1970,1,1)</f>
        <v>42616.041666666672</v>
      </c>
      <c r="J340">
        <v>1472864400</v>
      </c>
      <c r="K340" s="9">
        <f>(((Kickstarter[[#This Row],[launched_at]]/60)/60)/24)+DATE(1970,1,1)</f>
        <v>42559.755671296298</v>
      </c>
      <c r="L340">
        <v>1468001290</v>
      </c>
      <c r="M340" t="b">
        <v>1</v>
      </c>
      <c r="N340">
        <v>236</v>
      </c>
      <c r="O340" s="10">
        <f>Kickstarter[[#This Row],[pledged]]/Kickstarter[[#This Row],[goal]]</f>
        <v>1.1013360000000001</v>
      </c>
      <c r="P340" s="12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Sub-Category]],LEN(Kickstarter[[#This Row],[Category and Sub-Category]])-FIND("/",Kickstarter[[#This Row],[Category and Sub-Category]]))</f>
        <v>documentary</v>
      </c>
      <c r="S340" t="b">
        <v>1</v>
      </c>
      <c r="T340" t="s">
        <v>8269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f>(((Kickstarter[[#This Row],[deadline]]/60)/60)/24)+DATE(1970,1,1)</f>
        <v>42123.760046296295</v>
      </c>
      <c r="J341">
        <v>1430331268</v>
      </c>
      <c r="K341" s="9">
        <f>(((Kickstarter[[#This Row],[launched_at]]/60)/60)/24)+DATE(1970,1,1)</f>
        <v>42093.760046296295</v>
      </c>
      <c r="L341">
        <v>1427739268</v>
      </c>
      <c r="M341" t="b">
        <v>1</v>
      </c>
      <c r="N341">
        <v>89</v>
      </c>
      <c r="O341" s="10">
        <f>Kickstarter[[#This Row],[pledged]]/Kickstarter[[#This Row],[goal]]</f>
        <v>1.0808333333333333</v>
      </c>
      <c r="P341" s="12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Sub-Category]],LEN(Kickstarter[[#This Row],[Category and Sub-Category]])-FIND("/",Kickstarter[[#This Row],[Category and Sub-Category]]))</f>
        <v>documentary</v>
      </c>
      <c r="S341" t="b">
        <v>1</v>
      </c>
      <c r="T341" t="s">
        <v>8269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f>(((Kickstarter[[#This Row],[deadline]]/60)/60)/24)+DATE(1970,1,1)</f>
        <v>42802.875</v>
      </c>
      <c r="J342">
        <v>1489006800</v>
      </c>
      <c r="K342" s="9">
        <f>(((Kickstarter[[#This Row],[launched_at]]/60)/60)/24)+DATE(1970,1,1)</f>
        <v>42772.669062500005</v>
      </c>
      <c r="L342">
        <v>1486397007</v>
      </c>
      <c r="M342" t="b">
        <v>1</v>
      </c>
      <c r="N342">
        <v>299</v>
      </c>
      <c r="O342" s="10">
        <f>Kickstarter[[#This Row],[pledged]]/Kickstarter[[#This Row],[goal]]</f>
        <v>1.2502285714285715</v>
      </c>
      <c r="P342" s="12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Sub-Category]],LEN(Kickstarter[[#This Row],[Category and Sub-Category]])-FIND("/",Kickstarter[[#This Row],[Category and Sub-Category]]))</f>
        <v>documentary</v>
      </c>
      <c r="S342" t="b">
        <v>1</v>
      </c>
      <c r="T342" t="s">
        <v>8269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f>(((Kickstarter[[#This Row],[deadline]]/60)/60)/24)+DATE(1970,1,1)</f>
        <v>41913.165972222225</v>
      </c>
      <c r="J343">
        <v>1412135940</v>
      </c>
      <c r="K343" s="9">
        <f>(((Kickstarter[[#This Row],[launched_at]]/60)/60)/24)+DATE(1970,1,1)</f>
        <v>41894.879606481481</v>
      </c>
      <c r="L343">
        <v>1410555998</v>
      </c>
      <c r="M343" t="b">
        <v>1</v>
      </c>
      <c r="N343">
        <v>55</v>
      </c>
      <c r="O343" s="10">
        <f>Kickstarter[[#This Row],[pledged]]/Kickstarter[[#This Row],[goal]]</f>
        <v>1.0671428571428572</v>
      </c>
      <c r="P343" s="12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Sub-Category]],LEN(Kickstarter[[#This Row],[Category and Sub-Category]])-FIND("/",Kickstarter[[#This Row],[Category and Sub-Category]]))</f>
        <v>documentary</v>
      </c>
      <c r="S343" t="b">
        <v>1</v>
      </c>
      <c r="T343" t="s">
        <v>8269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f>(((Kickstarter[[#This Row],[deadline]]/60)/60)/24)+DATE(1970,1,1)</f>
        <v>42489.780844907407</v>
      </c>
      <c r="J344">
        <v>1461955465</v>
      </c>
      <c r="K344" s="9">
        <f>(((Kickstarter[[#This Row],[launched_at]]/60)/60)/24)+DATE(1970,1,1)</f>
        <v>42459.780844907407</v>
      </c>
      <c r="L344">
        <v>1459363465</v>
      </c>
      <c r="M344" t="b">
        <v>1</v>
      </c>
      <c r="N344">
        <v>325</v>
      </c>
      <c r="O344" s="10">
        <f>Kickstarter[[#This Row],[pledged]]/Kickstarter[[#This Row],[goal]]</f>
        <v>1.0036639999999999</v>
      </c>
      <c r="P344" s="12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Sub-Category]],LEN(Kickstarter[[#This Row],[Category and Sub-Category]])-FIND("/",Kickstarter[[#This Row],[Category and Sub-Category]]))</f>
        <v>documentary</v>
      </c>
      <c r="S344" t="b">
        <v>1</v>
      </c>
      <c r="T344" t="s">
        <v>8269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f>(((Kickstarter[[#This Row],[deadline]]/60)/60)/24)+DATE(1970,1,1)</f>
        <v>41957.125</v>
      </c>
      <c r="J345">
        <v>1415934000</v>
      </c>
      <c r="K345" s="9">
        <f>(((Kickstarter[[#This Row],[launched_at]]/60)/60)/24)+DATE(1970,1,1)</f>
        <v>41926.73778935185</v>
      </c>
      <c r="L345">
        <v>1413308545</v>
      </c>
      <c r="M345" t="b">
        <v>1</v>
      </c>
      <c r="N345">
        <v>524</v>
      </c>
      <c r="O345" s="10">
        <f>Kickstarter[[#This Row],[pledged]]/Kickstarter[[#This Row],[goal]]</f>
        <v>1.0202863333333334</v>
      </c>
      <c r="P345" s="12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Sub-Category]],LEN(Kickstarter[[#This Row],[Category and Sub-Category]])-FIND("/",Kickstarter[[#This Row],[Category and Sub-Category]]))</f>
        <v>documentary</v>
      </c>
      <c r="S345" t="b">
        <v>1</v>
      </c>
      <c r="T345" t="s">
        <v>8269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f>(((Kickstarter[[#This Row],[deadline]]/60)/60)/24)+DATE(1970,1,1)</f>
        <v>42156.097222222219</v>
      </c>
      <c r="J346">
        <v>1433125200</v>
      </c>
      <c r="K346" s="9">
        <f>(((Kickstarter[[#This Row],[launched_at]]/60)/60)/24)+DATE(1970,1,1)</f>
        <v>42111.970995370371</v>
      </c>
      <c r="L346">
        <v>1429312694</v>
      </c>
      <c r="M346" t="b">
        <v>1</v>
      </c>
      <c r="N346">
        <v>285</v>
      </c>
      <c r="O346" s="10">
        <f>Kickstarter[[#This Row],[pledged]]/Kickstarter[[#This Row],[goal]]</f>
        <v>1.0208358208955224</v>
      </c>
      <c r="P346" s="12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Sub-Category]],LEN(Kickstarter[[#This Row],[Category and Sub-Category]])-FIND("/",Kickstarter[[#This Row],[Category and Sub-Category]]))</f>
        <v>documentary</v>
      </c>
      <c r="S346" t="b">
        <v>1</v>
      </c>
      <c r="T346" t="s">
        <v>8269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f>(((Kickstarter[[#This Row],[deadline]]/60)/60)/24)+DATE(1970,1,1)</f>
        <v>42144.944328703699</v>
      </c>
      <c r="J347">
        <v>1432161590</v>
      </c>
      <c r="K347" s="9">
        <f>(((Kickstarter[[#This Row],[launched_at]]/60)/60)/24)+DATE(1970,1,1)</f>
        <v>42114.944328703699</v>
      </c>
      <c r="L347">
        <v>1429569590</v>
      </c>
      <c r="M347" t="b">
        <v>1</v>
      </c>
      <c r="N347">
        <v>179</v>
      </c>
      <c r="O347" s="10">
        <f>Kickstarter[[#This Row],[pledged]]/Kickstarter[[#This Row],[goal]]</f>
        <v>1.2327586206896552</v>
      </c>
      <c r="P347" s="12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Sub-Category]],LEN(Kickstarter[[#This Row],[Category and Sub-Category]])-FIND("/",Kickstarter[[#This Row],[Category and Sub-Category]]))</f>
        <v>documentary</v>
      </c>
      <c r="S347" t="b">
        <v>1</v>
      </c>
      <c r="T347" t="s">
        <v>8269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f>(((Kickstarter[[#This Row],[deadline]]/60)/60)/24)+DATE(1970,1,1)</f>
        <v>42291.500243055561</v>
      </c>
      <c r="J348">
        <v>1444824021</v>
      </c>
      <c r="K348" s="9">
        <f>(((Kickstarter[[#This Row],[launched_at]]/60)/60)/24)+DATE(1970,1,1)</f>
        <v>42261.500243055561</v>
      </c>
      <c r="L348">
        <v>1442232021</v>
      </c>
      <c r="M348" t="b">
        <v>1</v>
      </c>
      <c r="N348">
        <v>188</v>
      </c>
      <c r="O348" s="10">
        <f>Kickstarter[[#This Row],[pledged]]/Kickstarter[[#This Row],[goal]]</f>
        <v>1.7028880000000002</v>
      </c>
      <c r="P348" s="12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Sub-Category]],LEN(Kickstarter[[#This Row],[Category and Sub-Category]])-FIND("/",Kickstarter[[#This Row],[Category and Sub-Category]]))</f>
        <v>documentary</v>
      </c>
      <c r="S348" t="b">
        <v>1</v>
      </c>
      <c r="T348" t="s">
        <v>8269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f>(((Kickstarter[[#This Row],[deadline]]/60)/60)/24)+DATE(1970,1,1)</f>
        <v>42322.537141203706</v>
      </c>
      <c r="J349">
        <v>1447505609</v>
      </c>
      <c r="K349" s="9">
        <f>(((Kickstarter[[#This Row],[launched_at]]/60)/60)/24)+DATE(1970,1,1)</f>
        <v>42292.495474537034</v>
      </c>
      <c r="L349">
        <v>1444910009</v>
      </c>
      <c r="M349" t="b">
        <v>1</v>
      </c>
      <c r="N349">
        <v>379</v>
      </c>
      <c r="O349" s="10">
        <f>Kickstarter[[#This Row],[pledged]]/Kickstarter[[#This Row],[goal]]</f>
        <v>1.1159049999999999</v>
      </c>
      <c r="P349" s="12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Sub-Category]],LEN(Kickstarter[[#This Row],[Category and Sub-Category]])-FIND("/",Kickstarter[[#This Row],[Category and Sub-Category]]))</f>
        <v>documentary</v>
      </c>
      <c r="S349" t="b">
        <v>1</v>
      </c>
      <c r="T349" t="s">
        <v>8269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f>(((Kickstarter[[#This Row],[deadline]]/60)/60)/24)+DATE(1970,1,1)</f>
        <v>42237.58699074074</v>
      </c>
      <c r="J350">
        <v>1440165916</v>
      </c>
      <c r="K350" s="9">
        <f>(((Kickstarter[[#This Row],[launched_at]]/60)/60)/24)+DATE(1970,1,1)</f>
        <v>42207.58699074074</v>
      </c>
      <c r="L350">
        <v>1437573916</v>
      </c>
      <c r="M350" t="b">
        <v>1</v>
      </c>
      <c r="N350">
        <v>119</v>
      </c>
      <c r="O350" s="10">
        <f>Kickstarter[[#This Row],[pledged]]/Kickstarter[[#This Row],[goal]]</f>
        <v>1.03</v>
      </c>
      <c r="P350" s="12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Sub-Category]],LEN(Kickstarter[[#This Row],[Category and Sub-Category]])-FIND("/",Kickstarter[[#This Row],[Category and Sub-Category]]))</f>
        <v>documentary</v>
      </c>
      <c r="S350" t="b">
        <v>1</v>
      </c>
      <c r="T350" t="s">
        <v>8269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f>(((Kickstarter[[#This Row],[deadline]]/60)/60)/24)+DATE(1970,1,1)</f>
        <v>42790.498935185184</v>
      </c>
      <c r="J351">
        <v>1487937508</v>
      </c>
      <c r="K351" s="9">
        <f>(((Kickstarter[[#This Row],[launched_at]]/60)/60)/24)+DATE(1970,1,1)</f>
        <v>42760.498935185184</v>
      </c>
      <c r="L351">
        <v>1485345508</v>
      </c>
      <c r="M351" t="b">
        <v>1</v>
      </c>
      <c r="N351">
        <v>167</v>
      </c>
      <c r="O351" s="10">
        <f>Kickstarter[[#This Row],[pledged]]/Kickstarter[[#This Row],[goal]]</f>
        <v>1.0663570159857905</v>
      </c>
      <c r="P351" s="12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Sub-Category]],LEN(Kickstarter[[#This Row],[Category and Sub-Category]])-FIND("/",Kickstarter[[#This Row],[Category and Sub-Category]]))</f>
        <v>documentary</v>
      </c>
      <c r="S351" t="b">
        <v>1</v>
      </c>
      <c r="T351" t="s">
        <v>8269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f>(((Kickstarter[[#This Row],[deadline]]/60)/60)/24)+DATE(1970,1,1)</f>
        <v>42624.165972222225</v>
      </c>
      <c r="J352">
        <v>1473566340</v>
      </c>
      <c r="K352" s="9">
        <f>(((Kickstarter[[#This Row],[launched_at]]/60)/60)/24)+DATE(1970,1,1)</f>
        <v>42586.066076388888</v>
      </c>
      <c r="L352">
        <v>1470274509</v>
      </c>
      <c r="M352" t="b">
        <v>1</v>
      </c>
      <c r="N352">
        <v>221</v>
      </c>
      <c r="O352" s="10">
        <f>Kickstarter[[#This Row],[pledged]]/Kickstarter[[#This Row],[goal]]</f>
        <v>1.1476</v>
      </c>
      <c r="P352" s="12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Sub-Category]],LEN(Kickstarter[[#This Row],[Category and Sub-Category]])-FIND("/",Kickstarter[[#This Row],[Category and Sub-Category]]))</f>
        <v>documentary</v>
      </c>
      <c r="S352" t="b">
        <v>1</v>
      </c>
      <c r="T352" t="s">
        <v>8269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f>(((Kickstarter[[#This Row],[deadline]]/60)/60)/24)+DATE(1970,1,1)</f>
        <v>42467.923078703709</v>
      </c>
      <c r="J353">
        <v>1460066954</v>
      </c>
      <c r="K353" s="9">
        <f>(((Kickstarter[[#This Row],[launched_at]]/60)/60)/24)+DATE(1970,1,1)</f>
        <v>42427.964745370366</v>
      </c>
      <c r="L353">
        <v>1456614554</v>
      </c>
      <c r="M353" t="b">
        <v>1</v>
      </c>
      <c r="N353">
        <v>964</v>
      </c>
      <c r="O353" s="10">
        <f>Kickstarter[[#This Row],[pledged]]/Kickstarter[[#This Row],[goal]]</f>
        <v>1.2734117647058822</v>
      </c>
      <c r="P353" s="12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Sub-Category]],LEN(Kickstarter[[#This Row],[Category and Sub-Category]])-FIND("/",Kickstarter[[#This Row],[Category and Sub-Category]]))</f>
        <v>documentary</v>
      </c>
      <c r="S353" t="b">
        <v>1</v>
      </c>
      <c r="T353" t="s">
        <v>8269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f>(((Kickstarter[[#This Row],[deadline]]/60)/60)/24)+DATE(1970,1,1)</f>
        <v>41920.167453703703</v>
      </c>
      <c r="J354">
        <v>1412740868</v>
      </c>
      <c r="K354" s="9">
        <f>(((Kickstarter[[#This Row],[launched_at]]/60)/60)/24)+DATE(1970,1,1)</f>
        <v>41890.167453703703</v>
      </c>
      <c r="L354">
        <v>1410148868</v>
      </c>
      <c r="M354" t="b">
        <v>1</v>
      </c>
      <c r="N354">
        <v>286</v>
      </c>
      <c r="O354" s="10">
        <f>Kickstarter[[#This Row],[pledged]]/Kickstarter[[#This Row],[goal]]</f>
        <v>1.1656</v>
      </c>
      <c r="P354" s="12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Sub-Category]],LEN(Kickstarter[[#This Row],[Category and Sub-Category]])-FIND("/",Kickstarter[[#This Row],[Category and Sub-Category]]))</f>
        <v>documentary</v>
      </c>
      <c r="S354" t="b">
        <v>1</v>
      </c>
      <c r="T354" t="s">
        <v>8269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f>(((Kickstarter[[#This Row],[deadline]]/60)/60)/24)+DATE(1970,1,1)</f>
        <v>42327.833553240736</v>
      </c>
      <c r="J355">
        <v>1447963219</v>
      </c>
      <c r="K355" s="9">
        <f>(((Kickstarter[[#This Row],[launched_at]]/60)/60)/24)+DATE(1970,1,1)</f>
        <v>42297.791886574079</v>
      </c>
      <c r="L355">
        <v>1445367619</v>
      </c>
      <c r="M355" t="b">
        <v>1</v>
      </c>
      <c r="N355">
        <v>613</v>
      </c>
      <c r="O355" s="10">
        <f>Kickstarter[[#This Row],[pledged]]/Kickstarter[[#This Row],[goal]]</f>
        <v>1.0861819426615318</v>
      </c>
      <c r="P355" s="12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Sub-Category]],LEN(Kickstarter[[#This Row],[Category and Sub-Category]])-FIND("/",Kickstarter[[#This Row],[Category and Sub-Category]]))</f>
        <v>documentary</v>
      </c>
      <c r="S355" t="b">
        <v>1</v>
      </c>
      <c r="T355" t="s">
        <v>8269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f>(((Kickstarter[[#This Row],[deadline]]/60)/60)/24)+DATE(1970,1,1)</f>
        <v>42468.786122685182</v>
      </c>
      <c r="J356">
        <v>1460141521</v>
      </c>
      <c r="K356" s="9">
        <f>(((Kickstarter[[#This Row],[launched_at]]/60)/60)/24)+DATE(1970,1,1)</f>
        <v>42438.827789351853</v>
      </c>
      <c r="L356">
        <v>1457553121</v>
      </c>
      <c r="M356" t="b">
        <v>1</v>
      </c>
      <c r="N356">
        <v>29</v>
      </c>
      <c r="O356" s="10">
        <f>Kickstarter[[#This Row],[pledged]]/Kickstarter[[#This Row],[goal]]</f>
        <v>1.0394285714285714</v>
      </c>
      <c r="P356" s="12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Sub-Category]],LEN(Kickstarter[[#This Row],[Category and Sub-Category]])-FIND("/",Kickstarter[[#This Row],[Category and Sub-Category]]))</f>
        <v>documentary</v>
      </c>
      <c r="S356" t="b">
        <v>1</v>
      </c>
      <c r="T356" t="s">
        <v>8269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f>(((Kickstarter[[#This Row],[deadline]]/60)/60)/24)+DATE(1970,1,1)</f>
        <v>41974.3355787037</v>
      </c>
      <c r="J357">
        <v>1417420994</v>
      </c>
      <c r="K357" s="9">
        <f>(((Kickstarter[[#This Row],[launched_at]]/60)/60)/24)+DATE(1970,1,1)</f>
        <v>41943.293912037036</v>
      </c>
      <c r="L357">
        <v>1414738994</v>
      </c>
      <c r="M357" t="b">
        <v>1</v>
      </c>
      <c r="N357">
        <v>165</v>
      </c>
      <c r="O357" s="10">
        <f>Kickstarter[[#This Row],[pledged]]/Kickstarter[[#This Row],[goal]]</f>
        <v>1.1625714285714286</v>
      </c>
      <c r="P357" s="12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Sub-Category]],LEN(Kickstarter[[#This Row],[Category and Sub-Category]])-FIND("/",Kickstarter[[#This Row],[Category and Sub-Category]]))</f>
        <v>documentary</v>
      </c>
      <c r="S357" t="b">
        <v>1</v>
      </c>
      <c r="T357" t="s">
        <v>8269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f>(((Kickstarter[[#This Row],[deadline]]/60)/60)/24)+DATE(1970,1,1)</f>
        <v>42445.761493055557</v>
      </c>
      <c r="J358">
        <v>1458152193</v>
      </c>
      <c r="K358" s="9">
        <f>(((Kickstarter[[#This Row],[launched_at]]/60)/60)/24)+DATE(1970,1,1)</f>
        <v>42415.803159722222</v>
      </c>
      <c r="L358">
        <v>1455563793</v>
      </c>
      <c r="M358" t="b">
        <v>1</v>
      </c>
      <c r="N358">
        <v>97</v>
      </c>
      <c r="O358" s="10">
        <f>Kickstarter[[#This Row],[pledged]]/Kickstarter[[#This Row],[goal]]</f>
        <v>1.0269239999999999</v>
      </c>
      <c r="P358" s="12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Sub-Category]],LEN(Kickstarter[[#This Row],[Category and Sub-Category]])-FIND("/",Kickstarter[[#This Row],[Category and Sub-Category]]))</f>
        <v>documentary</v>
      </c>
      <c r="S358" t="b">
        <v>1</v>
      </c>
      <c r="T358" t="s">
        <v>8269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f>(((Kickstarter[[#This Row],[deadline]]/60)/60)/24)+DATE(1970,1,1)</f>
        <v>42118.222187499996</v>
      </c>
      <c r="J359">
        <v>1429852797</v>
      </c>
      <c r="K359" s="9">
        <f>(((Kickstarter[[#This Row],[launched_at]]/60)/60)/24)+DATE(1970,1,1)</f>
        <v>42078.222187499996</v>
      </c>
      <c r="L359">
        <v>1426396797</v>
      </c>
      <c r="M359" t="b">
        <v>1</v>
      </c>
      <c r="N359">
        <v>303</v>
      </c>
      <c r="O359" s="10">
        <f>Kickstarter[[#This Row],[pledged]]/Kickstarter[[#This Row],[goal]]</f>
        <v>1.74</v>
      </c>
      <c r="P359" s="12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Sub-Category]],LEN(Kickstarter[[#This Row],[Category and Sub-Category]])-FIND("/",Kickstarter[[#This Row],[Category and Sub-Category]]))</f>
        <v>documentary</v>
      </c>
      <c r="S359" t="b">
        <v>1</v>
      </c>
      <c r="T359" t="s">
        <v>8269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f>(((Kickstarter[[#This Row],[deadline]]/60)/60)/24)+DATE(1970,1,1)</f>
        <v>42536.625</v>
      </c>
      <c r="J360">
        <v>1466002800</v>
      </c>
      <c r="K360" s="9">
        <f>(((Kickstarter[[#This Row],[launched_at]]/60)/60)/24)+DATE(1970,1,1)</f>
        <v>42507.860196759255</v>
      </c>
      <c r="L360">
        <v>1463517521</v>
      </c>
      <c r="M360" t="b">
        <v>1</v>
      </c>
      <c r="N360">
        <v>267</v>
      </c>
      <c r="O360" s="10">
        <f>Kickstarter[[#This Row],[pledged]]/Kickstarter[[#This Row],[goal]]</f>
        <v>1.03088</v>
      </c>
      <c r="P360" s="12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Sub-Category]],LEN(Kickstarter[[#This Row],[Category and Sub-Category]])-FIND("/",Kickstarter[[#This Row],[Category and Sub-Category]]))</f>
        <v>documentary</v>
      </c>
      <c r="S360" t="b">
        <v>1</v>
      </c>
      <c r="T360" t="s">
        <v>8269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f>(((Kickstarter[[#This Row],[deadline]]/60)/60)/24)+DATE(1970,1,1)</f>
        <v>41957.216666666667</v>
      </c>
      <c r="J361">
        <v>1415941920</v>
      </c>
      <c r="K361" s="9">
        <f>(((Kickstarter[[#This Row],[launched_at]]/60)/60)/24)+DATE(1970,1,1)</f>
        <v>41935.070486111108</v>
      </c>
      <c r="L361">
        <v>1414028490</v>
      </c>
      <c r="M361" t="b">
        <v>1</v>
      </c>
      <c r="N361">
        <v>302</v>
      </c>
      <c r="O361" s="10">
        <f>Kickstarter[[#This Row],[pledged]]/Kickstarter[[#This Row],[goal]]</f>
        <v>1.0485537190082646</v>
      </c>
      <c r="P361" s="12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Sub-Category]],LEN(Kickstarter[[#This Row],[Category and Sub-Category]])-FIND("/",Kickstarter[[#This Row],[Category and Sub-Category]]))</f>
        <v>documentary</v>
      </c>
      <c r="S361" t="b">
        <v>1</v>
      </c>
      <c r="T361" t="s">
        <v>8269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f>(((Kickstarter[[#This Row],[deadline]]/60)/60)/24)+DATE(1970,1,1)</f>
        <v>42208.132638888885</v>
      </c>
      <c r="J362">
        <v>1437621060</v>
      </c>
      <c r="K362" s="9">
        <f>(((Kickstarter[[#This Row],[launched_at]]/60)/60)/24)+DATE(1970,1,1)</f>
        <v>42163.897916666669</v>
      </c>
      <c r="L362">
        <v>1433799180</v>
      </c>
      <c r="M362" t="b">
        <v>0</v>
      </c>
      <c r="N362">
        <v>87</v>
      </c>
      <c r="O362" s="10">
        <f>Kickstarter[[#This Row],[pledged]]/Kickstarter[[#This Row],[goal]]</f>
        <v>1.0137499999999999</v>
      </c>
      <c r="P362" s="12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Sub-Category]],LEN(Kickstarter[[#This Row],[Category and Sub-Category]])-FIND("/",Kickstarter[[#This Row],[Category and Sub-Category]]))</f>
        <v>documentary</v>
      </c>
      <c r="S362" t="b">
        <v>1</v>
      </c>
      <c r="T362" t="s">
        <v>8269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f>(((Kickstarter[[#This Row],[deadline]]/60)/60)/24)+DATE(1970,1,1)</f>
        <v>41966.042893518519</v>
      </c>
      <c r="J363">
        <v>1416704506</v>
      </c>
      <c r="K363" s="9">
        <f>(((Kickstarter[[#This Row],[launched_at]]/60)/60)/24)+DATE(1970,1,1)</f>
        <v>41936.001226851848</v>
      </c>
      <c r="L363">
        <v>1414108906</v>
      </c>
      <c r="M363" t="b">
        <v>0</v>
      </c>
      <c r="N363">
        <v>354</v>
      </c>
      <c r="O363" s="10">
        <f>Kickstarter[[#This Row],[pledged]]/Kickstarter[[#This Row],[goal]]</f>
        <v>1.1107699999999998</v>
      </c>
      <c r="P363" s="12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Sub-Category]],LEN(Kickstarter[[#This Row],[Category and Sub-Category]])-FIND("/",Kickstarter[[#This Row],[Category and Sub-Category]]))</f>
        <v>documentary</v>
      </c>
      <c r="S363" t="b">
        <v>1</v>
      </c>
      <c r="T363" t="s">
        <v>8269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f>(((Kickstarter[[#This Row],[deadline]]/60)/60)/24)+DATE(1970,1,1)</f>
        <v>41859</v>
      </c>
      <c r="J364">
        <v>1407456000</v>
      </c>
      <c r="K364" s="9">
        <f>(((Kickstarter[[#This Row],[launched_at]]/60)/60)/24)+DATE(1970,1,1)</f>
        <v>41837.210543981484</v>
      </c>
      <c r="L364">
        <v>1405573391</v>
      </c>
      <c r="M364" t="b">
        <v>0</v>
      </c>
      <c r="N364">
        <v>86</v>
      </c>
      <c r="O364" s="10">
        <f>Kickstarter[[#This Row],[pledged]]/Kickstarter[[#This Row],[goal]]</f>
        <v>1.2415933781686497</v>
      </c>
      <c r="P364" s="12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Sub-Category]],LEN(Kickstarter[[#This Row],[Category and Sub-Category]])-FIND("/",Kickstarter[[#This Row],[Category and Sub-Category]]))</f>
        <v>documentary</v>
      </c>
      <c r="S364" t="b">
        <v>1</v>
      </c>
      <c r="T364" t="s">
        <v>8269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f>(((Kickstarter[[#This Row],[deadline]]/60)/60)/24)+DATE(1970,1,1)</f>
        <v>40300.806944444441</v>
      </c>
      <c r="J365">
        <v>1272828120</v>
      </c>
      <c r="K365" s="9">
        <f>(((Kickstarter[[#This Row],[launched_at]]/60)/60)/24)+DATE(1970,1,1)</f>
        <v>40255.744629629626</v>
      </c>
      <c r="L365">
        <v>1268934736</v>
      </c>
      <c r="M365" t="b">
        <v>0</v>
      </c>
      <c r="N365">
        <v>26</v>
      </c>
      <c r="O365" s="10">
        <f>Kickstarter[[#This Row],[pledged]]/Kickstarter[[#This Row],[goal]]</f>
        <v>1.0133333333333334</v>
      </c>
      <c r="P365" s="12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Sub-Category]],LEN(Kickstarter[[#This Row],[Category and Sub-Category]])-FIND("/",Kickstarter[[#This Row],[Category and Sub-Category]]))</f>
        <v>documentary</v>
      </c>
      <c r="S365" t="b">
        <v>1</v>
      </c>
      <c r="T365" t="s">
        <v>8269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f>(((Kickstarter[[#This Row],[deadline]]/60)/60)/24)+DATE(1970,1,1)</f>
        <v>41811.165972222225</v>
      </c>
      <c r="J366">
        <v>1403323140</v>
      </c>
      <c r="K366" s="9">
        <f>(((Kickstarter[[#This Row],[launched_at]]/60)/60)/24)+DATE(1970,1,1)</f>
        <v>41780.859629629631</v>
      </c>
      <c r="L366">
        <v>1400704672</v>
      </c>
      <c r="M366" t="b">
        <v>0</v>
      </c>
      <c r="N366">
        <v>113</v>
      </c>
      <c r="O366" s="10">
        <f>Kickstarter[[#This Row],[pledged]]/Kickstarter[[#This Row],[goal]]</f>
        <v>1.1016142857142857</v>
      </c>
      <c r="P366" s="12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Sub-Category]],LEN(Kickstarter[[#This Row],[Category and Sub-Category]])-FIND("/",Kickstarter[[#This Row],[Category and Sub-Category]]))</f>
        <v>documentary</v>
      </c>
      <c r="S366" t="b">
        <v>1</v>
      </c>
      <c r="T366" t="s">
        <v>8269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f>(((Kickstarter[[#This Row],[deadline]]/60)/60)/24)+DATE(1970,1,1)</f>
        <v>41698.606469907405</v>
      </c>
      <c r="J367">
        <v>1393597999</v>
      </c>
      <c r="K367" s="9">
        <f>(((Kickstarter[[#This Row],[launched_at]]/60)/60)/24)+DATE(1970,1,1)</f>
        <v>41668.606469907405</v>
      </c>
      <c r="L367">
        <v>1391005999</v>
      </c>
      <c r="M367" t="b">
        <v>0</v>
      </c>
      <c r="N367">
        <v>65</v>
      </c>
      <c r="O367" s="10">
        <f>Kickstarter[[#This Row],[pledged]]/Kickstarter[[#This Row],[goal]]</f>
        <v>1.0397333333333334</v>
      </c>
      <c r="P367" s="12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Sub-Category]],LEN(Kickstarter[[#This Row],[Category and Sub-Category]])-FIND("/",Kickstarter[[#This Row],[Category and Sub-Category]]))</f>
        <v>documentary</v>
      </c>
      <c r="S367" t="b">
        <v>1</v>
      </c>
      <c r="T367" t="s">
        <v>8269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f>(((Kickstarter[[#This Row],[deadline]]/60)/60)/24)+DATE(1970,1,1)</f>
        <v>41049.793032407404</v>
      </c>
      <c r="J368">
        <v>1337540518</v>
      </c>
      <c r="K368" s="9">
        <f>(((Kickstarter[[#This Row],[launched_at]]/60)/60)/24)+DATE(1970,1,1)</f>
        <v>41019.793032407404</v>
      </c>
      <c r="L368">
        <v>1334948518</v>
      </c>
      <c r="M368" t="b">
        <v>0</v>
      </c>
      <c r="N368">
        <v>134</v>
      </c>
      <c r="O368" s="10">
        <f>Kickstarter[[#This Row],[pledged]]/Kickstarter[[#This Row],[goal]]</f>
        <v>1.013157894736842</v>
      </c>
      <c r="P368" s="12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Sub-Category]],LEN(Kickstarter[[#This Row],[Category and Sub-Category]])-FIND("/",Kickstarter[[#This Row],[Category and Sub-Category]]))</f>
        <v>documentary</v>
      </c>
      <c r="S368" t="b">
        <v>1</v>
      </c>
      <c r="T368" t="s">
        <v>8269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f>(((Kickstarter[[#This Row],[deadline]]/60)/60)/24)+DATE(1970,1,1)</f>
        <v>41395.207638888889</v>
      </c>
      <c r="J369">
        <v>1367384340</v>
      </c>
      <c r="K369" s="9">
        <f>(((Kickstarter[[#This Row],[launched_at]]/60)/60)/24)+DATE(1970,1,1)</f>
        <v>41355.577291666668</v>
      </c>
      <c r="L369">
        <v>1363960278</v>
      </c>
      <c r="M369" t="b">
        <v>0</v>
      </c>
      <c r="N369">
        <v>119</v>
      </c>
      <c r="O369" s="10">
        <f>Kickstarter[[#This Row],[pledged]]/Kickstarter[[#This Row],[goal]]</f>
        <v>1.033501</v>
      </c>
      <c r="P369" s="12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Sub-Category]],LEN(Kickstarter[[#This Row],[Category and Sub-Category]])-FIND("/",Kickstarter[[#This Row],[Category and Sub-Category]]))</f>
        <v>documentary</v>
      </c>
      <c r="S369" t="b">
        <v>1</v>
      </c>
      <c r="T369" t="s">
        <v>8269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f>(((Kickstarter[[#This Row],[deadline]]/60)/60)/24)+DATE(1970,1,1)</f>
        <v>42078.563912037032</v>
      </c>
      <c r="J370">
        <v>1426426322</v>
      </c>
      <c r="K370" s="9">
        <f>(((Kickstarter[[#This Row],[launched_at]]/60)/60)/24)+DATE(1970,1,1)</f>
        <v>42043.605578703704</v>
      </c>
      <c r="L370">
        <v>1423405922</v>
      </c>
      <c r="M370" t="b">
        <v>0</v>
      </c>
      <c r="N370">
        <v>159</v>
      </c>
      <c r="O370" s="10">
        <f>Kickstarter[[#This Row],[pledged]]/Kickstarter[[#This Row],[goal]]</f>
        <v>1.04112</v>
      </c>
      <c r="P370" s="12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Sub-Category]],LEN(Kickstarter[[#This Row],[Category and Sub-Category]])-FIND("/",Kickstarter[[#This Row],[Category and Sub-Category]]))</f>
        <v>documentary</v>
      </c>
      <c r="S370" t="b">
        <v>1</v>
      </c>
      <c r="T370" t="s">
        <v>8269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f>(((Kickstarter[[#This Row],[deadline]]/60)/60)/24)+DATE(1970,1,1)</f>
        <v>40923.551724537036</v>
      </c>
      <c r="J371">
        <v>1326633269</v>
      </c>
      <c r="K371" s="9">
        <f>(((Kickstarter[[#This Row],[launched_at]]/60)/60)/24)+DATE(1970,1,1)</f>
        <v>40893.551724537036</v>
      </c>
      <c r="L371">
        <v>1324041269</v>
      </c>
      <c r="M371" t="b">
        <v>0</v>
      </c>
      <c r="N371">
        <v>167</v>
      </c>
      <c r="O371" s="10">
        <f>Kickstarter[[#This Row],[pledged]]/Kickstarter[[#This Row],[goal]]</f>
        <v>1.1015569230769231</v>
      </c>
      <c r="P371" s="12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Sub-Category]],LEN(Kickstarter[[#This Row],[Category and Sub-Category]])-FIND("/",Kickstarter[[#This Row],[Category and Sub-Category]]))</f>
        <v>documentary</v>
      </c>
      <c r="S371" t="b">
        <v>1</v>
      </c>
      <c r="T371" t="s">
        <v>8269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f>(((Kickstarter[[#This Row],[deadline]]/60)/60)/24)+DATE(1970,1,1)</f>
        <v>42741.795138888891</v>
      </c>
      <c r="J372">
        <v>1483729500</v>
      </c>
      <c r="K372" s="9">
        <f>(((Kickstarter[[#This Row],[launched_at]]/60)/60)/24)+DATE(1970,1,1)</f>
        <v>42711.795138888891</v>
      </c>
      <c r="L372">
        <v>1481137500</v>
      </c>
      <c r="M372" t="b">
        <v>0</v>
      </c>
      <c r="N372">
        <v>43</v>
      </c>
      <c r="O372" s="10">
        <f>Kickstarter[[#This Row],[pledged]]/Kickstarter[[#This Row],[goal]]</f>
        <v>1.2202</v>
      </c>
      <c r="P372" s="12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Sub-Category]],LEN(Kickstarter[[#This Row],[Category and Sub-Category]])-FIND("/",Kickstarter[[#This Row],[Category and Sub-Category]]))</f>
        <v>documentary</v>
      </c>
      <c r="S372" t="b">
        <v>1</v>
      </c>
      <c r="T372" t="s">
        <v>8269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f>(((Kickstarter[[#This Row],[deadline]]/60)/60)/24)+DATE(1970,1,1)</f>
        <v>41306.767812500002</v>
      </c>
      <c r="J373">
        <v>1359743139</v>
      </c>
      <c r="K373" s="9">
        <f>(((Kickstarter[[#This Row],[launched_at]]/60)/60)/24)+DATE(1970,1,1)</f>
        <v>41261.767812500002</v>
      </c>
      <c r="L373">
        <v>1355855139</v>
      </c>
      <c r="M373" t="b">
        <v>0</v>
      </c>
      <c r="N373">
        <v>1062</v>
      </c>
      <c r="O373" s="10">
        <f>Kickstarter[[#This Row],[pledged]]/Kickstarter[[#This Row],[goal]]</f>
        <v>1.1416866666666667</v>
      </c>
      <c r="P373" s="12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Sub-Category]],LEN(Kickstarter[[#This Row],[Category and Sub-Category]])-FIND("/",Kickstarter[[#This Row],[Category and Sub-Category]]))</f>
        <v>documentary</v>
      </c>
      <c r="S373" t="b">
        <v>1</v>
      </c>
      <c r="T373" t="s">
        <v>8269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f>(((Kickstarter[[#This Row],[deadline]]/60)/60)/24)+DATE(1970,1,1)</f>
        <v>42465.666666666672</v>
      </c>
      <c r="J374">
        <v>1459872000</v>
      </c>
      <c r="K374" s="9">
        <f>(((Kickstarter[[#This Row],[launched_at]]/60)/60)/24)+DATE(1970,1,1)</f>
        <v>42425.576898148152</v>
      </c>
      <c r="L374">
        <v>1456408244</v>
      </c>
      <c r="M374" t="b">
        <v>0</v>
      </c>
      <c r="N374">
        <v>9</v>
      </c>
      <c r="O374" s="10">
        <f>Kickstarter[[#This Row],[pledged]]/Kickstarter[[#This Row],[goal]]</f>
        <v>1.2533333333333334</v>
      </c>
      <c r="P374" s="12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Sub-Category]],LEN(Kickstarter[[#This Row],[Category and Sub-Category]])-FIND("/",Kickstarter[[#This Row],[Category and Sub-Category]]))</f>
        <v>documentary</v>
      </c>
      <c r="S374" t="b">
        <v>1</v>
      </c>
      <c r="T374" t="s">
        <v>8269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f>(((Kickstarter[[#This Row],[deadline]]/60)/60)/24)+DATE(1970,1,1)</f>
        <v>41108.91201388889</v>
      </c>
      <c r="J375">
        <v>1342648398</v>
      </c>
      <c r="K375" s="9">
        <f>(((Kickstarter[[#This Row],[launched_at]]/60)/60)/24)+DATE(1970,1,1)</f>
        <v>41078.91201388889</v>
      </c>
      <c r="L375">
        <v>1340056398</v>
      </c>
      <c r="M375" t="b">
        <v>0</v>
      </c>
      <c r="N375">
        <v>89</v>
      </c>
      <c r="O375" s="10">
        <f>Kickstarter[[#This Row],[pledged]]/Kickstarter[[#This Row],[goal]]</f>
        <v>1.0666666666666667</v>
      </c>
      <c r="P375" s="12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Sub-Category]],LEN(Kickstarter[[#This Row],[Category and Sub-Category]])-FIND("/",Kickstarter[[#This Row],[Category and Sub-Category]]))</f>
        <v>documentary</v>
      </c>
      <c r="S375" t="b">
        <v>1</v>
      </c>
      <c r="T375" t="s">
        <v>8269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f>(((Kickstarter[[#This Row],[deadline]]/60)/60)/24)+DATE(1970,1,1)</f>
        <v>40802.889247685183</v>
      </c>
      <c r="J376">
        <v>1316208031</v>
      </c>
      <c r="K376" s="9">
        <f>(((Kickstarter[[#This Row],[launched_at]]/60)/60)/24)+DATE(1970,1,1)</f>
        <v>40757.889247685183</v>
      </c>
      <c r="L376">
        <v>1312320031</v>
      </c>
      <c r="M376" t="b">
        <v>0</v>
      </c>
      <c r="N376">
        <v>174</v>
      </c>
      <c r="O376" s="10">
        <f>Kickstarter[[#This Row],[pledged]]/Kickstarter[[#This Row],[goal]]</f>
        <v>1.3065</v>
      </c>
      <c r="P376" s="12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Sub-Category]],LEN(Kickstarter[[#This Row],[Category and Sub-Category]])-FIND("/",Kickstarter[[#This Row],[Category and Sub-Category]]))</f>
        <v>documentary</v>
      </c>
      <c r="S376" t="b">
        <v>1</v>
      </c>
      <c r="T376" t="s">
        <v>8269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f>(((Kickstarter[[#This Row],[deadline]]/60)/60)/24)+DATE(1970,1,1)</f>
        <v>41699.720833333333</v>
      </c>
      <c r="J377">
        <v>1393694280</v>
      </c>
      <c r="K377" s="9">
        <f>(((Kickstarter[[#This Row],[launched_at]]/60)/60)/24)+DATE(1970,1,1)</f>
        <v>41657.985081018516</v>
      </c>
      <c r="L377">
        <v>1390088311</v>
      </c>
      <c r="M377" t="b">
        <v>0</v>
      </c>
      <c r="N377">
        <v>14</v>
      </c>
      <c r="O377" s="10">
        <f>Kickstarter[[#This Row],[pledged]]/Kickstarter[[#This Row],[goal]]</f>
        <v>1.2</v>
      </c>
      <c r="P377" s="12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Sub-Category]],LEN(Kickstarter[[#This Row],[Category and Sub-Category]])-FIND("/",Kickstarter[[#This Row],[Category and Sub-Category]]))</f>
        <v>documentary</v>
      </c>
      <c r="S377" t="b">
        <v>1</v>
      </c>
      <c r="T377" t="s">
        <v>8269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f>(((Kickstarter[[#This Row],[deadline]]/60)/60)/24)+DATE(1970,1,1)</f>
        <v>42607.452731481477</v>
      </c>
      <c r="J378">
        <v>1472122316</v>
      </c>
      <c r="K378" s="9">
        <f>(((Kickstarter[[#This Row],[launched_at]]/60)/60)/24)+DATE(1970,1,1)</f>
        <v>42576.452731481477</v>
      </c>
      <c r="L378">
        <v>1469443916</v>
      </c>
      <c r="M378" t="b">
        <v>0</v>
      </c>
      <c r="N378">
        <v>48</v>
      </c>
      <c r="O378" s="10">
        <f>Kickstarter[[#This Row],[pledged]]/Kickstarter[[#This Row],[goal]]</f>
        <v>1.0595918367346939</v>
      </c>
      <c r="P378" s="12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Sub-Category]],LEN(Kickstarter[[#This Row],[Category and Sub-Category]])-FIND("/",Kickstarter[[#This Row],[Category and Sub-Category]]))</f>
        <v>documentary</v>
      </c>
      <c r="S378" t="b">
        <v>1</v>
      </c>
      <c r="T378" t="s">
        <v>8269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f>(((Kickstarter[[#This Row],[deadline]]/60)/60)/24)+DATE(1970,1,1)</f>
        <v>42322.292361111111</v>
      </c>
      <c r="J379">
        <v>1447484460</v>
      </c>
      <c r="K379" s="9">
        <f>(((Kickstarter[[#This Row],[launched_at]]/60)/60)/24)+DATE(1970,1,1)</f>
        <v>42292.250787037032</v>
      </c>
      <c r="L379">
        <v>1444888868</v>
      </c>
      <c r="M379" t="b">
        <v>0</v>
      </c>
      <c r="N379">
        <v>133</v>
      </c>
      <c r="O379" s="10">
        <f>Kickstarter[[#This Row],[pledged]]/Kickstarter[[#This Row],[goal]]</f>
        <v>1.1439999999999999</v>
      </c>
      <c r="P379" s="12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Sub-Category]],LEN(Kickstarter[[#This Row],[Category and Sub-Category]])-FIND("/",Kickstarter[[#This Row],[Category and Sub-Category]]))</f>
        <v>documentary</v>
      </c>
      <c r="S379" t="b">
        <v>1</v>
      </c>
      <c r="T379" t="s">
        <v>8269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f>(((Kickstarter[[#This Row],[deadline]]/60)/60)/24)+DATE(1970,1,1)</f>
        <v>42394.994444444441</v>
      </c>
      <c r="J380">
        <v>1453765920</v>
      </c>
      <c r="K380" s="9">
        <f>(((Kickstarter[[#This Row],[launched_at]]/60)/60)/24)+DATE(1970,1,1)</f>
        <v>42370.571851851855</v>
      </c>
      <c r="L380">
        <v>1451655808</v>
      </c>
      <c r="M380" t="b">
        <v>0</v>
      </c>
      <c r="N380">
        <v>83</v>
      </c>
      <c r="O380" s="10">
        <f>Kickstarter[[#This Row],[pledged]]/Kickstarter[[#This Row],[goal]]</f>
        <v>1.1176666666666666</v>
      </c>
      <c r="P380" s="12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Sub-Category]],LEN(Kickstarter[[#This Row],[Category and Sub-Category]])-FIND("/",Kickstarter[[#This Row],[Category and Sub-Category]]))</f>
        <v>documentary</v>
      </c>
      <c r="S380" t="b">
        <v>1</v>
      </c>
      <c r="T380" t="s">
        <v>8269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f>(((Kickstarter[[#This Row],[deadline]]/60)/60)/24)+DATE(1970,1,1)</f>
        <v>41032.688333333332</v>
      </c>
      <c r="J381">
        <v>1336062672</v>
      </c>
      <c r="K381" s="9">
        <f>(((Kickstarter[[#This Row],[launched_at]]/60)/60)/24)+DATE(1970,1,1)</f>
        <v>40987.688333333332</v>
      </c>
      <c r="L381">
        <v>1332174672</v>
      </c>
      <c r="M381" t="b">
        <v>0</v>
      </c>
      <c r="N381">
        <v>149</v>
      </c>
      <c r="O381" s="10">
        <f>Kickstarter[[#This Row],[pledged]]/Kickstarter[[#This Row],[goal]]</f>
        <v>1.1608000000000001</v>
      </c>
      <c r="P381" s="12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Sub-Category]],LEN(Kickstarter[[#This Row],[Category and Sub-Category]])-FIND("/",Kickstarter[[#This Row],[Category and Sub-Category]]))</f>
        <v>documentary</v>
      </c>
      <c r="S381" t="b">
        <v>1</v>
      </c>
      <c r="T381" t="s">
        <v>8269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f>(((Kickstarter[[#This Row],[deadline]]/60)/60)/24)+DATE(1970,1,1)</f>
        <v>42392.719814814816</v>
      </c>
      <c r="J382">
        <v>1453569392</v>
      </c>
      <c r="K382" s="9">
        <f>(((Kickstarter[[#This Row],[launched_at]]/60)/60)/24)+DATE(1970,1,1)</f>
        <v>42367.719814814816</v>
      </c>
      <c r="L382">
        <v>1451409392</v>
      </c>
      <c r="M382" t="b">
        <v>0</v>
      </c>
      <c r="N382">
        <v>49</v>
      </c>
      <c r="O382" s="10">
        <f>Kickstarter[[#This Row],[pledged]]/Kickstarter[[#This Row],[goal]]</f>
        <v>1.415</v>
      </c>
      <c r="P382" s="12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Sub-Category]],LEN(Kickstarter[[#This Row],[Category and Sub-Category]])-FIND("/",Kickstarter[[#This Row],[Category and Sub-Category]]))</f>
        <v>documentary</v>
      </c>
      <c r="S382" t="b">
        <v>1</v>
      </c>
      <c r="T382" t="s">
        <v>8269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f>(((Kickstarter[[#This Row],[deadline]]/60)/60)/24)+DATE(1970,1,1)</f>
        <v>41120.208333333336</v>
      </c>
      <c r="J383">
        <v>1343624400</v>
      </c>
      <c r="K383" s="9">
        <f>(((Kickstarter[[#This Row],[launched_at]]/60)/60)/24)+DATE(1970,1,1)</f>
        <v>41085.698113425926</v>
      </c>
      <c r="L383">
        <v>1340642717</v>
      </c>
      <c r="M383" t="b">
        <v>0</v>
      </c>
      <c r="N383">
        <v>251</v>
      </c>
      <c r="O383" s="10">
        <f>Kickstarter[[#This Row],[pledged]]/Kickstarter[[#This Row],[goal]]</f>
        <v>1.0472999999999999</v>
      </c>
      <c r="P383" s="12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Sub-Category]],LEN(Kickstarter[[#This Row],[Category and Sub-Category]])-FIND("/",Kickstarter[[#This Row],[Category and Sub-Category]]))</f>
        <v>documentary</v>
      </c>
      <c r="S383" t="b">
        <v>1</v>
      </c>
      <c r="T383" t="s">
        <v>8269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f>(((Kickstarter[[#This Row],[deadline]]/60)/60)/24)+DATE(1970,1,1)</f>
        <v>41158.709490740745</v>
      </c>
      <c r="J384">
        <v>1346950900</v>
      </c>
      <c r="K384" s="9">
        <f>(((Kickstarter[[#This Row],[launched_at]]/60)/60)/24)+DATE(1970,1,1)</f>
        <v>41144.709490740745</v>
      </c>
      <c r="L384">
        <v>1345741300</v>
      </c>
      <c r="M384" t="b">
        <v>0</v>
      </c>
      <c r="N384">
        <v>22</v>
      </c>
      <c r="O384" s="10">
        <f>Kickstarter[[#This Row],[pledged]]/Kickstarter[[#This Row],[goal]]</f>
        <v>2.5583333333333331</v>
      </c>
      <c r="P384" s="12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Sub-Category]],LEN(Kickstarter[[#This Row],[Category and Sub-Category]])-FIND("/",Kickstarter[[#This Row],[Category and Sub-Category]]))</f>
        <v>documentary</v>
      </c>
      <c r="S384" t="b">
        <v>1</v>
      </c>
      <c r="T384" t="s">
        <v>8269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f>(((Kickstarter[[#This Row],[deadline]]/60)/60)/24)+DATE(1970,1,1)</f>
        <v>41778.117581018516</v>
      </c>
      <c r="J385">
        <v>1400467759</v>
      </c>
      <c r="K385" s="9">
        <f>(((Kickstarter[[#This Row],[launched_at]]/60)/60)/24)+DATE(1970,1,1)</f>
        <v>41755.117581018516</v>
      </c>
      <c r="L385">
        <v>1398480559</v>
      </c>
      <c r="M385" t="b">
        <v>0</v>
      </c>
      <c r="N385">
        <v>48</v>
      </c>
      <c r="O385" s="10">
        <f>Kickstarter[[#This Row],[pledged]]/Kickstarter[[#This Row],[goal]]</f>
        <v>2.0670670670670672</v>
      </c>
      <c r="P385" s="12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Sub-Category]],LEN(Kickstarter[[#This Row],[Category and Sub-Category]])-FIND("/",Kickstarter[[#This Row],[Category and Sub-Category]]))</f>
        <v>documentary</v>
      </c>
      <c r="S385" t="b">
        <v>1</v>
      </c>
      <c r="T385" t="s">
        <v>8269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f>(((Kickstarter[[#This Row],[deadline]]/60)/60)/24)+DATE(1970,1,1)</f>
        <v>42010.781793981485</v>
      </c>
      <c r="J386">
        <v>1420569947</v>
      </c>
      <c r="K386" s="9">
        <f>(((Kickstarter[[#This Row],[launched_at]]/60)/60)/24)+DATE(1970,1,1)</f>
        <v>41980.781793981485</v>
      </c>
      <c r="L386">
        <v>1417977947</v>
      </c>
      <c r="M386" t="b">
        <v>0</v>
      </c>
      <c r="N386">
        <v>383</v>
      </c>
      <c r="O386" s="10">
        <f>Kickstarter[[#This Row],[pledged]]/Kickstarter[[#This Row],[goal]]</f>
        <v>1.1210500000000001</v>
      </c>
      <c r="P386" s="12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Sub-Category]],LEN(Kickstarter[[#This Row],[Category and Sub-Category]])-FIND("/",Kickstarter[[#This Row],[Category and Sub-Category]]))</f>
        <v>documentary</v>
      </c>
      <c r="S386" t="b">
        <v>1</v>
      </c>
      <c r="T386" t="s">
        <v>8269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f>(((Kickstarter[[#This Row],[deadline]]/60)/60)/24)+DATE(1970,1,1)</f>
        <v>41964.626168981486</v>
      </c>
      <c r="J387">
        <v>1416582101</v>
      </c>
      <c r="K387" s="9">
        <f>(((Kickstarter[[#This Row],[launched_at]]/60)/60)/24)+DATE(1970,1,1)</f>
        <v>41934.584502314814</v>
      </c>
      <c r="L387">
        <v>1413986501</v>
      </c>
      <c r="M387" t="b">
        <v>0</v>
      </c>
      <c r="N387">
        <v>237</v>
      </c>
      <c r="O387" s="10">
        <f>Kickstarter[[#This Row],[pledged]]/Kickstarter[[#This Row],[goal]]</f>
        <v>1.05982</v>
      </c>
      <c r="P387" s="12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Sub-Category]],LEN(Kickstarter[[#This Row],[Category and Sub-Category]])-FIND("/",Kickstarter[[#This Row],[Category and Sub-Category]]))</f>
        <v>documentary</v>
      </c>
      <c r="S387" t="b">
        <v>1</v>
      </c>
      <c r="T387" t="s">
        <v>8269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f>(((Kickstarter[[#This Row],[deadline]]/60)/60)/24)+DATE(1970,1,1)</f>
        <v>42226.951284722221</v>
      </c>
      <c r="J388">
        <v>1439246991</v>
      </c>
      <c r="K388" s="9">
        <f>(((Kickstarter[[#This Row],[launched_at]]/60)/60)/24)+DATE(1970,1,1)</f>
        <v>42211.951284722221</v>
      </c>
      <c r="L388">
        <v>1437950991</v>
      </c>
      <c r="M388" t="b">
        <v>0</v>
      </c>
      <c r="N388">
        <v>13</v>
      </c>
      <c r="O388" s="10">
        <f>Kickstarter[[#This Row],[pledged]]/Kickstarter[[#This Row],[goal]]</f>
        <v>1.0016666666666667</v>
      </c>
      <c r="P388" s="12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Sub-Category]],LEN(Kickstarter[[#This Row],[Category and Sub-Category]])-FIND("/",Kickstarter[[#This Row],[Category and Sub-Category]]))</f>
        <v>documentary</v>
      </c>
      <c r="S388" t="b">
        <v>1</v>
      </c>
      <c r="T388" t="s">
        <v>8269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f>(((Kickstarter[[#This Row],[deadline]]/60)/60)/24)+DATE(1970,1,1)</f>
        <v>42231.25</v>
      </c>
      <c r="J389">
        <v>1439618400</v>
      </c>
      <c r="K389" s="9">
        <f>(((Kickstarter[[#This Row],[launched_at]]/60)/60)/24)+DATE(1970,1,1)</f>
        <v>42200.67659722222</v>
      </c>
      <c r="L389">
        <v>1436976858</v>
      </c>
      <c r="M389" t="b">
        <v>0</v>
      </c>
      <c r="N389">
        <v>562</v>
      </c>
      <c r="O389" s="10">
        <f>Kickstarter[[#This Row],[pledged]]/Kickstarter[[#This Row],[goal]]</f>
        <v>2.1398947368421051</v>
      </c>
      <c r="P389" s="12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Sub-Category]],LEN(Kickstarter[[#This Row],[Category and Sub-Category]])-FIND("/",Kickstarter[[#This Row],[Category and Sub-Category]]))</f>
        <v>documentary</v>
      </c>
      <c r="S389" t="b">
        <v>1</v>
      </c>
      <c r="T389" t="s">
        <v>8269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f>(((Kickstarter[[#This Row],[deadline]]/60)/60)/24)+DATE(1970,1,1)</f>
        <v>42579.076157407413</v>
      </c>
      <c r="J390">
        <v>1469670580</v>
      </c>
      <c r="K390" s="9">
        <f>(((Kickstarter[[#This Row],[launched_at]]/60)/60)/24)+DATE(1970,1,1)</f>
        <v>42549.076157407413</v>
      </c>
      <c r="L390">
        <v>1467078580</v>
      </c>
      <c r="M390" t="b">
        <v>0</v>
      </c>
      <c r="N390">
        <v>71</v>
      </c>
      <c r="O390" s="10">
        <f>Kickstarter[[#This Row],[pledged]]/Kickstarter[[#This Row],[goal]]</f>
        <v>1.2616000000000001</v>
      </c>
      <c r="P390" s="12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Sub-Category]],LEN(Kickstarter[[#This Row],[Category and Sub-Category]])-FIND("/",Kickstarter[[#This Row],[Category and Sub-Category]]))</f>
        <v>documentary</v>
      </c>
      <c r="S390" t="b">
        <v>1</v>
      </c>
      <c r="T390" t="s">
        <v>8269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f>(((Kickstarter[[#This Row],[deadline]]/60)/60)/24)+DATE(1970,1,1)</f>
        <v>41705.957638888889</v>
      </c>
      <c r="J391">
        <v>1394233140</v>
      </c>
      <c r="K391" s="9">
        <f>(((Kickstarter[[#This Row],[launched_at]]/60)/60)/24)+DATE(1970,1,1)</f>
        <v>41674.063078703701</v>
      </c>
      <c r="L391">
        <v>1391477450</v>
      </c>
      <c r="M391" t="b">
        <v>0</v>
      </c>
      <c r="N391">
        <v>1510</v>
      </c>
      <c r="O391" s="10">
        <f>Kickstarter[[#This Row],[pledged]]/Kickstarter[[#This Row],[goal]]</f>
        <v>1.8153547058823529</v>
      </c>
      <c r="P391" s="12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Sub-Category]],LEN(Kickstarter[[#This Row],[Category and Sub-Category]])-FIND("/",Kickstarter[[#This Row],[Category and Sub-Category]]))</f>
        <v>documentary</v>
      </c>
      <c r="S391" t="b">
        <v>1</v>
      </c>
      <c r="T391" t="s">
        <v>8269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f>(((Kickstarter[[#This Row],[deadline]]/60)/60)/24)+DATE(1970,1,1)</f>
        <v>42132.036712962959</v>
      </c>
      <c r="J392">
        <v>1431046372</v>
      </c>
      <c r="K392" s="9">
        <f>(((Kickstarter[[#This Row],[launched_at]]/60)/60)/24)+DATE(1970,1,1)</f>
        <v>42112.036712962959</v>
      </c>
      <c r="L392">
        <v>1429318372</v>
      </c>
      <c r="M392" t="b">
        <v>0</v>
      </c>
      <c r="N392">
        <v>14</v>
      </c>
      <c r="O392" s="10">
        <f>Kickstarter[[#This Row],[pledged]]/Kickstarter[[#This Row],[goal]]</f>
        <v>1</v>
      </c>
      <c r="P392" s="12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Sub-Category]],LEN(Kickstarter[[#This Row],[Category and Sub-Category]])-FIND("/",Kickstarter[[#This Row],[Category and Sub-Category]]))</f>
        <v>documentary</v>
      </c>
      <c r="S392" t="b">
        <v>1</v>
      </c>
      <c r="T392" t="s">
        <v>8269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f>(((Kickstarter[[#This Row],[deadline]]/60)/60)/24)+DATE(1970,1,1)</f>
        <v>40895.040972222225</v>
      </c>
      <c r="J393">
        <v>1324169940</v>
      </c>
      <c r="K393" s="9">
        <f>(((Kickstarter[[#This Row],[launched_at]]/60)/60)/24)+DATE(1970,1,1)</f>
        <v>40865.042256944449</v>
      </c>
      <c r="L393">
        <v>1321578051</v>
      </c>
      <c r="M393" t="b">
        <v>0</v>
      </c>
      <c r="N393">
        <v>193</v>
      </c>
      <c r="O393" s="10">
        <f>Kickstarter[[#This Row],[pledged]]/Kickstarter[[#This Row],[goal]]</f>
        <v>1.0061</v>
      </c>
      <c r="P393" s="12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Sub-Category]],LEN(Kickstarter[[#This Row],[Category and Sub-Category]])-FIND("/",Kickstarter[[#This Row],[Category and Sub-Category]]))</f>
        <v>documentary</v>
      </c>
      <c r="S393" t="b">
        <v>1</v>
      </c>
      <c r="T393" t="s">
        <v>8269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f>(((Kickstarter[[#This Row],[deadline]]/60)/60)/24)+DATE(1970,1,1)</f>
        <v>40794.125</v>
      </c>
      <c r="J394">
        <v>1315450800</v>
      </c>
      <c r="K394" s="9">
        <f>(((Kickstarter[[#This Row],[launched_at]]/60)/60)/24)+DATE(1970,1,1)</f>
        <v>40763.717256944445</v>
      </c>
      <c r="L394">
        <v>1312823571</v>
      </c>
      <c r="M394" t="b">
        <v>0</v>
      </c>
      <c r="N394">
        <v>206</v>
      </c>
      <c r="O394" s="10">
        <f>Kickstarter[[#This Row],[pledged]]/Kickstarter[[#This Row],[goal]]</f>
        <v>1.009027027027027</v>
      </c>
      <c r="P394" s="12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Sub-Category]],LEN(Kickstarter[[#This Row],[Category and Sub-Category]])-FIND("/",Kickstarter[[#This Row],[Category and Sub-Category]]))</f>
        <v>documentary</v>
      </c>
      <c r="S394" t="b">
        <v>1</v>
      </c>
      <c r="T394" t="s">
        <v>8269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f>(((Kickstarter[[#This Row],[deadline]]/60)/60)/24)+DATE(1970,1,1)</f>
        <v>41557.708935185183</v>
      </c>
      <c r="J395">
        <v>1381424452</v>
      </c>
      <c r="K395" s="9">
        <f>(((Kickstarter[[#This Row],[launched_at]]/60)/60)/24)+DATE(1970,1,1)</f>
        <v>41526.708935185183</v>
      </c>
      <c r="L395">
        <v>1378746052</v>
      </c>
      <c r="M395" t="b">
        <v>0</v>
      </c>
      <c r="N395">
        <v>351</v>
      </c>
      <c r="O395" s="10">
        <f>Kickstarter[[#This Row],[pledged]]/Kickstarter[[#This Row],[goal]]</f>
        <v>1.10446</v>
      </c>
      <c r="P395" s="12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Sub-Category]],LEN(Kickstarter[[#This Row],[Category and Sub-Category]])-FIND("/",Kickstarter[[#This Row],[Category and Sub-Category]]))</f>
        <v>documentary</v>
      </c>
      <c r="S395" t="b">
        <v>1</v>
      </c>
      <c r="T395" t="s">
        <v>8269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f>(((Kickstarter[[#This Row],[deadline]]/60)/60)/24)+DATE(1970,1,1)</f>
        <v>42477.776412037041</v>
      </c>
      <c r="J396">
        <v>1460918282</v>
      </c>
      <c r="K396" s="9">
        <f>(((Kickstarter[[#This Row],[launched_at]]/60)/60)/24)+DATE(1970,1,1)</f>
        <v>42417.818078703705</v>
      </c>
      <c r="L396">
        <v>1455737882</v>
      </c>
      <c r="M396" t="b">
        <v>0</v>
      </c>
      <c r="N396">
        <v>50</v>
      </c>
      <c r="O396" s="10">
        <f>Kickstarter[[#This Row],[pledged]]/Kickstarter[[#This Row],[goal]]</f>
        <v>1.118936170212766</v>
      </c>
      <c r="P396" s="12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Sub-Category]],LEN(Kickstarter[[#This Row],[Category and Sub-Category]])-FIND("/",Kickstarter[[#This Row],[Category and Sub-Category]]))</f>
        <v>documentary</v>
      </c>
      <c r="S396" t="b">
        <v>1</v>
      </c>
      <c r="T396" t="s">
        <v>8269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f>(((Kickstarter[[#This Row],[deadline]]/60)/60)/24)+DATE(1970,1,1)</f>
        <v>41026.897222222222</v>
      </c>
      <c r="J397">
        <v>1335562320</v>
      </c>
      <c r="K397" s="9">
        <f>(((Kickstarter[[#This Row],[launched_at]]/60)/60)/24)+DATE(1970,1,1)</f>
        <v>40990.909259259257</v>
      </c>
      <c r="L397">
        <v>1332452960</v>
      </c>
      <c r="M397" t="b">
        <v>0</v>
      </c>
      <c r="N397">
        <v>184</v>
      </c>
      <c r="O397" s="10">
        <f>Kickstarter[[#This Row],[pledged]]/Kickstarter[[#This Row],[goal]]</f>
        <v>1.0804450000000001</v>
      </c>
      <c r="P397" s="12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Sub-Category]],LEN(Kickstarter[[#This Row],[Category and Sub-Category]])-FIND("/",Kickstarter[[#This Row],[Category and Sub-Category]]))</f>
        <v>documentary</v>
      </c>
      <c r="S397" t="b">
        <v>1</v>
      </c>
      <c r="T397" t="s">
        <v>8269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f>(((Kickstarter[[#This Row],[deadline]]/60)/60)/24)+DATE(1970,1,1)</f>
        <v>41097.564884259256</v>
      </c>
      <c r="J398">
        <v>1341668006</v>
      </c>
      <c r="K398" s="9">
        <f>(((Kickstarter[[#This Row],[launched_at]]/60)/60)/24)+DATE(1970,1,1)</f>
        <v>41082.564884259256</v>
      </c>
      <c r="L398">
        <v>1340372006</v>
      </c>
      <c r="M398" t="b">
        <v>0</v>
      </c>
      <c r="N398">
        <v>196</v>
      </c>
      <c r="O398" s="10">
        <f>Kickstarter[[#This Row],[pledged]]/Kickstarter[[#This Row],[goal]]</f>
        <v>1.0666666666666667</v>
      </c>
      <c r="P398" s="12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Sub-Category]],LEN(Kickstarter[[#This Row],[Category and Sub-Category]])-FIND("/",Kickstarter[[#This Row],[Category and Sub-Category]]))</f>
        <v>documentary</v>
      </c>
      <c r="S398" t="b">
        <v>1</v>
      </c>
      <c r="T398" t="s">
        <v>8269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f>(((Kickstarter[[#This Row],[deadline]]/60)/60)/24)+DATE(1970,1,1)</f>
        <v>40422.155555555553</v>
      </c>
      <c r="J399">
        <v>1283312640</v>
      </c>
      <c r="K399" s="9">
        <f>(((Kickstarter[[#This Row],[launched_at]]/60)/60)/24)+DATE(1970,1,1)</f>
        <v>40379.776435185187</v>
      </c>
      <c r="L399">
        <v>1279651084</v>
      </c>
      <c r="M399" t="b">
        <v>0</v>
      </c>
      <c r="N399">
        <v>229</v>
      </c>
      <c r="O399" s="10">
        <f>Kickstarter[[#This Row],[pledged]]/Kickstarter[[#This Row],[goal]]</f>
        <v>1.0390027322404372</v>
      </c>
      <c r="P399" s="12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Sub-Category]],LEN(Kickstarter[[#This Row],[Category and Sub-Category]])-FIND("/",Kickstarter[[#This Row],[Category and Sub-Category]]))</f>
        <v>documentary</v>
      </c>
      <c r="S399" t="b">
        <v>1</v>
      </c>
      <c r="T399" t="s">
        <v>8269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f>(((Kickstarter[[#This Row],[deadline]]/60)/60)/24)+DATE(1970,1,1)</f>
        <v>42123.793124999997</v>
      </c>
      <c r="J400">
        <v>1430334126</v>
      </c>
      <c r="K400" s="9">
        <f>(((Kickstarter[[#This Row],[launched_at]]/60)/60)/24)+DATE(1970,1,1)</f>
        <v>42078.793124999997</v>
      </c>
      <c r="L400">
        <v>1426446126</v>
      </c>
      <c r="M400" t="b">
        <v>0</v>
      </c>
      <c r="N400">
        <v>67</v>
      </c>
      <c r="O400" s="10">
        <f>Kickstarter[[#This Row],[pledged]]/Kickstarter[[#This Row],[goal]]</f>
        <v>1.2516</v>
      </c>
      <c r="P400" s="12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Sub-Category]],LEN(Kickstarter[[#This Row],[Category and Sub-Category]])-FIND("/",Kickstarter[[#This Row],[Category and Sub-Category]]))</f>
        <v>documentary</v>
      </c>
      <c r="S400" t="b">
        <v>1</v>
      </c>
      <c r="T400" t="s">
        <v>8269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f>(((Kickstarter[[#This Row],[deadline]]/60)/60)/24)+DATE(1970,1,1)</f>
        <v>42718.5</v>
      </c>
      <c r="J401">
        <v>1481716800</v>
      </c>
      <c r="K401" s="9">
        <f>(((Kickstarter[[#This Row],[launched_at]]/60)/60)/24)+DATE(1970,1,1)</f>
        <v>42687.875775462962</v>
      </c>
      <c r="L401">
        <v>1479070867</v>
      </c>
      <c r="M401" t="b">
        <v>0</v>
      </c>
      <c r="N401">
        <v>95</v>
      </c>
      <c r="O401" s="10">
        <f>Kickstarter[[#This Row],[pledged]]/Kickstarter[[#This Row],[goal]]</f>
        <v>1.0680499999999999</v>
      </c>
      <c r="P401" s="12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Sub-Category]],LEN(Kickstarter[[#This Row],[Category and Sub-Category]])-FIND("/",Kickstarter[[#This Row],[Category and Sub-Category]]))</f>
        <v>documentary</v>
      </c>
      <c r="S401" t="b">
        <v>1</v>
      </c>
      <c r="T401" t="s">
        <v>8269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f>(((Kickstarter[[#This Row],[deadline]]/60)/60)/24)+DATE(1970,1,1)</f>
        <v>41776.145833333336</v>
      </c>
      <c r="J402">
        <v>1400297400</v>
      </c>
      <c r="K402" s="9">
        <f>(((Kickstarter[[#This Row],[launched_at]]/60)/60)/24)+DATE(1970,1,1)</f>
        <v>41745.635960648149</v>
      </c>
      <c r="L402">
        <v>1397661347</v>
      </c>
      <c r="M402" t="b">
        <v>0</v>
      </c>
      <c r="N402">
        <v>62</v>
      </c>
      <c r="O402" s="10">
        <f>Kickstarter[[#This Row],[pledged]]/Kickstarter[[#This Row],[goal]]</f>
        <v>1.1230249999999999</v>
      </c>
      <c r="P402" s="12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Sub-Category]],LEN(Kickstarter[[#This Row],[Category and Sub-Category]])-FIND("/",Kickstarter[[#This Row],[Category and Sub-Category]]))</f>
        <v>documentary</v>
      </c>
      <c r="S402" t="b">
        <v>1</v>
      </c>
      <c r="T402" t="s">
        <v>8269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f>(((Kickstarter[[#This Row],[deadline]]/60)/60)/24)+DATE(1970,1,1)</f>
        <v>40762.842245370368</v>
      </c>
      <c r="J403">
        <v>1312747970</v>
      </c>
      <c r="K403" s="9">
        <f>(((Kickstarter[[#This Row],[launched_at]]/60)/60)/24)+DATE(1970,1,1)</f>
        <v>40732.842245370368</v>
      </c>
      <c r="L403">
        <v>1310155970</v>
      </c>
      <c r="M403" t="b">
        <v>0</v>
      </c>
      <c r="N403">
        <v>73</v>
      </c>
      <c r="O403" s="10">
        <f>Kickstarter[[#This Row],[pledged]]/Kickstarter[[#This Row],[goal]]</f>
        <v>1.0381199999999999</v>
      </c>
      <c r="P403" s="12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Sub-Category]],LEN(Kickstarter[[#This Row],[Category and Sub-Category]])-FIND("/",Kickstarter[[#This Row],[Category and Sub-Category]]))</f>
        <v>documentary</v>
      </c>
      <c r="S403" t="b">
        <v>1</v>
      </c>
      <c r="T403" t="s">
        <v>8269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f>(((Kickstarter[[#This Row],[deadline]]/60)/60)/24)+DATE(1970,1,1)</f>
        <v>42313.58121527778</v>
      </c>
      <c r="J404">
        <v>1446731817</v>
      </c>
      <c r="K404" s="9">
        <f>(((Kickstarter[[#This Row],[launched_at]]/60)/60)/24)+DATE(1970,1,1)</f>
        <v>42292.539548611108</v>
      </c>
      <c r="L404">
        <v>1444913817</v>
      </c>
      <c r="M404" t="b">
        <v>0</v>
      </c>
      <c r="N404">
        <v>43</v>
      </c>
      <c r="O404" s="10">
        <f>Kickstarter[[#This Row],[pledged]]/Kickstarter[[#This Row],[goal]]</f>
        <v>1.4165000000000001</v>
      </c>
      <c r="P404" s="12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Sub-Category]],LEN(Kickstarter[[#This Row],[Category and Sub-Category]])-FIND("/",Kickstarter[[#This Row],[Category and Sub-Category]]))</f>
        <v>documentary</v>
      </c>
      <c r="S404" t="b">
        <v>1</v>
      </c>
      <c r="T404" t="s">
        <v>8269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f>(((Kickstarter[[#This Row],[deadline]]/60)/60)/24)+DATE(1970,1,1)</f>
        <v>40765.297222222223</v>
      </c>
      <c r="J405">
        <v>1312960080</v>
      </c>
      <c r="K405" s="9">
        <f>(((Kickstarter[[#This Row],[launched_at]]/60)/60)/24)+DATE(1970,1,1)</f>
        <v>40718.310659722221</v>
      </c>
      <c r="L405">
        <v>1308900441</v>
      </c>
      <c r="M405" t="b">
        <v>0</v>
      </c>
      <c r="N405">
        <v>70</v>
      </c>
      <c r="O405" s="10">
        <f>Kickstarter[[#This Row],[pledged]]/Kickstarter[[#This Row],[goal]]</f>
        <v>1.0526</v>
      </c>
      <c r="P405" s="12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Sub-Category]],LEN(Kickstarter[[#This Row],[Category and Sub-Category]])-FIND("/",Kickstarter[[#This Row],[Category and Sub-Category]]))</f>
        <v>documentary</v>
      </c>
      <c r="S405" t="b">
        <v>1</v>
      </c>
      <c r="T405" t="s">
        <v>8269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f>(((Kickstarter[[#This Row],[deadline]]/60)/60)/24)+DATE(1970,1,1)</f>
        <v>41675.961111111108</v>
      </c>
      <c r="J406">
        <v>1391641440</v>
      </c>
      <c r="K406" s="9">
        <f>(((Kickstarter[[#This Row],[launched_at]]/60)/60)/24)+DATE(1970,1,1)</f>
        <v>41646.628032407411</v>
      </c>
      <c r="L406">
        <v>1389107062</v>
      </c>
      <c r="M406" t="b">
        <v>0</v>
      </c>
      <c r="N406">
        <v>271</v>
      </c>
      <c r="O406" s="10">
        <f>Kickstarter[[#This Row],[pledged]]/Kickstarter[[#This Row],[goal]]</f>
        <v>1.0309142857142857</v>
      </c>
      <c r="P406" s="12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Sub-Category]],LEN(Kickstarter[[#This Row],[Category and Sub-Category]])-FIND("/",Kickstarter[[#This Row],[Category and Sub-Category]]))</f>
        <v>documentary</v>
      </c>
      <c r="S406" t="b">
        <v>1</v>
      </c>
      <c r="T406" t="s">
        <v>8269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f>(((Kickstarter[[#This Row],[deadline]]/60)/60)/24)+DATE(1970,1,1)</f>
        <v>41704.08494212963</v>
      </c>
      <c r="J407">
        <v>1394071339</v>
      </c>
      <c r="K407" s="9">
        <f>(((Kickstarter[[#This Row],[launched_at]]/60)/60)/24)+DATE(1970,1,1)</f>
        <v>41674.08494212963</v>
      </c>
      <c r="L407">
        <v>1391479339</v>
      </c>
      <c r="M407" t="b">
        <v>0</v>
      </c>
      <c r="N407">
        <v>55</v>
      </c>
      <c r="O407" s="10">
        <f>Kickstarter[[#This Row],[pledged]]/Kickstarter[[#This Row],[goal]]</f>
        <v>1.0765957446808512</v>
      </c>
      <c r="P407" s="12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Sub-Category]],LEN(Kickstarter[[#This Row],[Category and Sub-Category]])-FIND("/",Kickstarter[[#This Row],[Category and Sub-Category]]))</f>
        <v>documentary</v>
      </c>
      <c r="S407" t="b">
        <v>1</v>
      </c>
      <c r="T407" t="s">
        <v>8269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f>(((Kickstarter[[#This Row],[deadline]]/60)/60)/24)+DATE(1970,1,1)</f>
        <v>40672.249305555553</v>
      </c>
      <c r="J408">
        <v>1304920740</v>
      </c>
      <c r="K408" s="9">
        <f>(((Kickstarter[[#This Row],[launched_at]]/60)/60)/24)+DATE(1970,1,1)</f>
        <v>40638.162465277775</v>
      </c>
      <c r="L408">
        <v>1301975637</v>
      </c>
      <c r="M408" t="b">
        <v>0</v>
      </c>
      <c r="N408">
        <v>35</v>
      </c>
      <c r="O408" s="10">
        <f>Kickstarter[[#This Row],[pledged]]/Kickstarter[[#This Row],[goal]]</f>
        <v>1.0770464285714285</v>
      </c>
      <c r="P408" s="12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Sub-Category]],LEN(Kickstarter[[#This Row],[Category and Sub-Category]])-FIND("/",Kickstarter[[#This Row],[Category and Sub-Category]]))</f>
        <v>documentary</v>
      </c>
      <c r="S408" t="b">
        <v>1</v>
      </c>
      <c r="T408" t="s">
        <v>8269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f>(((Kickstarter[[#This Row],[deadline]]/60)/60)/24)+DATE(1970,1,1)</f>
        <v>40866.912615740745</v>
      </c>
      <c r="J409">
        <v>1321739650</v>
      </c>
      <c r="K409" s="9">
        <f>(((Kickstarter[[#This Row],[launched_at]]/60)/60)/24)+DATE(1970,1,1)</f>
        <v>40806.870949074073</v>
      </c>
      <c r="L409">
        <v>1316552050</v>
      </c>
      <c r="M409" t="b">
        <v>0</v>
      </c>
      <c r="N409">
        <v>22</v>
      </c>
      <c r="O409" s="10">
        <f>Kickstarter[[#This Row],[pledged]]/Kickstarter[[#This Row],[goal]]</f>
        <v>1.0155000000000001</v>
      </c>
      <c r="P409" s="12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Sub-Category]],LEN(Kickstarter[[#This Row],[Category and Sub-Category]])-FIND("/",Kickstarter[[#This Row],[Category and Sub-Category]]))</f>
        <v>documentary</v>
      </c>
      <c r="S409" t="b">
        <v>1</v>
      </c>
      <c r="T409" t="s">
        <v>8269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f>(((Kickstarter[[#This Row],[deadline]]/60)/60)/24)+DATE(1970,1,1)</f>
        <v>41583.777662037035</v>
      </c>
      <c r="J410">
        <v>1383676790</v>
      </c>
      <c r="K410" s="9">
        <f>(((Kickstarter[[#This Row],[launched_at]]/60)/60)/24)+DATE(1970,1,1)</f>
        <v>41543.735995370371</v>
      </c>
      <c r="L410">
        <v>1380217190</v>
      </c>
      <c r="M410" t="b">
        <v>0</v>
      </c>
      <c r="N410">
        <v>38</v>
      </c>
      <c r="O410" s="10">
        <f>Kickstarter[[#This Row],[pledged]]/Kickstarter[[#This Row],[goal]]</f>
        <v>1.0143766666666667</v>
      </c>
      <c r="P410" s="12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Sub-Category]],LEN(Kickstarter[[#This Row],[Category and Sub-Category]])-FIND("/",Kickstarter[[#This Row],[Category and Sub-Category]]))</f>
        <v>documentary</v>
      </c>
      <c r="S410" t="b">
        <v>1</v>
      </c>
      <c r="T410" t="s">
        <v>8269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f>(((Kickstarter[[#This Row],[deadline]]/60)/60)/24)+DATE(1970,1,1)</f>
        <v>42573.862777777773</v>
      </c>
      <c r="J411">
        <v>1469220144</v>
      </c>
      <c r="K411" s="9">
        <f>(((Kickstarter[[#This Row],[launched_at]]/60)/60)/24)+DATE(1970,1,1)</f>
        <v>42543.862777777773</v>
      </c>
      <c r="L411">
        <v>1466628144</v>
      </c>
      <c r="M411" t="b">
        <v>0</v>
      </c>
      <c r="N411">
        <v>15</v>
      </c>
      <c r="O411" s="10">
        <f>Kickstarter[[#This Row],[pledged]]/Kickstarter[[#This Row],[goal]]</f>
        <v>1.3680000000000001</v>
      </c>
      <c r="P411" s="12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Sub-Category]],LEN(Kickstarter[[#This Row],[Category and Sub-Category]])-FIND("/",Kickstarter[[#This Row],[Category and Sub-Category]]))</f>
        <v>documentary</v>
      </c>
      <c r="S411" t="b">
        <v>1</v>
      </c>
      <c r="T411" t="s">
        <v>8269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f>(((Kickstarter[[#This Row],[deadline]]/60)/60)/24)+DATE(1970,1,1)</f>
        <v>42173.981446759266</v>
      </c>
      <c r="J412">
        <v>1434670397</v>
      </c>
      <c r="K412" s="9">
        <f>(((Kickstarter[[#This Row],[launched_at]]/60)/60)/24)+DATE(1970,1,1)</f>
        <v>42113.981446759266</v>
      </c>
      <c r="L412">
        <v>1429486397</v>
      </c>
      <c r="M412" t="b">
        <v>0</v>
      </c>
      <c r="N412">
        <v>7</v>
      </c>
      <c r="O412" s="10">
        <f>Kickstarter[[#This Row],[pledged]]/Kickstarter[[#This Row],[goal]]</f>
        <v>1.2829999999999999</v>
      </c>
      <c r="P412" s="12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Sub-Category]],LEN(Kickstarter[[#This Row],[Category and Sub-Category]])-FIND("/",Kickstarter[[#This Row],[Category and Sub-Category]]))</f>
        <v>documentary</v>
      </c>
      <c r="S412" t="b">
        <v>1</v>
      </c>
      <c r="T412" t="s">
        <v>8269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f>(((Kickstarter[[#This Row],[deadline]]/60)/60)/24)+DATE(1970,1,1)</f>
        <v>41630.208333333336</v>
      </c>
      <c r="J413">
        <v>1387688400</v>
      </c>
      <c r="K413" s="9">
        <f>(((Kickstarter[[#This Row],[launched_at]]/60)/60)/24)+DATE(1970,1,1)</f>
        <v>41598.17597222222</v>
      </c>
      <c r="L413">
        <v>1384920804</v>
      </c>
      <c r="M413" t="b">
        <v>0</v>
      </c>
      <c r="N413">
        <v>241</v>
      </c>
      <c r="O413" s="10">
        <f>Kickstarter[[#This Row],[pledged]]/Kickstarter[[#This Row],[goal]]</f>
        <v>1.0105</v>
      </c>
      <c r="P413" s="12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Sub-Category]],LEN(Kickstarter[[#This Row],[Category and Sub-Category]])-FIND("/",Kickstarter[[#This Row],[Category and Sub-Category]]))</f>
        <v>documentary</v>
      </c>
      <c r="S413" t="b">
        <v>1</v>
      </c>
      <c r="T413" t="s">
        <v>8269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f>(((Kickstarter[[#This Row],[deadline]]/60)/60)/24)+DATE(1970,1,1)</f>
        <v>41115.742800925924</v>
      </c>
      <c r="J414">
        <v>1343238578</v>
      </c>
      <c r="K414" s="9">
        <f>(((Kickstarter[[#This Row],[launched_at]]/60)/60)/24)+DATE(1970,1,1)</f>
        <v>41099.742800925924</v>
      </c>
      <c r="L414">
        <v>1341856178</v>
      </c>
      <c r="M414" t="b">
        <v>0</v>
      </c>
      <c r="N414">
        <v>55</v>
      </c>
      <c r="O414" s="10">
        <f>Kickstarter[[#This Row],[pledged]]/Kickstarter[[#This Row],[goal]]</f>
        <v>1.2684</v>
      </c>
      <c r="P414" s="12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Sub-Category]],LEN(Kickstarter[[#This Row],[Category and Sub-Category]])-FIND("/",Kickstarter[[#This Row],[Category and Sub-Category]]))</f>
        <v>documentary</v>
      </c>
      <c r="S414" t="b">
        <v>1</v>
      </c>
      <c r="T414" t="s">
        <v>8269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f>(((Kickstarter[[#This Row],[deadline]]/60)/60)/24)+DATE(1970,1,1)</f>
        <v>41109.877442129626</v>
      </c>
      <c r="J415">
        <v>1342731811</v>
      </c>
      <c r="K415" s="9">
        <f>(((Kickstarter[[#This Row],[launched_at]]/60)/60)/24)+DATE(1970,1,1)</f>
        <v>41079.877442129626</v>
      </c>
      <c r="L415">
        <v>1340139811</v>
      </c>
      <c r="M415" t="b">
        <v>0</v>
      </c>
      <c r="N415">
        <v>171</v>
      </c>
      <c r="O415" s="10">
        <f>Kickstarter[[#This Row],[pledged]]/Kickstarter[[#This Row],[goal]]</f>
        <v>1.0508593749999999</v>
      </c>
      <c r="P415" s="12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Sub-Category]],LEN(Kickstarter[[#This Row],[Category and Sub-Category]])-FIND("/",Kickstarter[[#This Row],[Category and Sub-Category]]))</f>
        <v>documentary</v>
      </c>
      <c r="S415" t="b">
        <v>1</v>
      </c>
      <c r="T415" t="s">
        <v>8269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f>(((Kickstarter[[#This Row],[deadline]]/60)/60)/24)+DATE(1970,1,1)</f>
        <v>41559.063252314816</v>
      </c>
      <c r="J416">
        <v>1381541465</v>
      </c>
      <c r="K416" s="9">
        <f>(((Kickstarter[[#This Row],[launched_at]]/60)/60)/24)+DATE(1970,1,1)</f>
        <v>41529.063252314816</v>
      </c>
      <c r="L416">
        <v>1378949465</v>
      </c>
      <c r="M416" t="b">
        <v>0</v>
      </c>
      <c r="N416">
        <v>208</v>
      </c>
      <c r="O416" s="10">
        <f>Kickstarter[[#This Row],[pledged]]/Kickstarter[[#This Row],[goal]]</f>
        <v>1.0285405405405406</v>
      </c>
      <c r="P416" s="12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Sub-Category]],LEN(Kickstarter[[#This Row],[Category and Sub-Category]])-FIND("/",Kickstarter[[#This Row],[Category and Sub-Category]]))</f>
        <v>documentary</v>
      </c>
      <c r="S416" t="b">
        <v>1</v>
      </c>
      <c r="T416" t="s">
        <v>8269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f>(((Kickstarter[[#This Row],[deadline]]/60)/60)/24)+DATE(1970,1,1)</f>
        <v>41929.5</v>
      </c>
      <c r="J417">
        <v>1413547200</v>
      </c>
      <c r="K417" s="9">
        <f>(((Kickstarter[[#This Row],[launched_at]]/60)/60)/24)+DATE(1970,1,1)</f>
        <v>41904.851875</v>
      </c>
      <c r="L417">
        <v>1411417602</v>
      </c>
      <c r="M417" t="b">
        <v>0</v>
      </c>
      <c r="N417">
        <v>21</v>
      </c>
      <c r="O417" s="10">
        <f>Kickstarter[[#This Row],[pledged]]/Kickstarter[[#This Row],[goal]]</f>
        <v>1.0214714285714286</v>
      </c>
      <c r="P417" s="12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Sub-Category]],LEN(Kickstarter[[#This Row],[Category and Sub-Category]])-FIND("/",Kickstarter[[#This Row],[Category and Sub-Category]]))</f>
        <v>documentary</v>
      </c>
      <c r="S417" t="b">
        <v>1</v>
      </c>
      <c r="T417" t="s">
        <v>8269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f>(((Kickstarter[[#This Row],[deadline]]/60)/60)/24)+DATE(1970,1,1)</f>
        <v>41678.396192129629</v>
      </c>
      <c r="J418">
        <v>1391851831</v>
      </c>
      <c r="K418" s="9">
        <f>(((Kickstarter[[#This Row],[launched_at]]/60)/60)/24)+DATE(1970,1,1)</f>
        <v>41648.396192129629</v>
      </c>
      <c r="L418">
        <v>1389259831</v>
      </c>
      <c r="M418" t="b">
        <v>0</v>
      </c>
      <c r="N418">
        <v>25</v>
      </c>
      <c r="O418" s="10">
        <f>Kickstarter[[#This Row],[pledged]]/Kickstarter[[#This Row],[goal]]</f>
        <v>1.2021700000000002</v>
      </c>
      <c r="P418" s="12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Sub-Category]],LEN(Kickstarter[[#This Row],[Category and Sub-Category]])-FIND("/",Kickstarter[[#This Row],[Category and Sub-Category]]))</f>
        <v>documentary</v>
      </c>
      <c r="S418" t="b">
        <v>1</v>
      </c>
      <c r="T418" t="s">
        <v>8269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f>(((Kickstarter[[#This Row],[deadline]]/60)/60)/24)+DATE(1970,1,1)</f>
        <v>41372.189583333333</v>
      </c>
      <c r="J419">
        <v>1365395580</v>
      </c>
      <c r="K419" s="9">
        <f>(((Kickstarter[[#This Row],[launched_at]]/60)/60)/24)+DATE(1970,1,1)</f>
        <v>41360.970601851855</v>
      </c>
      <c r="L419">
        <v>1364426260</v>
      </c>
      <c r="M419" t="b">
        <v>0</v>
      </c>
      <c r="N419">
        <v>52</v>
      </c>
      <c r="O419" s="10">
        <f>Kickstarter[[#This Row],[pledged]]/Kickstarter[[#This Row],[goal]]</f>
        <v>1.0024761904761905</v>
      </c>
      <c r="P419" s="12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Sub-Category]],LEN(Kickstarter[[#This Row],[Category and Sub-Category]])-FIND("/",Kickstarter[[#This Row],[Category and Sub-Category]]))</f>
        <v>documentary</v>
      </c>
      <c r="S419" t="b">
        <v>1</v>
      </c>
      <c r="T419" t="s">
        <v>8269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f>(((Kickstarter[[#This Row],[deadline]]/60)/60)/24)+DATE(1970,1,1)</f>
        <v>42208.282372685186</v>
      </c>
      <c r="J420">
        <v>1437633997</v>
      </c>
      <c r="K420" s="9">
        <f>(((Kickstarter[[#This Row],[launched_at]]/60)/60)/24)+DATE(1970,1,1)</f>
        <v>42178.282372685186</v>
      </c>
      <c r="L420">
        <v>1435041997</v>
      </c>
      <c r="M420" t="b">
        <v>0</v>
      </c>
      <c r="N420">
        <v>104</v>
      </c>
      <c r="O420" s="10">
        <f>Kickstarter[[#This Row],[pledged]]/Kickstarter[[#This Row],[goal]]</f>
        <v>1.0063392857142857</v>
      </c>
      <c r="P420" s="12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Sub-Category]],LEN(Kickstarter[[#This Row],[Category and Sub-Category]])-FIND("/",Kickstarter[[#This Row],[Category and Sub-Category]]))</f>
        <v>documentary</v>
      </c>
      <c r="S420" t="b">
        <v>1</v>
      </c>
      <c r="T420" t="s">
        <v>8269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f>(((Kickstarter[[#This Row],[deadline]]/60)/60)/24)+DATE(1970,1,1)</f>
        <v>41454.842442129629</v>
      </c>
      <c r="J421">
        <v>1372536787</v>
      </c>
      <c r="K421" s="9">
        <f>(((Kickstarter[[#This Row],[launched_at]]/60)/60)/24)+DATE(1970,1,1)</f>
        <v>41394.842442129629</v>
      </c>
      <c r="L421">
        <v>1367352787</v>
      </c>
      <c r="M421" t="b">
        <v>0</v>
      </c>
      <c r="N421">
        <v>73</v>
      </c>
      <c r="O421" s="10">
        <f>Kickstarter[[#This Row],[pledged]]/Kickstarter[[#This Row],[goal]]</f>
        <v>1.004375</v>
      </c>
      <c r="P421" s="12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Sub-Category]],LEN(Kickstarter[[#This Row],[Category and Sub-Category]])-FIND("/",Kickstarter[[#This Row],[Category and Sub-Category]]))</f>
        <v>documentary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f>(((Kickstarter[[#This Row],[deadline]]/60)/60)/24)+DATE(1970,1,1)</f>
        <v>41712.194803240738</v>
      </c>
      <c r="J422">
        <v>1394772031</v>
      </c>
      <c r="K422" s="9">
        <f>(((Kickstarter[[#This Row],[launched_at]]/60)/60)/24)+DATE(1970,1,1)</f>
        <v>41682.23646990741</v>
      </c>
      <c r="L422">
        <v>1392183631</v>
      </c>
      <c r="M422" t="b">
        <v>0</v>
      </c>
      <c r="N422">
        <v>3</v>
      </c>
      <c r="O422" s="10">
        <f>Kickstarter[[#This Row],[pledged]]/Kickstarter[[#This Row],[goal]]</f>
        <v>4.3939393939393936E-3</v>
      </c>
      <c r="P422" s="12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Sub-Category]],LEN(Kickstarter[[#This Row],[Category and Sub-Category]])-FIND("/",Kickstarter[[#This Row],[Category and Sub-Category]]))</f>
        <v>animation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f>(((Kickstarter[[#This Row],[deadline]]/60)/60)/24)+DATE(1970,1,1)</f>
        <v>42237.491388888884</v>
      </c>
      <c r="J423">
        <v>1440157656</v>
      </c>
      <c r="K423" s="9">
        <f>(((Kickstarter[[#This Row],[launched_at]]/60)/60)/24)+DATE(1970,1,1)</f>
        <v>42177.491388888884</v>
      </c>
      <c r="L423">
        <v>1434973656</v>
      </c>
      <c r="M423" t="b">
        <v>0</v>
      </c>
      <c r="N423">
        <v>6</v>
      </c>
      <c r="O423" s="10">
        <f>Kickstarter[[#This Row],[pledged]]/Kickstarter[[#This Row],[goal]]</f>
        <v>2.0066666666666667E-2</v>
      </c>
      <c r="P423" s="12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Sub-Category]],LEN(Kickstarter[[#This Row],[Category and Sub-Category]])-FIND("/",Kickstarter[[#This Row],[Category and Sub-Category]]))</f>
        <v>animation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f>(((Kickstarter[[#This Row],[deadline]]/60)/60)/24)+DATE(1970,1,1)</f>
        <v>41893.260381944441</v>
      </c>
      <c r="J424">
        <v>1410416097</v>
      </c>
      <c r="K424" s="9">
        <f>(((Kickstarter[[#This Row],[launched_at]]/60)/60)/24)+DATE(1970,1,1)</f>
        <v>41863.260381944441</v>
      </c>
      <c r="L424">
        <v>1407824097</v>
      </c>
      <c r="M424" t="b">
        <v>0</v>
      </c>
      <c r="N424">
        <v>12</v>
      </c>
      <c r="O424" s="10">
        <f>Kickstarter[[#This Row],[pledged]]/Kickstarter[[#This Row],[goal]]</f>
        <v>1.0749999999999999E-2</v>
      </c>
      <c r="P424" s="12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Sub-Category]],LEN(Kickstarter[[#This Row],[Category and Sub-Category]])-FIND("/",Kickstarter[[#This Row],[Category and Sub-Category]]))</f>
        <v>animation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f>(((Kickstarter[[#This Row],[deadline]]/60)/60)/24)+DATE(1970,1,1)</f>
        <v>41430.92627314815</v>
      </c>
      <c r="J425">
        <v>1370470430</v>
      </c>
      <c r="K425" s="9">
        <f>(((Kickstarter[[#This Row],[launched_at]]/60)/60)/24)+DATE(1970,1,1)</f>
        <v>41400.92627314815</v>
      </c>
      <c r="L425">
        <v>1367878430</v>
      </c>
      <c r="M425" t="b">
        <v>0</v>
      </c>
      <c r="N425">
        <v>13</v>
      </c>
      <c r="O425" s="10">
        <f>Kickstarter[[#This Row],[pledged]]/Kickstarter[[#This Row],[goal]]</f>
        <v>7.6499999999999997E-3</v>
      </c>
      <c r="P425" s="12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Sub-Category]],LEN(Kickstarter[[#This Row],[Category and Sub-Category]])-FIND("/",Kickstarter[[#This Row],[Category and Sub-Category]]))</f>
        <v>animation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f>(((Kickstarter[[#This Row],[deadline]]/60)/60)/24)+DATE(1970,1,1)</f>
        <v>40994.334479166668</v>
      </c>
      <c r="J426">
        <v>1332748899</v>
      </c>
      <c r="K426" s="9">
        <f>(((Kickstarter[[#This Row],[launched_at]]/60)/60)/24)+DATE(1970,1,1)</f>
        <v>40934.376145833332</v>
      </c>
      <c r="L426">
        <v>1327568499</v>
      </c>
      <c r="M426" t="b">
        <v>0</v>
      </c>
      <c r="N426">
        <v>5</v>
      </c>
      <c r="O426" s="10">
        <f>Kickstarter[[#This Row],[pledged]]/Kickstarter[[#This Row],[goal]]</f>
        <v>6.7966666666666675E-2</v>
      </c>
      <c r="P426" s="12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Sub-Category]],LEN(Kickstarter[[#This Row],[Category and Sub-Category]])-FIND("/",Kickstarter[[#This Row],[Category and Sub-Category]]))</f>
        <v>animation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f>(((Kickstarter[[#This Row],[deadline]]/60)/60)/24)+DATE(1970,1,1)</f>
        <v>42335.902824074074</v>
      </c>
      <c r="J427">
        <v>1448660404</v>
      </c>
      <c r="K427" s="9">
        <f>(((Kickstarter[[#This Row],[launched_at]]/60)/60)/24)+DATE(1970,1,1)</f>
        <v>42275.861157407402</v>
      </c>
      <c r="L427">
        <v>1443472804</v>
      </c>
      <c r="M427" t="b">
        <v>0</v>
      </c>
      <c r="N427">
        <v>2</v>
      </c>
      <c r="O427" s="10">
        <f>Kickstarter[[#This Row],[pledged]]/Kickstarter[[#This Row],[goal]]</f>
        <v>1.2E-4</v>
      </c>
      <c r="P427" s="12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Sub-Category]],LEN(Kickstarter[[#This Row],[Category and Sub-Category]])-FIND("/",Kickstarter[[#This Row],[Category and Sub-Category]]))</f>
        <v>animation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f>(((Kickstarter[[#This Row],[deadline]]/60)/60)/24)+DATE(1970,1,1)</f>
        <v>42430.711967592593</v>
      </c>
      <c r="J428">
        <v>1456851914</v>
      </c>
      <c r="K428" s="9">
        <f>(((Kickstarter[[#This Row],[launched_at]]/60)/60)/24)+DATE(1970,1,1)</f>
        <v>42400.711967592593</v>
      </c>
      <c r="L428">
        <v>1454259914</v>
      </c>
      <c r="M428" t="b">
        <v>0</v>
      </c>
      <c r="N428">
        <v>8</v>
      </c>
      <c r="O428" s="10">
        <f>Kickstarter[[#This Row],[pledged]]/Kickstarter[[#This Row],[goal]]</f>
        <v>1.3299999999999999E-2</v>
      </c>
      <c r="P428" s="12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Sub-Category]],LEN(Kickstarter[[#This Row],[Category and Sub-Category]])-FIND("/",Kickstarter[[#This Row],[Category and Sub-Category]]))</f>
        <v>animation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f>(((Kickstarter[[#This Row],[deadline]]/60)/60)/24)+DATE(1970,1,1)</f>
        <v>42299.790972222225</v>
      </c>
      <c r="J429">
        <v>1445540340</v>
      </c>
      <c r="K429" s="9">
        <f>(((Kickstarter[[#This Row],[launched_at]]/60)/60)/24)+DATE(1970,1,1)</f>
        <v>42285.909027777772</v>
      </c>
      <c r="L429">
        <v>1444340940</v>
      </c>
      <c r="M429" t="b">
        <v>0</v>
      </c>
      <c r="N429">
        <v>0</v>
      </c>
      <c r="O429" s="10">
        <f>Kickstarter[[#This Row],[pledged]]/Kickstarter[[#This Row],[goal]]</f>
        <v>0</v>
      </c>
      <c r="P429" s="12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Sub-Category]],LEN(Kickstarter[[#This Row],[Category and Sub-Category]])-FIND("/",Kickstarter[[#This Row],[Category and Sub-Category]]))</f>
        <v>animation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f>(((Kickstarter[[#This Row],[deadline]]/60)/60)/24)+DATE(1970,1,1)</f>
        <v>41806.916666666664</v>
      </c>
      <c r="J430">
        <v>1402956000</v>
      </c>
      <c r="K430" s="9">
        <f>(((Kickstarter[[#This Row],[launched_at]]/60)/60)/24)+DATE(1970,1,1)</f>
        <v>41778.766724537039</v>
      </c>
      <c r="L430">
        <v>1400523845</v>
      </c>
      <c r="M430" t="b">
        <v>0</v>
      </c>
      <c r="N430">
        <v>13</v>
      </c>
      <c r="O430" s="10">
        <f>Kickstarter[[#This Row],[pledged]]/Kickstarter[[#This Row],[goal]]</f>
        <v>5.6333333333333332E-2</v>
      </c>
      <c r="P430" s="12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Sub-Category]],LEN(Kickstarter[[#This Row],[Category and Sub-Category]])-FIND("/",Kickstarter[[#This Row],[Category and Sub-Category]]))</f>
        <v>animation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f>(((Kickstarter[[#This Row],[deadline]]/60)/60)/24)+DATE(1970,1,1)</f>
        <v>40144.207638888889</v>
      </c>
      <c r="J431">
        <v>1259297940</v>
      </c>
      <c r="K431" s="9">
        <f>(((Kickstarter[[#This Row],[launched_at]]/60)/60)/24)+DATE(1970,1,1)</f>
        <v>40070.901412037041</v>
      </c>
      <c r="L431">
        <v>1252964282</v>
      </c>
      <c r="M431" t="b">
        <v>0</v>
      </c>
      <c r="N431">
        <v>0</v>
      </c>
      <c r="O431" s="10">
        <f>Kickstarter[[#This Row],[pledged]]/Kickstarter[[#This Row],[goal]]</f>
        <v>0</v>
      </c>
      <c r="P431" s="12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Sub-Category]],LEN(Kickstarter[[#This Row],[Category and Sub-Category]])-FIND("/",Kickstarter[[#This Row],[Category and Sub-Category]]))</f>
        <v>animation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f>(((Kickstarter[[#This Row],[deadline]]/60)/60)/24)+DATE(1970,1,1)</f>
        <v>41528.107256944444</v>
      </c>
      <c r="J432">
        <v>1378866867</v>
      </c>
      <c r="K432" s="9">
        <f>(((Kickstarter[[#This Row],[launched_at]]/60)/60)/24)+DATE(1970,1,1)</f>
        <v>41513.107256944444</v>
      </c>
      <c r="L432">
        <v>1377570867</v>
      </c>
      <c r="M432" t="b">
        <v>0</v>
      </c>
      <c r="N432">
        <v>5</v>
      </c>
      <c r="O432" s="10">
        <f>Kickstarter[[#This Row],[pledged]]/Kickstarter[[#This Row],[goal]]</f>
        <v>2.4E-2</v>
      </c>
      <c r="P432" s="12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Sub-Category]],LEN(Kickstarter[[#This Row],[Category and Sub-Category]])-FIND("/",Kickstarter[[#This Row],[Category and Sub-Category]]))</f>
        <v>animation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f>(((Kickstarter[[#This Row],[deadline]]/60)/60)/24)+DATE(1970,1,1)</f>
        <v>42556.871331018512</v>
      </c>
      <c r="J433">
        <v>1467752083</v>
      </c>
      <c r="K433" s="9">
        <f>(((Kickstarter[[#This Row],[launched_at]]/60)/60)/24)+DATE(1970,1,1)</f>
        <v>42526.871331018512</v>
      </c>
      <c r="L433">
        <v>1465160083</v>
      </c>
      <c r="M433" t="b">
        <v>0</v>
      </c>
      <c r="N433">
        <v>8</v>
      </c>
      <c r="O433" s="10">
        <f>Kickstarter[[#This Row],[pledged]]/Kickstarter[[#This Row],[goal]]</f>
        <v>0.13833333333333334</v>
      </c>
      <c r="P433" s="12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Sub-Category]],LEN(Kickstarter[[#This Row],[Category and Sub-Category]])-FIND("/",Kickstarter[[#This Row],[Category and Sub-Category]]))</f>
        <v>animation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f>(((Kickstarter[[#This Row],[deadline]]/60)/60)/24)+DATE(1970,1,1)</f>
        <v>42298.726631944446</v>
      </c>
      <c r="J434">
        <v>1445448381</v>
      </c>
      <c r="K434" s="9">
        <f>(((Kickstarter[[#This Row],[launched_at]]/60)/60)/24)+DATE(1970,1,1)</f>
        <v>42238.726631944446</v>
      </c>
      <c r="L434">
        <v>1440264381</v>
      </c>
      <c r="M434" t="b">
        <v>0</v>
      </c>
      <c r="N434">
        <v>8</v>
      </c>
      <c r="O434" s="10">
        <f>Kickstarter[[#This Row],[pledged]]/Kickstarter[[#This Row],[goal]]</f>
        <v>9.5000000000000001E-2</v>
      </c>
      <c r="P434" s="12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Sub-Category]],LEN(Kickstarter[[#This Row],[Category and Sub-Category]])-FIND("/",Kickstarter[[#This Row],[Category and Sub-Category]]))</f>
        <v>animation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f>(((Kickstarter[[#This Row],[deadline]]/60)/60)/24)+DATE(1970,1,1)</f>
        <v>42288.629884259266</v>
      </c>
      <c r="J435">
        <v>1444576022</v>
      </c>
      <c r="K435" s="9">
        <f>(((Kickstarter[[#This Row],[launched_at]]/60)/60)/24)+DATE(1970,1,1)</f>
        <v>42228.629884259266</v>
      </c>
      <c r="L435">
        <v>1439392022</v>
      </c>
      <c r="M435" t="b">
        <v>0</v>
      </c>
      <c r="N435">
        <v>0</v>
      </c>
      <c r="O435" s="10">
        <f>Kickstarter[[#This Row],[pledged]]/Kickstarter[[#This Row],[goal]]</f>
        <v>0</v>
      </c>
      <c r="P435" s="12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Sub-Category]],LEN(Kickstarter[[#This Row],[Category and Sub-Category]])-FIND("/",Kickstarter[[#This Row],[Category and Sub-Category]]))</f>
        <v>animation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f>(((Kickstarter[[#This Row],[deadline]]/60)/60)/24)+DATE(1970,1,1)</f>
        <v>41609.876180555555</v>
      </c>
      <c r="J436">
        <v>1385931702</v>
      </c>
      <c r="K436" s="9">
        <f>(((Kickstarter[[#This Row],[launched_at]]/60)/60)/24)+DATE(1970,1,1)</f>
        <v>41576.834513888891</v>
      </c>
      <c r="L436">
        <v>1383076902</v>
      </c>
      <c r="M436" t="b">
        <v>0</v>
      </c>
      <c r="N436">
        <v>2</v>
      </c>
      <c r="O436" s="10">
        <f>Kickstarter[[#This Row],[pledged]]/Kickstarter[[#This Row],[goal]]</f>
        <v>0.05</v>
      </c>
      <c r="P436" s="12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Sub-Category]],LEN(Kickstarter[[#This Row],[Category and Sub-Category]])-FIND("/",Kickstarter[[#This Row],[Category and Sub-Category]]))</f>
        <v>animation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f>(((Kickstarter[[#This Row],[deadline]]/60)/60)/24)+DATE(1970,1,1)</f>
        <v>41530.747453703705</v>
      </c>
      <c r="J437">
        <v>1379094980</v>
      </c>
      <c r="K437" s="9">
        <f>(((Kickstarter[[#This Row],[launched_at]]/60)/60)/24)+DATE(1970,1,1)</f>
        <v>41500.747453703705</v>
      </c>
      <c r="L437">
        <v>1376502980</v>
      </c>
      <c r="M437" t="b">
        <v>0</v>
      </c>
      <c r="N437">
        <v>3</v>
      </c>
      <c r="O437" s="10">
        <f>Kickstarter[[#This Row],[pledged]]/Kickstarter[[#This Row],[goal]]</f>
        <v>2.7272727272727273E-5</v>
      </c>
      <c r="P437" s="12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Sub-Category]],LEN(Kickstarter[[#This Row],[Category and Sub-Category]])-FIND("/",Kickstarter[[#This Row],[Category and Sub-Category]]))</f>
        <v>animation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f>(((Kickstarter[[#This Row],[deadline]]/60)/60)/24)+DATE(1970,1,1)</f>
        <v>41486.36241898148</v>
      </c>
      <c r="J438">
        <v>1375260113</v>
      </c>
      <c r="K438" s="9">
        <f>(((Kickstarter[[#This Row],[launched_at]]/60)/60)/24)+DATE(1970,1,1)</f>
        <v>41456.36241898148</v>
      </c>
      <c r="L438">
        <v>1372668113</v>
      </c>
      <c r="M438" t="b">
        <v>0</v>
      </c>
      <c r="N438">
        <v>0</v>
      </c>
      <c r="O438" s="10">
        <f>Kickstarter[[#This Row],[pledged]]/Kickstarter[[#This Row],[goal]]</f>
        <v>0</v>
      </c>
      <c r="P438" s="12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Sub-Category]],LEN(Kickstarter[[#This Row],[Category and Sub-Category]])-FIND("/",Kickstarter[[#This Row],[Category and Sub-Category]]))</f>
        <v>animation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f>(((Kickstarter[[#This Row],[deadline]]/60)/60)/24)+DATE(1970,1,1)</f>
        <v>42651.31858796296</v>
      </c>
      <c r="J439">
        <v>1475912326</v>
      </c>
      <c r="K439" s="9">
        <f>(((Kickstarter[[#This Row],[launched_at]]/60)/60)/24)+DATE(1970,1,1)</f>
        <v>42591.31858796296</v>
      </c>
      <c r="L439">
        <v>1470728326</v>
      </c>
      <c r="M439" t="b">
        <v>0</v>
      </c>
      <c r="N439">
        <v>0</v>
      </c>
      <c r="O439" s="10">
        <f>Kickstarter[[#This Row],[pledged]]/Kickstarter[[#This Row],[goal]]</f>
        <v>0</v>
      </c>
      <c r="P439" s="12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Sub-Category]],LEN(Kickstarter[[#This Row],[Category and Sub-Category]])-FIND("/",Kickstarter[[#This Row],[Category and Sub-Category]]))</f>
        <v>animation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f>(((Kickstarter[[#This Row],[deadline]]/60)/60)/24)+DATE(1970,1,1)</f>
        <v>42326.302754629629</v>
      </c>
      <c r="J440">
        <v>1447830958</v>
      </c>
      <c r="K440" s="9">
        <f>(((Kickstarter[[#This Row],[launched_at]]/60)/60)/24)+DATE(1970,1,1)</f>
        <v>42296.261087962965</v>
      </c>
      <c r="L440">
        <v>1445235358</v>
      </c>
      <c r="M440" t="b">
        <v>0</v>
      </c>
      <c r="N440">
        <v>11</v>
      </c>
      <c r="O440" s="10">
        <f>Kickstarter[[#This Row],[pledged]]/Kickstarter[[#This Row],[goal]]</f>
        <v>9.3799999999999994E-2</v>
      </c>
      <c r="P440" s="12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Sub-Category]],LEN(Kickstarter[[#This Row],[Category and Sub-Category]])-FIND("/",Kickstarter[[#This Row],[Category and Sub-Category]]))</f>
        <v>animation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f>(((Kickstarter[[#This Row],[deadline]]/60)/60)/24)+DATE(1970,1,1)</f>
        <v>41929.761782407404</v>
      </c>
      <c r="J441">
        <v>1413569818</v>
      </c>
      <c r="K441" s="9">
        <f>(((Kickstarter[[#This Row],[launched_at]]/60)/60)/24)+DATE(1970,1,1)</f>
        <v>41919.761782407404</v>
      </c>
      <c r="L441">
        <v>1412705818</v>
      </c>
      <c r="M441" t="b">
        <v>0</v>
      </c>
      <c r="N441">
        <v>0</v>
      </c>
      <c r="O441" s="10">
        <f>Kickstarter[[#This Row],[pledged]]/Kickstarter[[#This Row],[goal]]</f>
        <v>0</v>
      </c>
      <c r="P441" s="12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Sub-Category]],LEN(Kickstarter[[#This Row],[Category and Sub-Category]])-FIND("/",Kickstarter[[#This Row],[Category and Sub-Category]]))</f>
        <v>animation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f>(((Kickstarter[[#This Row],[deadline]]/60)/60)/24)+DATE(1970,1,1)</f>
        <v>42453.943900462968</v>
      </c>
      <c r="J442">
        <v>1458859153</v>
      </c>
      <c r="K442" s="9">
        <f>(((Kickstarter[[#This Row],[launched_at]]/60)/60)/24)+DATE(1970,1,1)</f>
        <v>42423.985567129625</v>
      </c>
      <c r="L442">
        <v>1456270753</v>
      </c>
      <c r="M442" t="b">
        <v>0</v>
      </c>
      <c r="N442">
        <v>1</v>
      </c>
      <c r="O442" s="10">
        <f>Kickstarter[[#This Row],[pledged]]/Kickstarter[[#This Row],[goal]]</f>
        <v>1E-3</v>
      </c>
      <c r="P442" s="12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Sub-Category]],LEN(Kickstarter[[#This Row],[Category and Sub-Category]])-FIND("/",Kickstarter[[#This Row],[Category and Sub-Category]]))</f>
        <v>animation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f>(((Kickstarter[[#This Row],[deadline]]/60)/60)/24)+DATE(1970,1,1)</f>
        <v>41580.793935185182</v>
      </c>
      <c r="J443">
        <v>1383418996</v>
      </c>
      <c r="K443" s="9">
        <f>(((Kickstarter[[#This Row],[launched_at]]/60)/60)/24)+DATE(1970,1,1)</f>
        <v>41550.793935185182</v>
      </c>
      <c r="L443">
        <v>1380826996</v>
      </c>
      <c r="M443" t="b">
        <v>0</v>
      </c>
      <c r="N443">
        <v>0</v>
      </c>
      <c r="O443" s="10">
        <f>Kickstarter[[#This Row],[pledged]]/Kickstarter[[#This Row],[goal]]</f>
        <v>0</v>
      </c>
      <c r="P443" s="12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Sub-Category]],LEN(Kickstarter[[#This Row],[Category and Sub-Category]])-FIND("/",Kickstarter[[#This Row],[Category and Sub-Category]]))</f>
        <v>animation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f>(((Kickstarter[[#This Row],[deadline]]/60)/60)/24)+DATE(1970,1,1)</f>
        <v>42054.888692129629</v>
      </c>
      <c r="J444">
        <v>1424380783</v>
      </c>
      <c r="K444" s="9">
        <f>(((Kickstarter[[#This Row],[launched_at]]/60)/60)/24)+DATE(1970,1,1)</f>
        <v>42024.888692129629</v>
      </c>
      <c r="L444">
        <v>1421788783</v>
      </c>
      <c r="M444" t="b">
        <v>0</v>
      </c>
      <c r="N444">
        <v>17</v>
      </c>
      <c r="O444" s="10">
        <f>Kickstarter[[#This Row],[pledged]]/Kickstarter[[#This Row],[goal]]</f>
        <v>0.39358823529411763</v>
      </c>
      <c r="P444" s="12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Sub-Category]],LEN(Kickstarter[[#This Row],[Category and Sub-Category]])-FIND("/",Kickstarter[[#This Row],[Category and Sub-Category]]))</f>
        <v>animation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f>(((Kickstarter[[#This Row],[deadline]]/60)/60)/24)+DATE(1970,1,1)</f>
        <v>41680.015057870369</v>
      </c>
      <c r="J445">
        <v>1391991701</v>
      </c>
      <c r="K445" s="9">
        <f>(((Kickstarter[[#This Row],[launched_at]]/60)/60)/24)+DATE(1970,1,1)</f>
        <v>41650.015057870369</v>
      </c>
      <c r="L445">
        <v>1389399701</v>
      </c>
      <c r="M445" t="b">
        <v>0</v>
      </c>
      <c r="N445">
        <v>2</v>
      </c>
      <c r="O445" s="10">
        <f>Kickstarter[[#This Row],[pledged]]/Kickstarter[[#This Row],[goal]]</f>
        <v>1E-3</v>
      </c>
      <c r="P445" s="12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Sub-Category]],LEN(Kickstarter[[#This Row],[Category and Sub-Category]])-FIND("/",Kickstarter[[#This Row],[Category and Sub-Category]]))</f>
        <v>animation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f>(((Kickstarter[[#This Row],[deadline]]/60)/60)/24)+DATE(1970,1,1)</f>
        <v>40954.906956018516</v>
      </c>
      <c r="J446">
        <v>1329342361</v>
      </c>
      <c r="K446" s="9">
        <f>(((Kickstarter[[#This Row],[launched_at]]/60)/60)/24)+DATE(1970,1,1)</f>
        <v>40894.906956018516</v>
      </c>
      <c r="L446">
        <v>1324158361</v>
      </c>
      <c r="M446" t="b">
        <v>0</v>
      </c>
      <c r="N446">
        <v>1</v>
      </c>
      <c r="O446" s="10">
        <f>Kickstarter[[#This Row],[pledged]]/Kickstarter[[#This Row],[goal]]</f>
        <v>0.05</v>
      </c>
      <c r="P446" s="12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Sub-Category]],LEN(Kickstarter[[#This Row],[Category and Sub-Category]])-FIND("/",Kickstarter[[#This Row],[Category and Sub-Category]]))</f>
        <v>animation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f>(((Kickstarter[[#This Row],[deadline]]/60)/60)/24)+DATE(1970,1,1)</f>
        <v>42145.335358796292</v>
      </c>
      <c r="J447">
        <v>1432195375</v>
      </c>
      <c r="K447" s="9">
        <f>(((Kickstarter[[#This Row],[launched_at]]/60)/60)/24)+DATE(1970,1,1)</f>
        <v>42130.335358796292</v>
      </c>
      <c r="L447">
        <v>1430899375</v>
      </c>
      <c r="M447" t="b">
        <v>0</v>
      </c>
      <c r="N447">
        <v>2</v>
      </c>
      <c r="O447" s="10">
        <f>Kickstarter[[#This Row],[pledged]]/Kickstarter[[#This Row],[goal]]</f>
        <v>3.3333333333333335E-5</v>
      </c>
      <c r="P447" s="12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Sub-Category]],LEN(Kickstarter[[#This Row],[Category and Sub-Category]])-FIND("/",Kickstarter[[#This Row],[Category and Sub-Category]]))</f>
        <v>animation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f>(((Kickstarter[[#This Row],[deadline]]/60)/60)/24)+DATE(1970,1,1)</f>
        <v>42067.083564814813</v>
      </c>
      <c r="J448">
        <v>1425434420</v>
      </c>
      <c r="K448" s="9">
        <f>(((Kickstarter[[#This Row],[launched_at]]/60)/60)/24)+DATE(1970,1,1)</f>
        <v>42037.083564814813</v>
      </c>
      <c r="L448">
        <v>1422842420</v>
      </c>
      <c r="M448" t="b">
        <v>0</v>
      </c>
      <c r="N448">
        <v>16</v>
      </c>
      <c r="O448" s="10">
        <f>Kickstarter[[#This Row],[pledged]]/Kickstarter[[#This Row],[goal]]</f>
        <v>7.2952380952380949E-2</v>
      </c>
      <c r="P448" s="12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Sub-Category]],LEN(Kickstarter[[#This Row],[Category and Sub-Category]])-FIND("/",Kickstarter[[#This Row],[Category and Sub-Category]]))</f>
        <v>animation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f>(((Kickstarter[[#This Row],[deadline]]/60)/60)/24)+DATE(1970,1,1)</f>
        <v>41356.513460648144</v>
      </c>
      <c r="J449">
        <v>1364041163</v>
      </c>
      <c r="K449" s="9">
        <f>(((Kickstarter[[#This Row],[launched_at]]/60)/60)/24)+DATE(1970,1,1)</f>
        <v>41331.555127314816</v>
      </c>
      <c r="L449">
        <v>1361884763</v>
      </c>
      <c r="M449" t="b">
        <v>0</v>
      </c>
      <c r="N449">
        <v>1</v>
      </c>
      <c r="O449" s="10">
        <f>Kickstarter[[#This Row],[pledged]]/Kickstarter[[#This Row],[goal]]</f>
        <v>1.6666666666666666E-4</v>
      </c>
      <c r="P449" s="12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Sub-Category]],LEN(Kickstarter[[#This Row],[Category and Sub-Category]])-FIND("/",Kickstarter[[#This Row],[Category and Sub-Category]]))</f>
        <v>animation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f>(((Kickstarter[[#This Row],[deadline]]/60)/60)/24)+DATE(1970,1,1)</f>
        <v>41773.758043981477</v>
      </c>
      <c r="J450">
        <v>1400091095</v>
      </c>
      <c r="K450" s="9">
        <f>(((Kickstarter[[#This Row],[launched_at]]/60)/60)/24)+DATE(1970,1,1)</f>
        <v>41753.758043981477</v>
      </c>
      <c r="L450">
        <v>1398363095</v>
      </c>
      <c r="M450" t="b">
        <v>0</v>
      </c>
      <c r="N450">
        <v>4</v>
      </c>
      <c r="O450" s="10">
        <f>Kickstarter[[#This Row],[pledged]]/Kickstarter[[#This Row],[goal]]</f>
        <v>3.2804E-2</v>
      </c>
      <c r="P450" s="12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Sub-Category]],LEN(Kickstarter[[#This Row],[Category and Sub-Category]])-FIND("/",Kickstarter[[#This Row],[Category and Sub-Category]]))</f>
        <v>animation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f>(((Kickstarter[[#This Row],[deadline]]/60)/60)/24)+DATE(1970,1,1)</f>
        <v>41564.568113425928</v>
      </c>
      <c r="J451">
        <v>1382017085</v>
      </c>
      <c r="K451" s="9">
        <f>(((Kickstarter[[#This Row],[launched_at]]/60)/60)/24)+DATE(1970,1,1)</f>
        <v>41534.568113425928</v>
      </c>
      <c r="L451">
        <v>1379425085</v>
      </c>
      <c r="M451" t="b">
        <v>0</v>
      </c>
      <c r="N451">
        <v>5</v>
      </c>
      <c r="O451" s="10">
        <f>Kickstarter[[#This Row],[pledged]]/Kickstarter[[#This Row],[goal]]</f>
        <v>2.2499999999999999E-2</v>
      </c>
      <c r="P451" s="12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Sub-Category]],LEN(Kickstarter[[#This Row],[Category and Sub-Category]])-FIND("/",Kickstarter[[#This Row],[Category and Sub-Category]]))</f>
        <v>animation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f>(((Kickstarter[[#This Row],[deadline]]/60)/60)/24)+DATE(1970,1,1)</f>
        <v>41684.946759259255</v>
      </c>
      <c r="J452">
        <v>1392417800</v>
      </c>
      <c r="K452" s="9">
        <f>(((Kickstarter[[#This Row],[launched_at]]/60)/60)/24)+DATE(1970,1,1)</f>
        <v>41654.946759259255</v>
      </c>
      <c r="L452">
        <v>1389825800</v>
      </c>
      <c r="M452" t="b">
        <v>0</v>
      </c>
      <c r="N452">
        <v>7</v>
      </c>
      <c r="O452" s="10">
        <f>Kickstarter[[#This Row],[pledged]]/Kickstarter[[#This Row],[goal]]</f>
        <v>7.92E-3</v>
      </c>
      <c r="P452" s="12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Sub-Category]],LEN(Kickstarter[[#This Row],[Category and Sub-Category]])-FIND("/",Kickstarter[[#This Row],[Category and Sub-Category]]))</f>
        <v>animation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f>(((Kickstarter[[#This Row],[deadline]]/60)/60)/24)+DATE(1970,1,1)</f>
        <v>41664.715173611112</v>
      </c>
      <c r="J453">
        <v>1390669791</v>
      </c>
      <c r="K453" s="9">
        <f>(((Kickstarter[[#This Row],[launched_at]]/60)/60)/24)+DATE(1970,1,1)</f>
        <v>41634.715173611112</v>
      </c>
      <c r="L453">
        <v>1388077791</v>
      </c>
      <c r="M453" t="b">
        <v>0</v>
      </c>
      <c r="N453">
        <v>0</v>
      </c>
      <c r="O453" s="10">
        <f>Kickstarter[[#This Row],[pledged]]/Kickstarter[[#This Row],[goal]]</f>
        <v>0</v>
      </c>
      <c r="P453" s="12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Sub-Category]],LEN(Kickstarter[[#This Row],[Category and Sub-Category]])-FIND("/",Kickstarter[[#This Row],[Category and Sub-Category]]))</f>
        <v>animation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f>(((Kickstarter[[#This Row],[deadline]]/60)/60)/24)+DATE(1970,1,1)</f>
        <v>42137.703877314809</v>
      </c>
      <c r="J454">
        <v>1431536015</v>
      </c>
      <c r="K454" s="9">
        <f>(((Kickstarter[[#This Row],[launched_at]]/60)/60)/24)+DATE(1970,1,1)</f>
        <v>42107.703877314809</v>
      </c>
      <c r="L454">
        <v>1428944015</v>
      </c>
      <c r="M454" t="b">
        <v>0</v>
      </c>
      <c r="N454">
        <v>12</v>
      </c>
      <c r="O454" s="10">
        <f>Kickstarter[[#This Row],[pledged]]/Kickstarter[[#This Row],[goal]]</f>
        <v>0.64</v>
      </c>
      <c r="P454" s="12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Sub-Category]],LEN(Kickstarter[[#This Row],[Category and Sub-Category]])-FIND("/",Kickstarter[[#This Row],[Category and Sub-Category]]))</f>
        <v>animation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f>(((Kickstarter[[#This Row],[deadline]]/60)/60)/24)+DATE(1970,1,1)</f>
        <v>42054.824988425928</v>
      </c>
      <c r="J455">
        <v>1424375279</v>
      </c>
      <c r="K455" s="9">
        <f>(((Kickstarter[[#This Row],[launched_at]]/60)/60)/24)+DATE(1970,1,1)</f>
        <v>42038.824988425928</v>
      </c>
      <c r="L455">
        <v>1422992879</v>
      </c>
      <c r="M455" t="b">
        <v>0</v>
      </c>
      <c r="N455">
        <v>2</v>
      </c>
      <c r="O455" s="10">
        <f>Kickstarter[[#This Row],[pledged]]/Kickstarter[[#This Row],[goal]]</f>
        <v>2.740447957839262E-4</v>
      </c>
      <c r="P455" s="12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Sub-Category]],LEN(Kickstarter[[#This Row],[Category and Sub-Category]])-FIND("/",Kickstarter[[#This Row],[Category and Sub-Category]]))</f>
        <v>animation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f>(((Kickstarter[[#This Row],[deadline]]/60)/60)/24)+DATE(1970,1,1)</f>
        <v>41969.551388888889</v>
      </c>
      <c r="J456">
        <v>1417007640</v>
      </c>
      <c r="K456" s="9">
        <f>(((Kickstarter[[#This Row],[launched_at]]/60)/60)/24)+DATE(1970,1,1)</f>
        <v>41938.717256944445</v>
      </c>
      <c r="L456">
        <v>1414343571</v>
      </c>
      <c r="M456" t="b">
        <v>0</v>
      </c>
      <c r="N456">
        <v>5</v>
      </c>
      <c r="O456" s="10">
        <f>Kickstarter[[#This Row],[pledged]]/Kickstarter[[#This Row],[goal]]</f>
        <v>8.2000000000000007E-3</v>
      </c>
      <c r="P456" s="12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Sub-Category]],LEN(Kickstarter[[#This Row],[Category and Sub-Category]])-FIND("/",Kickstarter[[#This Row],[Category and Sub-Category]]))</f>
        <v>animation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f>(((Kickstarter[[#This Row],[deadline]]/60)/60)/24)+DATE(1970,1,1)</f>
        <v>41016.021527777775</v>
      </c>
      <c r="J457">
        <v>1334622660</v>
      </c>
      <c r="K457" s="9">
        <f>(((Kickstarter[[#This Row],[launched_at]]/60)/60)/24)+DATE(1970,1,1)</f>
        <v>40971.002569444441</v>
      </c>
      <c r="L457">
        <v>1330733022</v>
      </c>
      <c r="M457" t="b">
        <v>0</v>
      </c>
      <c r="N457">
        <v>2</v>
      </c>
      <c r="O457" s="10">
        <f>Kickstarter[[#This Row],[pledged]]/Kickstarter[[#This Row],[goal]]</f>
        <v>6.9230769230769226E-4</v>
      </c>
      <c r="P457" s="12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Sub-Category]],LEN(Kickstarter[[#This Row],[Category and Sub-Category]])-FIND("/",Kickstarter[[#This Row],[Category and Sub-Category]]))</f>
        <v>animation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f>(((Kickstarter[[#This Row],[deadline]]/60)/60)/24)+DATE(1970,1,1)</f>
        <v>41569.165972222225</v>
      </c>
      <c r="J458">
        <v>1382414340</v>
      </c>
      <c r="K458" s="9">
        <f>(((Kickstarter[[#This Row],[launched_at]]/60)/60)/24)+DATE(1970,1,1)</f>
        <v>41547.694456018515</v>
      </c>
      <c r="L458">
        <v>1380559201</v>
      </c>
      <c r="M458" t="b">
        <v>0</v>
      </c>
      <c r="N458">
        <v>3</v>
      </c>
      <c r="O458" s="10">
        <f>Kickstarter[[#This Row],[pledged]]/Kickstarter[[#This Row],[goal]]</f>
        <v>6.8631863186318634E-3</v>
      </c>
      <c r="P458" s="12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Sub-Category]],LEN(Kickstarter[[#This Row],[Category and Sub-Category]])-FIND("/",Kickstarter[[#This Row],[Category and Sub-Category]]))</f>
        <v>animation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f>(((Kickstarter[[#This Row],[deadline]]/60)/60)/24)+DATE(1970,1,1)</f>
        <v>41867.767500000002</v>
      </c>
      <c r="J459">
        <v>1408213512</v>
      </c>
      <c r="K459" s="9">
        <f>(((Kickstarter[[#This Row],[launched_at]]/60)/60)/24)+DATE(1970,1,1)</f>
        <v>41837.767500000002</v>
      </c>
      <c r="L459">
        <v>1405621512</v>
      </c>
      <c r="M459" t="b">
        <v>0</v>
      </c>
      <c r="N459">
        <v>0</v>
      </c>
      <c r="O459" s="10">
        <f>Kickstarter[[#This Row],[pledged]]/Kickstarter[[#This Row],[goal]]</f>
        <v>0</v>
      </c>
      <c r="P459" s="12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Sub-Category]],LEN(Kickstarter[[#This Row],[Category and Sub-Category]])-FIND("/",Kickstarter[[#This Row],[Category and Sub-Category]]))</f>
        <v>animation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f>(((Kickstarter[[#This Row],[deadline]]/60)/60)/24)+DATE(1970,1,1)</f>
        <v>41408.69976851852</v>
      </c>
      <c r="J460">
        <v>1368550060</v>
      </c>
      <c r="K460" s="9">
        <f>(((Kickstarter[[#This Row],[launched_at]]/60)/60)/24)+DATE(1970,1,1)</f>
        <v>41378.69976851852</v>
      </c>
      <c r="L460">
        <v>1365958060</v>
      </c>
      <c r="M460" t="b">
        <v>0</v>
      </c>
      <c r="N460">
        <v>49</v>
      </c>
      <c r="O460" s="10">
        <f>Kickstarter[[#This Row],[pledged]]/Kickstarter[[#This Row],[goal]]</f>
        <v>8.2100000000000006E-2</v>
      </c>
      <c r="P460" s="12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Sub-Category]],LEN(Kickstarter[[#This Row],[Category and Sub-Category]])-FIND("/",Kickstarter[[#This Row],[Category and Sub-Category]]))</f>
        <v>animation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f>(((Kickstarter[[#This Row],[deadline]]/60)/60)/24)+DATE(1970,1,1)</f>
        <v>40860.682025462964</v>
      </c>
      <c r="J461">
        <v>1321201327</v>
      </c>
      <c r="K461" s="9">
        <f>(((Kickstarter[[#This Row],[launched_at]]/60)/60)/24)+DATE(1970,1,1)</f>
        <v>40800.6403587963</v>
      </c>
      <c r="L461">
        <v>1316013727</v>
      </c>
      <c r="M461" t="b">
        <v>0</v>
      </c>
      <c r="N461">
        <v>1</v>
      </c>
      <c r="O461" s="10">
        <f>Kickstarter[[#This Row],[pledged]]/Kickstarter[[#This Row],[goal]]</f>
        <v>6.4102564102564103E-4</v>
      </c>
      <c r="P461" s="12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Sub-Category]],LEN(Kickstarter[[#This Row],[Category and Sub-Category]])-FIND("/",Kickstarter[[#This Row],[Category and Sub-Category]]))</f>
        <v>animation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f>(((Kickstarter[[#This Row],[deadline]]/60)/60)/24)+DATE(1970,1,1)</f>
        <v>41791.166666666664</v>
      </c>
      <c r="J462">
        <v>1401595200</v>
      </c>
      <c r="K462" s="9">
        <f>(((Kickstarter[[#This Row],[launched_at]]/60)/60)/24)+DATE(1970,1,1)</f>
        <v>41759.542534722219</v>
      </c>
      <c r="L462">
        <v>1398862875</v>
      </c>
      <c r="M462" t="b">
        <v>0</v>
      </c>
      <c r="N462">
        <v>2</v>
      </c>
      <c r="O462" s="10">
        <f>Kickstarter[[#This Row],[pledged]]/Kickstarter[[#This Row],[goal]]</f>
        <v>2.9411764705882353E-3</v>
      </c>
      <c r="P462" s="12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Sub-Category]],LEN(Kickstarter[[#This Row],[Category and Sub-Category]])-FIND("/",Kickstarter[[#This Row],[Category and Sub-Category]]))</f>
        <v>animation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f>(((Kickstarter[[#This Row],[deadline]]/60)/60)/24)+DATE(1970,1,1)</f>
        <v>41427.84684027778</v>
      </c>
      <c r="J463">
        <v>1370204367</v>
      </c>
      <c r="K463" s="9">
        <f>(((Kickstarter[[#This Row],[launched_at]]/60)/60)/24)+DATE(1970,1,1)</f>
        <v>41407.84684027778</v>
      </c>
      <c r="L463">
        <v>1368476367</v>
      </c>
      <c r="M463" t="b">
        <v>0</v>
      </c>
      <c r="N463">
        <v>0</v>
      </c>
      <c r="O463" s="10">
        <f>Kickstarter[[#This Row],[pledged]]/Kickstarter[[#This Row],[goal]]</f>
        <v>0</v>
      </c>
      <c r="P463" s="12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Sub-Category]],LEN(Kickstarter[[#This Row],[Category and Sub-Category]])-FIND("/",Kickstarter[[#This Row],[Category and Sub-Category]]))</f>
        <v>animation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f>(((Kickstarter[[#This Row],[deadline]]/60)/60)/24)+DATE(1970,1,1)</f>
        <v>40765.126631944448</v>
      </c>
      <c r="J464">
        <v>1312945341</v>
      </c>
      <c r="K464" s="9">
        <f>(((Kickstarter[[#This Row],[launched_at]]/60)/60)/24)+DATE(1970,1,1)</f>
        <v>40705.126631944448</v>
      </c>
      <c r="L464">
        <v>1307761341</v>
      </c>
      <c r="M464" t="b">
        <v>0</v>
      </c>
      <c r="N464">
        <v>0</v>
      </c>
      <c r="O464" s="10">
        <f>Kickstarter[[#This Row],[pledged]]/Kickstarter[[#This Row],[goal]]</f>
        <v>0</v>
      </c>
      <c r="P464" s="12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Sub-Category]],LEN(Kickstarter[[#This Row],[Category and Sub-Category]])-FIND("/",Kickstarter[[#This Row],[Category and Sub-Category]]))</f>
        <v>animation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f>(((Kickstarter[[#This Row],[deadline]]/60)/60)/24)+DATE(1970,1,1)</f>
        <v>40810.710104166668</v>
      </c>
      <c r="J465">
        <v>1316883753</v>
      </c>
      <c r="K465" s="9">
        <f>(((Kickstarter[[#This Row],[launched_at]]/60)/60)/24)+DATE(1970,1,1)</f>
        <v>40750.710104166668</v>
      </c>
      <c r="L465">
        <v>1311699753</v>
      </c>
      <c r="M465" t="b">
        <v>0</v>
      </c>
      <c r="N465">
        <v>11</v>
      </c>
      <c r="O465" s="10">
        <f>Kickstarter[[#This Row],[pledged]]/Kickstarter[[#This Row],[goal]]</f>
        <v>2.2727272727272728E-2</v>
      </c>
      <c r="P465" s="12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Sub-Category]],LEN(Kickstarter[[#This Row],[Category and Sub-Category]])-FIND("/",Kickstarter[[#This Row],[Category and Sub-Category]]))</f>
        <v>animation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f>(((Kickstarter[[#This Row],[deadline]]/60)/60)/24)+DATE(1970,1,1)</f>
        <v>42508.848784722228</v>
      </c>
      <c r="J466">
        <v>1463602935</v>
      </c>
      <c r="K466" s="9">
        <f>(((Kickstarter[[#This Row],[launched_at]]/60)/60)/24)+DATE(1970,1,1)</f>
        <v>42488.848784722228</v>
      </c>
      <c r="L466">
        <v>1461874935</v>
      </c>
      <c r="M466" t="b">
        <v>0</v>
      </c>
      <c r="N466">
        <v>1</v>
      </c>
      <c r="O466" s="10">
        <f>Kickstarter[[#This Row],[pledged]]/Kickstarter[[#This Row],[goal]]</f>
        <v>9.9009900990099011E-4</v>
      </c>
      <c r="P466" s="12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Sub-Category]],LEN(Kickstarter[[#This Row],[Category and Sub-Category]])-FIND("/",Kickstarter[[#This Row],[Category and Sub-Category]]))</f>
        <v>animation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f>(((Kickstarter[[#This Row],[deadline]]/60)/60)/24)+DATE(1970,1,1)</f>
        <v>41817.120069444441</v>
      </c>
      <c r="J467">
        <v>1403837574</v>
      </c>
      <c r="K467" s="9">
        <f>(((Kickstarter[[#This Row],[launched_at]]/60)/60)/24)+DATE(1970,1,1)</f>
        <v>41801.120069444441</v>
      </c>
      <c r="L467">
        <v>1402455174</v>
      </c>
      <c r="M467" t="b">
        <v>0</v>
      </c>
      <c r="N467">
        <v>8</v>
      </c>
      <c r="O467" s="10">
        <f>Kickstarter[[#This Row],[pledged]]/Kickstarter[[#This Row],[goal]]</f>
        <v>0.26953125</v>
      </c>
      <c r="P467" s="12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Sub-Category]],LEN(Kickstarter[[#This Row],[Category and Sub-Category]])-FIND("/",Kickstarter[[#This Row],[Category and Sub-Category]]))</f>
        <v>animation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f>(((Kickstarter[[#This Row],[deadline]]/60)/60)/24)+DATE(1970,1,1)</f>
        <v>41159.942870370374</v>
      </c>
      <c r="J468">
        <v>1347057464</v>
      </c>
      <c r="K468" s="9">
        <f>(((Kickstarter[[#This Row],[launched_at]]/60)/60)/24)+DATE(1970,1,1)</f>
        <v>41129.942870370374</v>
      </c>
      <c r="L468">
        <v>1344465464</v>
      </c>
      <c r="M468" t="b">
        <v>0</v>
      </c>
      <c r="N468">
        <v>5</v>
      </c>
      <c r="O468" s="10">
        <f>Kickstarter[[#This Row],[pledged]]/Kickstarter[[#This Row],[goal]]</f>
        <v>7.6E-3</v>
      </c>
      <c r="P468" s="12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Sub-Category]],LEN(Kickstarter[[#This Row],[Category and Sub-Category]])-FIND("/",Kickstarter[[#This Row],[Category and Sub-Category]]))</f>
        <v>animation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f>(((Kickstarter[[#This Row],[deadline]]/60)/60)/24)+DATE(1970,1,1)</f>
        <v>41180.679791666669</v>
      </c>
      <c r="J469">
        <v>1348849134</v>
      </c>
      <c r="K469" s="9">
        <f>(((Kickstarter[[#This Row],[launched_at]]/60)/60)/24)+DATE(1970,1,1)</f>
        <v>41135.679791666669</v>
      </c>
      <c r="L469">
        <v>1344961134</v>
      </c>
      <c r="M469" t="b">
        <v>0</v>
      </c>
      <c r="N469">
        <v>39</v>
      </c>
      <c r="O469" s="10">
        <f>Kickstarter[[#This Row],[pledged]]/Kickstarter[[#This Row],[goal]]</f>
        <v>0.21575</v>
      </c>
      <c r="P469" s="12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Sub-Category]],LEN(Kickstarter[[#This Row],[Category and Sub-Category]])-FIND("/",Kickstarter[[#This Row],[Category and Sub-Category]]))</f>
        <v>animation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f>(((Kickstarter[[#This Row],[deadline]]/60)/60)/24)+DATE(1970,1,1)</f>
        <v>41101.160474537035</v>
      </c>
      <c r="J470">
        <v>1341978665</v>
      </c>
      <c r="K470" s="9">
        <f>(((Kickstarter[[#This Row],[launched_at]]/60)/60)/24)+DATE(1970,1,1)</f>
        <v>41041.167627314811</v>
      </c>
      <c r="L470">
        <v>1336795283</v>
      </c>
      <c r="M470" t="b">
        <v>0</v>
      </c>
      <c r="N470">
        <v>0</v>
      </c>
      <c r="O470" s="10">
        <f>Kickstarter[[#This Row],[pledged]]/Kickstarter[[#This Row],[goal]]</f>
        <v>0</v>
      </c>
      <c r="P470" s="12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Sub-Category]],LEN(Kickstarter[[#This Row],[Category and Sub-Category]])-FIND("/",Kickstarter[[#This Row],[Category and Sub-Category]]))</f>
        <v>animation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f>(((Kickstarter[[#This Row],[deadline]]/60)/60)/24)+DATE(1970,1,1)</f>
        <v>41887.989861111113</v>
      </c>
      <c r="J471">
        <v>1409960724</v>
      </c>
      <c r="K471" s="9">
        <f>(((Kickstarter[[#This Row],[launched_at]]/60)/60)/24)+DATE(1970,1,1)</f>
        <v>41827.989861111113</v>
      </c>
      <c r="L471">
        <v>1404776724</v>
      </c>
      <c r="M471" t="b">
        <v>0</v>
      </c>
      <c r="N471">
        <v>0</v>
      </c>
      <c r="O471" s="10">
        <f>Kickstarter[[#This Row],[pledged]]/Kickstarter[[#This Row],[goal]]</f>
        <v>0</v>
      </c>
      <c r="P471" s="12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Sub-Category]],LEN(Kickstarter[[#This Row],[Category and Sub-Category]])-FIND("/",Kickstarter[[#This Row],[Category and Sub-Category]]))</f>
        <v>animation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f>(((Kickstarter[[#This Row],[deadline]]/60)/60)/24)+DATE(1970,1,1)</f>
        <v>41655.166666666664</v>
      </c>
      <c r="J472">
        <v>1389844800</v>
      </c>
      <c r="K472" s="9">
        <f>(((Kickstarter[[#This Row],[launched_at]]/60)/60)/24)+DATE(1970,1,1)</f>
        <v>41605.167696759258</v>
      </c>
      <c r="L472">
        <v>1385524889</v>
      </c>
      <c r="M472" t="b">
        <v>0</v>
      </c>
      <c r="N472">
        <v>2</v>
      </c>
      <c r="O472" s="10">
        <f>Kickstarter[[#This Row],[pledged]]/Kickstarter[[#This Row],[goal]]</f>
        <v>1.0200000000000001E-2</v>
      </c>
      <c r="P472" s="12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Sub-Category]],LEN(Kickstarter[[#This Row],[Category and Sub-Category]])-FIND("/",Kickstarter[[#This Row],[Category and Sub-Category]]))</f>
        <v>animation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f>(((Kickstarter[[#This Row],[deadline]]/60)/60)/24)+DATE(1970,1,1)</f>
        <v>41748.680312500001</v>
      </c>
      <c r="J473">
        <v>1397924379</v>
      </c>
      <c r="K473" s="9">
        <f>(((Kickstarter[[#This Row],[launched_at]]/60)/60)/24)+DATE(1970,1,1)</f>
        <v>41703.721979166665</v>
      </c>
      <c r="L473">
        <v>1394039979</v>
      </c>
      <c r="M473" t="b">
        <v>0</v>
      </c>
      <c r="N473">
        <v>170</v>
      </c>
      <c r="O473" s="10">
        <f>Kickstarter[[#This Row],[pledged]]/Kickstarter[[#This Row],[goal]]</f>
        <v>0.11892727272727273</v>
      </c>
      <c r="P473" s="12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Sub-Category]],LEN(Kickstarter[[#This Row],[Category and Sub-Category]])-FIND("/",Kickstarter[[#This Row],[Category and Sub-Category]]))</f>
        <v>animation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f>(((Kickstarter[[#This Row],[deadline]]/60)/60)/24)+DATE(1970,1,1)</f>
        <v>41874.922662037039</v>
      </c>
      <c r="J474">
        <v>1408831718</v>
      </c>
      <c r="K474" s="9">
        <f>(((Kickstarter[[#This Row],[launched_at]]/60)/60)/24)+DATE(1970,1,1)</f>
        <v>41844.922662037039</v>
      </c>
      <c r="L474">
        <v>1406239718</v>
      </c>
      <c r="M474" t="b">
        <v>0</v>
      </c>
      <c r="N474">
        <v>5</v>
      </c>
      <c r="O474" s="10">
        <f>Kickstarter[[#This Row],[pledged]]/Kickstarter[[#This Row],[goal]]</f>
        <v>0.17624999999999999</v>
      </c>
      <c r="P474" s="12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Sub-Category]],LEN(Kickstarter[[#This Row],[Category and Sub-Category]])-FIND("/",Kickstarter[[#This Row],[Category and Sub-Category]]))</f>
        <v>animation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f>(((Kickstarter[[#This Row],[deadline]]/60)/60)/24)+DATE(1970,1,1)</f>
        <v>41899.698136574072</v>
      </c>
      <c r="J475">
        <v>1410972319</v>
      </c>
      <c r="K475" s="9">
        <f>(((Kickstarter[[#This Row],[launched_at]]/60)/60)/24)+DATE(1970,1,1)</f>
        <v>41869.698136574072</v>
      </c>
      <c r="L475">
        <v>1408380319</v>
      </c>
      <c r="M475" t="b">
        <v>0</v>
      </c>
      <c r="N475">
        <v>14</v>
      </c>
      <c r="O475" s="10">
        <f>Kickstarter[[#This Row],[pledged]]/Kickstarter[[#This Row],[goal]]</f>
        <v>2.87E-2</v>
      </c>
      <c r="P475" s="12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Sub-Category]],LEN(Kickstarter[[#This Row],[Category and Sub-Category]])-FIND("/",Kickstarter[[#This Row],[Category and Sub-Category]]))</f>
        <v>animation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f>(((Kickstarter[[#This Row],[deadline]]/60)/60)/24)+DATE(1970,1,1)</f>
        <v>42783.329039351855</v>
      </c>
      <c r="J476">
        <v>1487318029</v>
      </c>
      <c r="K476" s="9">
        <f>(((Kickstarter[[#This Row],[launched_at]]/60)/60)/24)+DATE(1970,1,1)</f>
        <v>42753.329039351855</v>
      </c>
      <c r="L476">
        <v>1484726029</v>
      </c>
      <c r="M476" t="b">
        <v>0</v>
      </c>
      <c r="N476">
        <v>1</v>
      </c>
      <c r="O476" s="10">
        <f>Kickstarter[[#This Row],[pledged]]/Kickstarter[[#This Row],[goal]]</f>
        <v>3.0303030303030303E-4</v>
      </c>
      <c r="P476" s="12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Sub-Category]],LEN(Kickstarter[[#This Row],[Category and Sub-Category]])-FIND("/",Kickstarter[[#This Row],[Category and Sub-Category]]))</f>
        <v>animation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f>(((Kickstarter[[#This Row],[deadline]]/60)/60)/24)+DATE(1970,1,1)</f>
        <v>42130.086145833338</v>
      </c>
      <c r="J477">
        <v>1430877843</v>
      </c>
      <c r="K477" s="9">
        <f>(((Kickstarter[[#This Row],[launched_at]]/60)/60)/24)+DATE(1970,1,1)</f>
        <v>42100.086145833338</v>
      </c>
      <c r="L477">
        <v>1428285843</v>
      </c>
      <c r="M477" t="b">
        <v>0</v>
      </c>
      <c r="N477">
        <v>0</v>
      </c>
      <c r="O477" s="10">
        <f>Kickstarter[[#This Row],[pledged]]/Kickstarter[[#This Row],[goal]]</f>
        <v>0</v>
      </c>
      <c r="P477" s="12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Sub-Category]],LEN(Kickstarter[[#This Row],[Category and Sub-Category]])-FIND("/",Kickstarter[[#This Row],[Category and Sub-Category]]))</f>
        <v>animation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f>(((Kickstarter[[#This Row],[deadline]]/60)/60)/24)+DATE(1970,1,1)</f>
        <v>41793.165972222225</v>
      </c>
      <c r="J478">
        <v>1401767940</v>
      </c>
      <c r="K478" s="9">
        <f>(((Kickstarter[[#This Row],[launched_at]]/60)/60)/24)+DATE(1970,1,1)</f>
        <v>41757.975011574075</v>
      </c>
      <c r="L478">
        <v>1398727441</v>
      </c>
      <c r="M478" t="b">
        <v>0</v>
      </c>
      <c r="N478">
        <v>124</v>
      </c>
      <c r="O478" s="10">
        <f>Kickstarter[[#This Row],[pledged]]/Kickstarter[[#This Row],[goal]]</f>
        <v>2.2302681818181819E-2</v>
      </c>
      <c r="P478" s="12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Sub-Category]],LEN(Kickstarter[[#This Row],[Category and Sub-Category]])-FIND("/",Kickstarter[[#This Row],[Category and Sub-Category]]))</f>
        <v>animation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f>(((Kickstarter[[#This Row],[deadline]]/60)/60)/24)+DATE(1970,1,1)</f>
        <v>41047.83488425926</v>
      </c>
      <c r="J479">
        <v>1337371334</v>
      </c>
      <c r="K479" s="9">
        <f>(((Kickstarter[[#This Row],[launched_at]]/60)/60)/24)+DATE(1970,1,1)</f>
        <v>40987.83488425926</v>
      </c>
      <c r="L479">
        <v>1332187334</v>
      </c>
      <c r="M479" t="b">
        <v>0</v>
      </c>
      <c r="N479">
        <v>0</v>
      </c>
      <c r="O479" s="10">
        <f>Kickstarter[[#This Row],[pledged]]/Kickstarter[[#This Row],[goal]]</f>
        <v>0</v>
      </c>
      <c r="P479" s="12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Sub-Category]],LEN(Kickstarter[[#This Row],[Category and Sub-Category]])-FIND("/",Kickstarter[[#This Row],[Category and Sub-Category]]))</f>
        <v>animation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f>(((Kickstarter[[#This Row],[deadline]]/60)/60)/24)+DATE(1970,1,1)</f>
        <v>42095.869317129633</v>
      </c>
      <c r="J480">
        <v>1427921509</v>
      </c>
      <c r="K480" s="9">
        <f>(((Kickstarter[[#This Row],[launched_at]]/60)/60)/24)+DATE(1970,1,1)</f>
        <v>42065.910983796297</v>
      </c>
      <c r="L480">
        <v>1425333109</v>
      </c>
      <c r="M480" t="b">
        <v>0</v>
      </c>
      <c r="N480">
        <v>0</v>
      </c>
      <c r="O480" s="10">
        <f>Kickstarter[[#This Row],[pledged]]/Kickstarter[[#This Row],[goal]]</f>
        <v>0</v>
      </c>
      <c r="P480" s="12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Sub-Category]],LEN(Kickstarter[[#This Row],[Category and Sub-Category]])-FIND("/",Kickstarter[[#This Row],[Category and Sub-Category]]))</f>
        <v>animation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f>(((Kickstarter[[#This Row],[deadline]]/60)/60)/24)+DATE(1970,1,1)</f>
        <v>41964.449479166666</v>
      </c>
      <c r="J481">
        <v>1416566835</v>
      </c>
      <c r="K481" s="9">
        <f>(((Kickstarter[[#This Row],[launched_at]]/60)/60)/24)+DATE(1970,1,1)</f>
        <v>41904.407812500001</v>
      </c>
      <c r="L481">
        <v>1411379235</v>
      </c>
      <c r="M481" t="b">
        <v>0</v>
      </c>
      <c r="N481">
        <v>55</v>
      </c>
      <c r="O481" s="10">
        <f>Kickstarter[[#This Row],[pledged]]/Kickstarter[[#This Row],[goal]]</f>
        <v>0.3256</v>
      </c>
      <c r="P481" s="12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Sub-Category]],LEN(Kickstarter[[#This Row],[Category and Sub-Category]])-FIND("/",Kickstarter[[#This Row],[Category and Sub-Category]]))</f>
        <v>animation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f>(((Kickstarter[[#This Row],[deadline]]/60)/60)/24)+DATE(1970,1,1)</f>
        <v>41495.500173611108</v>
      </c>
      <c r="J482">
        <v>1376049615</v>
      </c>
      <c r="K482" s="9">
        <f>(((Kickstarter[[#This Row],[launched_at]]/60)/60)/24)+DATE(1970,1,1)</f>
        <v>41465.500173611108</v>
      </c>
      <c r="L482">
        <v>1373457615</v>
      </c>
      <c r="M482" t="b">
        <v>0</v>
      </c>
      <c r="N482">
        <v>140</v>
      </c>
      <c r="O482" s="10">
        <f>Kickstarter[[#This Row],[pledged]]/Kickstarter[[#This Row],[goal]]</f>
        <v>0.19409999999999999</v>
      </c>
      <c r="P482" s="12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Sub-Category]],LEN(Kickstarter[[#This Row],[Category and Sub-Category]])-FIND("/",Kickstarter[[#This Row],[Category and Sub-Category]]))</f>
        <v>animation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f>(((Kickstarter[[#This Row],[deadline]]/60)/60)/24)+DATE(1970,1,1)</f>
        <v>41192.672326388885</v>
      </c>
      <c r="J483">
        <v>1349885289</v>
      </c>
      <c r="K483" s="9">
        <f>(((Kickstarter[[#This Row],[launched_at]]/60)/60)/24)+DATE(1970,1,1)</f>
        <v>41162.672326388885</v>
      </c>
      <c r="L483">
        <v>1347293289</v>
      </c>
      <c r="M483" t="b">
        <v>0</v>
      </c>
      <c r="N483">
        <v>21</v>
      </c>
      <c r="O483" s="10">
        <f>Kickstarter[[#This Row],[pledged]]/Kickstarter[[#This Row],[goal]]</f>
        <v>6.0999999999999999E-2</v>
      </c>
      <c r="P483" s="12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Sub-Category]],LEN(Kickstarter[[#This Row],[Category and Sub-Category]])-FIND("/",Kickstarter[[#This Row],[Category and Sub-Category]]))</f>
        <v>animation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f>(((Kickstarter[[#This Row],[deadline]]/60)/60)/24)+DATE(1970,1,1)</f>
        <v>42474.606944444444</v>
      </c>
      <c r="J484">
        <v>1460644440</v>
      </c>
      <c r="K484" s="9">
        <f>(((Kickstarter[[#This Row],[launched_at]]/60)/60)/24)+DATE(1970,1,1)</f>
        <v>42447.896875000006</v>
      </c>
      <c r="L484">
        <v>1458336690</v>
      </c>
      <c r="M484" t="b">
        <v>0</v>
      </c>
      <c r="N484">
        <v>1</v>
      </c>
      <c r="O484" s="10">
        <f>Kickstarter[[#This Row],[pledged]]/Kickstarter[[#This Row],[goal]]</f>
        <v>1E-3</v>
      </c>
      <c r="P484" s="12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Sub-Category]],LEN(Kickstarter[[#This Row],[Category and Sub-Category]])-FIND("/",Kickstarter[[#This Row],[Category and Sub-Category]]))</f>
        <v>animation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f>(((Kickstarter[[#This Row],[deadline]]/60)/60)/24)+DATE(1970,1,1)</f>
        <v>41303.197592592594</v>
      </c>
      <c r="J485">
        <v>1359434672</v>
      </c>
      <c r="K485" s="9">
        <f>(((Kickstarter[[#This Row],[launched_at]]/60)/60)/24)+DATE(1970,1,1)</f>
        <v>41243.197592592594</v>
      </c>
      <c r="L485">
        <v>1354250672</v>
      </c>
      <c r="M485" t="b">
        <v>0</v>
      </c>
      <c r="N485">
        <v>147</v>
      </c>
      <c r="O485" s="10">
        <f>Kickstarter[[#This Row],[pledged]]/Kickstarter[[#This Row],[goal]]</f>
        <v>0.502</v>
      </c>
      <c r="P485" s="12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Sub-Category]],LEN(Kickstarter[[#This Row],[Category and Sub-Category]])-FIND("/",Kickstarter[[#This Row],[Category and Sub-Category]]))</f>
        <v>animation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f>(((Kickstarter[[#This Row],[deadline]]/60)/60)/24)+DATE(1970,1,1)</f>
        <v>42313.981157407412</v>
      </c>
      <c r="J486">
        <v>1446766372</v>
      </c>
      <c r="K486" s="9">
        <f>(((Kickstarter[[#This Row],[launched_at]]/60)/60)/24)+DATE(1970,1,1)</f>
        <v>42272.93949074074</v>
      </c>
      <c r="L486">
        <v>1443220372</v>
      </c>
      <c r="M486" t="b">
        <v>0</v>
      </c>
      <c r="N486">
        <v>11</v>
      </c>
      <c r="O486" s="10">
        <f>Kickstarter[[#This Row],[pledged]]/Kickstarter[[#This Row],[goal]]</f>
        <v>1.8625E-3</v>
      </c>
      <c r="P486" s="12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Sub-Category]],LEN(Kickstarter[[#This Row],[Category and Sub-Category]])-FIND("/",Kickstarter[[#This Row],[Category and Sub-Category]]))</f>
        <v>animation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f>(((Kickstarter[[#This Row],[deadline]]/60)/60)/24)+DATE(1970,1,1)</f>
        <v>41411.50577546296</v>
      </c>
      <c r="J487">
        <v>1368792499</v>
      </c>
      <c r="K487" s="9">
        <f>(((Kickstarter[[#This Row],[launched_at]]/60)/60)/24)+DATE(1970,1,1)</f>
        <v>41381.50577546296</v>
      </c>
      <c r="L487">
        <v>1366200499</v>
      </c>
      <c r="M487" t="b">
        <v>0</v>
      </c>
      <c r="N487">
        <v>125</v>
      </c>
      <c r="O487" s="10">
        <f>Kickstarter[[#This Row],[pledged]]/Kickstarter[[#This Row],[goal]]</f>
        <v>0.21906971229845085</v>
      </c>
      <c r="P487" s="12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Sub-Category]],LEN(Kickstarter[[#This Row],[Category and Sub-Category]])-FIND("/",Kickstarter[[#This Row],[Category and Sub-Category]]))</f>
        <v>animation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f>(((Kickstarter[[#This Row],[deadline]]/60)/60)/24)+DATE(1970,1,1)</f>
        <v>41791.94258101852</v>
      </c>
      <c r="J488">
        <v>1401662239</v>
      </c>
      <c r="K488" s="9">
        <f>(((Kickstarter[[#This Row],[launched_at]]/60)/60)/24)+DATE(1970,1,1)</f>
        <v>41761.94258101852</v>
      </c>
      <c r="L488">
        <v>1399070239</v>
      </c>
      <c r="M488" t="b">
        <v>0</v>
      </c>
      <c r="N488">
        <v>1</v>
      </c>
      <c r="O488" s="10">
        <f>Kickstarter[[#This Row],[pledged]]/Kickstarter[[#This Row],[goal]]</f>
        <v>9.0909090909090904E-5</v>
      </c>
      <c r="P488" s="12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Sub-Category]],LEN(Kickstarter[[#This Row],[Category and Sub-Category]])-FIND("/",Kickstarter[[#This Row],[Category and Sub-Category]]))</f>
        <v>animation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f>(((Kickstarter[[#This Row],[deadline]]/60)/60)/24)+DATE(1970,1,1)</f>
        <v>42729.636504629627</v>
      </c>
      <c r="J489">
        <v>1482678994</v>
      </c>
      <c r="K489" s="9">
        <f>(((Kickstarter[[#This Row],[launched_at]]/60)/60)/24)+DATE(1970,1,1)</f>
        <v>42669.594837962963</v>
      </c>
      <c r="L489">
        <v>1477491394</v>
      </c>
      <c r="M489" t="b">
        <v>0</v>
      </c>
      <c r="N489">
        <v>0</v>
      </c>
      <c r="O489" s="10">
        <f>Kickstarter[[#This Row],[pledged]]/Kickstarter[[#This Row],[goal]]</f>
        <v>0</v>
      </c>
      <c r="P489" s="12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Sub-Category]],LEN(Kickstarter[[#This Row],[Category and Sub-Category]])-FIND("/",Kickstarter[[#This Row],[Category and Sub-Category]]))</f>
        <v>animation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f>(((Kickstarter[[#This Row],[deadline]]/60)/60)/24)+DATE(1970,1,1)</f>
        <v>42744.054398148146</v>
      </c>
      <c r="J490">
        <v>1483924700</v>
      </c>
      <c r="K490" s="9">
        <f>(((Kickstarter[[#This Row],[launched_at]]/60)/60)/24)+DATE(1970,1,1)</f>
        <v>42714.054398148146</v>
      </c>
      <c r="L490">
        <v>1481332700</v>
      </c>
      <c r="M490" t="b">
        <v>0</v>
      </c>
      <c r="N490">
        <v>0</v>
      </c>
      <c r="O490" s="10">
        <f>Kickstarter[[#This Row],[pledged]]/Kickstarter[[#This Row],[goal]]</f>
        <v>0</v>
      </c>
      <c r="P490" s="12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Sub-Category]],LEN(Kickstarter[[#This Row],[Category and Sub-Category]])-FIND("/",Kickstarter[[#This Row],[Category and Sub-Category]]))</f>
        <v>animation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f>(((Kickstarter[[#This Row],[deadline]]/60)/60)/24)+DATE(1970,1,1)</f>
        <v>40913.481249999997</v>
      </c>
      <c r="J491">
        <v>1325763180</v>
      </c>
      <c r="K491" s="9">
        <f>(((Kickstarter[[#This Row],[launched_at]]/60)/60)/24)+DATE(1970,1,1)</f>
        <v>40882.481666666667</v>
      </c>
      <c r="L491">
        <v>1323084816</v>
      </c>
      <c r="M491" t="b">
        <v>0</v>
      </c>
      <c r="N491">
        <v>3</v>
      </c>
      <c r="O491" s="10">
        <f>Kickstarter[[#This Row],[pledged]]/Kickstarter[[#This Row],[goal]]</f>
        <v>2.8667813379201833E-3</v>
      </c>
      <c r="P491" s="12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Sub-Category]],LEN(Kickstarter[[#This Row],[Category and Sub-Category]])-FIND("/",Kickstarter[[#This Row],[Category and Sub-Category]]))</f>
        <v>animation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f>(((Kickstarter[[#This Row],[deadline]]/60)/60)/24)+DATE(1970,1,1)</f>
        <v>41143.968576388892</v>
      </c>
      <c r="J492">
        <v>1345677285</v>
      </c>
      <c r="K492" s="9">
        <f>(((Kickstarter[[#This Row],[launched_at]]/60)/60)/24)+DATE(1970,1,1)</f>
        <v>41113.968576388892</v>
      </c>
      <c r="L492">
        <v>1343085285</v>
      </c>
      <c r="M492" t="b">
        <v>0</v>
      </c>
      <c r="N492">
        <v>0</v>
      </c>
      <c r="O492" s="10">
        <f>Kickstarter[[#This Row],[pledged]]/Kickstarter[[#This Row],[goal]]</f>
        <v>0</v>
      </c>
      <c r="P492" s="12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Sub-Category]],LEN(Kickstarter[[#This Row],[Category and Sub-Category]])-FIND("/",Kickstarter[[#This Row],[Category and Sub-Category]]))</f>
        <v>animation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f>(((Kickstarter[[#This Row],[deadline]]/60)/60)/24)+DATE(1970,1,1)</f>
        <v>42396.982627314821</v>
      </c>
      <c r="J493">
        <v>1453937699</v>
      </c>
      <c r="K493" s="9">
        <f>(((Kickstarter[[#This Row],[launched_at]]/60)/60)/24)+DATE(1970,1,1)</f>
        <v>42366.982627314821</v>
      </c>
      <c r="L493">
        <v>1451345699</v>
      </c>
      <c r="M493" t="b">
        <v>0</v>
      </c>
      <c r="N493">
        <v>0</v>
      </c>
      <c r="O493" s="10">
        <f>Kickstarter[[#This Row],[pledged]]/Kickstarter[[#This Row],[goal]]</f>
        <v>0</v>
      </c>
      <c r="P493" s="12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Sub-Category]],LEN(Kickstarter[[#This Row],[Category and Sub-Category]])-FIND("/",Kickstarter[[#This Row],[Category and Sub-Category]]))</f>
        <v>animation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f>(((Kickstarter[[#This Row],[deadline]]/60)/60)/24)+DATE(1970,1,1)</f>
        <v>42656.03506944445</v>
      </c>
      <c r="J494">
        <v>1476319830</v>
      </c>
      <c r="K494" s="9">
        <f>(((Kickstarter[[#This Row],[launched_at]]/60)/60)/24)+DATE(1970,1,1)</f>
        <v>42596.03506944445</v>
      </c>
      <c r="L494">
        <v>1471135830</v>
      </c>
      <c r="M494" t="b">
        <v>0</v>
      </c>
      <c r="N494">
        <v>0</v>
      </c>
      <c r="O494" s="10">
        <f>Kickstarter[[#This Row],[pledged]]/Kickstarter[[#This Row],[goal]]</f>
        <v>0</v>
      </c>
      <c r="P494" s="12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Sub-Category]],LEN(Kickstarter[[#This Row],[Category and Sub-Category]])-FIND("/",Kickstarter[[#This Row],[Category and Sub-Category]]))</f>
        <v>animation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f>(((Kickstarter[[#This Row],[deadline]]/60)/60)/24)+DATE(1970,1,1)</f>
        <v>42144.726134259254</v>
      </c>
      <c r="J495">
        <v>1432142738</v>
      </c>
      <c r="K495" s="9">
        <f>(((Kickstarter[[#This Row],[launched_at]]/60)/60)/24)+DATE(1970,1,1)</f>
        <v>42114.726134259254</v>
      </c>
      <c r="L495">
        <v>1429550738</v>
      </c>
      <c r="M495" t="b">
        <v>0</v>
      </c>
      <c r="N495">
        <v>0</v>
      </c>
      <c r="O495" s="10">
        <f>Kickstarter[[#This Row],[pledged]]/Kickstarter[[#This Row],[goal]]</f>
        <v>0</v>
      </c>
      <c r="P495" s="12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Sub-Category]],LEN(Kickstarter[[#This Row],[Category and Sub-Category]])-FIND("/",Kickstarter[[#This Row],[Category and Sub-Category]]))</f>
        <v>animation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f>(((Kickstarter[[#This Row],[deadline]]/60)/60)/24)+DATE(1970,1,1)</f>
        <v>41823.125</v>
      </c>
      <c r="J496">
        <v>1404356400</v>
      </c>
      <c r="K496" s="9">
        <f>(((Kickstarter[[#This Row],[launched_at]]/60)/60)/24)+DATE(1970,1,1)</f>
        <v>41799.830613425926</v>
      </c>
      <c r="L496">
        <v>1402343765</v>
      </c>
      <c r="M496" t="b">
        <v>0</v>
      </c>
      <c r="N496">
        <v>3</v>
      </c>
      <c r="O496" s="10">
        <f>Kickstarter[[#This Row],[pledged]]/Kickstarter[[#This Row],[goal]]</f>
        <v>1.5499999999999999E-3</v>
      </c>
      <c r="P496" s="12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Sub-Category]],LEN(Kickstarter[[#This Row],[Category and Sub-Category]])-FIND("/",Kickstarter[[#This Row],[Category and Sub-Category]]))</f>
        <v>animation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f>(((Kickstarter[[#This Row],[deadline]]/60)/60)/24)+DATE(1970,1,1)</f>
        <v>42201.827604166669</v>
      </c>
      <c r="J497">
        <v>1437076305</v>
      </c>
      <c r="K497" s="9">
        <f>(((Kickstarter[[#This Row],[launched_at]]/60)/60)/24)+DATE(1970,1,1)</f>
        <v>42171.827604166669</v>
      </c>
      <c r="L497">
        <v>1434484305</v>
      </c>
      <c r="M497" t="b">
        <v>0</v>
      </c>
      <c r="N497">
        <v>0</v>
      </c>
      <c r="O497" s="10">
        <f>Kickstarter[[#This Row],[pledged]]/Kickstarter[[#This Row],[goal]]</f>
        <v>0</v>
      </c>
      <c r="P497" s="12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Sub-Category]],LEN(Kickstarter[[#This Row],[Category and Sub-Category]])-FIND("/",Kickstarter[[#This Row],[Category and Sub-Category]]))</f>
        <v>animation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f>(((Kickstarter[[#This Row],[deadline]]/60)/60)/24)+DATE(1970,1,1)</f>
        <v>41680.93141203704</v>
      </c>
      <c r="J498">
        <v>1392070874</v>
      </c>
      <c r="K498" s="9">
        <f>(((Kickstarter[[#This Row],[launched_at]]/60)/60)/24)+DATE(1970,1,1)</f>
        <v>41620.93141203704</v>
      </c>
      <c r="L498">
        <v>1386886874</v>
      </c>
      <c r="M498" t="b">
        <v>0</v>
      </c>
      <c r="N498">
        <v>1</v>
      </c>
      <c r="O498" s="10">
        <f>Kickstarter[[#This Row],[pledged]]/Kickstarter[[#This Row],[goal]]</f>
        <v>1.6666666666666667E-5</v>
      </c>
      <c r="P498" s="12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Sub-Category]],LEN(Kickstarter[[#This Row],[Category and Sub-Category]])-FIND("/",Kickstarter[[#This Row],[Category and Sub-Category]]))</f>
        <v>animation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f>(((Kickstarter[[#This Row],[deadline]]/60)/60)/24)+DATE(1970,1,1)</f>
        <v>41998.208333333328</v>
      </c>
      <c r="J499">
        <v>1419483600</v>
      </c>
      <c r="K499" s="9">
        <f>(((Kickstarter[[#This Row],[launched_at]]/60)/60)/24)+DATE(1970,1,1)</f>
        <v>41945.037789351853</v>
      </c>
      <c r="L499">
        <v>1414889665</v>
      </c>
      <c r="M499" t="b">
        <v>0</v>
      </c>
      <c r="N499">
        <v>3</v>
      </c>
      <c r="O499" s="10">
        <f>Kickstarter[[#This Row],[pledged]]/Kickstarter[[#This Row],[goal]]</f>
        <v>6.6964285714285711E-3</v>
      </c>
      <c r="P499" s="12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Sub-Category]],LEN(Kickstarter[[#This Row],[Category and Sub-Category]])-FIND("/",Kickstarter[[#This Row],[Category and Sub-Category]]))</f>
        <v>animation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f>(((Kickstarter[[#This Row],[deadline]]/60)/60)/24)+DATE(1970,1,1)</f>
        <v>40900.762141203704</v>
      </c>
      <c r="J500">
        <v>1324664249</v>
      </c>
      <c r="K500" s="9">
        <f>(((Kickstarter[[#This Row],[launched_at]]/60)/60)/24)+DATE(1970,1,1)</f>
        <v>40858.762141203704</v>
      </c>
      <c r="L500">
        <v>1321035449</v>
      </c>
      <c r="M500" t="b">
        <v>0</v>
      </c>
      <c r="N500">
        <v>22</v>
      </c>
      <c r="O500" s="10">
        <f>Kickstarter[[#This Row],[pledged]]/Kickstarter[[#This Row],[goal]]</f>
        <v>4.5985132395404561E-2</v>
      </c>
      <c r="P500" s="12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Sub-Category]],LEN(Kickstarter[[#This Row],[Category and Sub-Category]])-FIND("/",Kickstarter[[#This Row],[Category and Sub-Category]]))</f>
        <v>animation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f>(((Kickstarter[[#This Row],[deadline]]/60)/60)/24)+DATE(1970,1,1)</f>
        <v>40098.874305555553</v>
      </c>
      <c r="J501">
        <v>1255381140</v>
      </c>
      <c r="K501" s="9">
        <f>(((Kickstarter[[#This Row],[launched_at]]/60)/60)/24)+DATE(1970,1,1)</f>
        <v>40043.895462962959</v>
      </c>
      <c r="L501">
        <v>1250630968</v>
      </c>
      <c r="M501" t="b">
        <v>0</v>
      </c>
      <c r="N501">
        <v>26</v>
      </c>
      <c r="O501" s="10">
        <f>Kickstarter[[#This Row],[pledged]]/Kickstarter[[#This Row],[goal]]</f>
        <v>9.5500000000000002E-2</v>
      </c>
      <c r="P501" s="12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Sub-Category]],LEN(Kickstarter[[#This Row],[Category and Sub-Category]])-FIND("/",Kickstarter[[#This Row],[Category and Sub-Category]]))</f>
        <v>animation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f>(((Kickstarter[[#This Row],[deadline]]/60)/60)/24)+DATE(1970,1,1)</f>
        <v>40306.927777777775</v>
      </c>
      <c r="J502">
        <v>1273356960</v>
      </c>
      <c r="K502" s="9">
        <f>(((Kickstarter[[#This Row],[launched_at]]/60)/60)/24)+DATE(1970,1,1)</f>
        <v>40247.886006944449</v>
      </c>
      <c r="L502">
        <v>1268255751</v>
      </c>
      <c r="M502" t="b">
        <v>0</v>
      </c>
      <c r="N502">
        <v>4</v>
      </c>
      <c r="O502" s="10">
        <f>Kickstarter[[#This Row],[pledged]]/Kickstarter[[#This Row],[goal]]</f>
        <v>3.307692307692308E-2</v>
      </c>
      <c r="P502" s="12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Sub-Category]],LEN(Kickstarter[[#This Row],[Category and Sub-Category]])-FIND("/",Kickstarter[[#This Row],[Category and Sub-Category]]))</f>
        <v>animation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f>(((Kickstarter[[#This Row],[deadline]]/60)/60)/24)+DATE(1970,1,1)</f>
        <v>40733.234386574077</v>
      </c>
      <c r="J503">
        <v>1310189851</v>
      </c>
      <c r="K503" s="9">
        <f>(((Kickstarter[[#This Row],[launched_at]]/60)/60)/24)+DATE(1970,1,1)</f>
        <v>40703.234386574077</v>
      </c>
      <c r="L503">
        <v>1307597851</v>
      </c>
      <c r="M503" t="b">
        <v>0</v>
      </c>
      <c r="N503">
        <v>0</v>
      </c>
      <c r="O503" s="10">
        <f>Kickstarter[[#This Row],[pledged]]/Kickstarter[[#This Row],[goal]]</f>
        <v>0</v>
      </c>
      <c r="P503" s="12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Sub-Category]],LEN(Kickstarter[[#This Row],[Category and Sub-Category]])-FIND("/",Kickstarter[[#This Row],[Category and Sub-Category]]))</f>
        <v>animation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f>(((Kickstarter[[#This Row],[deadline]]/60)/60)/24)+DATE(1970,1,1)</f>
        <v>40986.511863425927</v>
      </c>
      <c r="J504">
        <v>1332073025</v>
      </c>
      <c r="K504" s="9">
        <f>(((Kickstarter[[#This Row],[launched_at]]/60)/60)/24)+DATE(1970,1,1)</f>
        <v>40956.553530092591</v>
      </c>
      <c r="L504">
        <v>1329484625</v>
      </c>
      <c r="M504" t="b">
        <v>0</v>
      </c>
      <c r="N504">
        <v>4</v>
      </c>
      <c r="O504" s="10">
        <f>Kickstarter[[#This Row],[pledged]]/Kickstarter[[#This Row],[goal]]</f>
        <v>1.15E-2</v>
      </c>
      <c r="P504" s="12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Sub-Category]],LEN(Kickstarter[[#This Row],[Category and Sub-Category]])-FIND("/",Kickstarter[[#This Row],[Category and Sub-Category]]))</f>
        <v>animation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f>(((Kickstarter[[#This Row],[deadline]]/60)/60)/24)+DATE(1970,1,1)</f>
        <v>42021.526655092588</v>
      </c>
      <c r="J505">
        <v>1421498303</v>
      </c>
      <c r="K505" s="9">
        <f>(((Kickstarter[[#This Row],[launched_at]]/60)/60)/24)+DATE(1970,1,1)</f>
        <v>41991.526655092588</v>
      </c>
      <c r="L505">
        <v>1418906303</v>
      </c>
      <c r="M505" t="b">
        <v>0</v>
      </c>
      <c r="N505">
        <v>9</v>
      </c>
      <c r="O505" s="10">
        <f>Kickstarter[[#This Row],[pledged]]/Kickstarter[[#This Row],[goal]]</f>
        <v>1.7538461538461537E-2</v>
      </c>
      <c r="P505" s="12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Sub-Category]],LEN(Kickstarter[[#This Row],[Category and Sub-Category]])-FIND("/",Kickstarter[[#This Row],[Category and Sub-Category]]))</f>
        <v>animation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f>(((Kickstarter[[#This Row],[deadline]]/60)/60)/24)+DATE(1970,1,1)</f>
        <v>41009.941979166666</v>
      </c>
      <c r="J506">
        <v>1334097387</v>
      </c>
      <c r="K506" s="9">
        <f>(((Kickstarter[[#This Row],[launched_at]]/60)/60)/24)+DATE(1970,1,1)</f>
        <v>40949.98364583333</v>
      </c>
      <c r="L506">
        <v>1328916987</v>
      </c>
      <c r="M506" t="b">
        <v>0</v>
      </c>
      <c r="N506">
        <v>5</v>
      </c>
      <c r="O506" s="10">
        <f>Kickstarter[[#This Row],[pledged]]/Kickstarter[[#This Row],[goal]]</f>
        <v>1.3673469387755101E-2</v>
      </c>
      <c r="P506" s="12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Sub-Category]],LEN(Kickstarter[[#This Row],[Category and Sub-Category]])-FIND("/",Kickstarter[[#This Row],[Category and Sub-Category]]))</f>
        <v>animation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f>(((Kickstarter[[#This Row],[deadline]]/60)/60)/24)+DATE(1970,1,1)</f>
        <v>42363.098217592589</v>
      </c>
      <c r="J507">
        <v>1451010086</v>
      </c>
      <c r="K507" s="9">
        <f>(((Kickstarter[[#This Row],[launched_at]]/60)/60)/24)+DATE(1970,1,1)</f>
        <v>42318.098217592589</v>
      </c>
      <c r="L507">
        <v>1447122086</v>
      </c>
      <c r="M507" t="b">
        <v>0</v>
      </c>
      <c r="N507">
        <v>14</v>
      </c>
      <c r="O507" s="10">
        <f>Kickstarter[[#This Row],[pledged]]/Kickstarter[[#This Row],[goal]]</f>
        <v>4.3333333333333331E-3</v>
      </c>
      <c r="P507" s="12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Sub-Category]],LEN(Kickstarter[[#This Row],[Category and Sub-Category]])-FIND("/",Kickstarter[[#This Row],[Category and Sub-Category]]))</f>
        <v>animation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f>(((Kickstarter[[#This Row],[deadline]]/60)/60)/24)+DATE(1970,1,1)</f>
        <v>41496.552314814813</v>
      </c>
      <c r="J508">
        <v>1376140520</v>
      </c>
      <c r="K508" s="9">
        <f>(((Kickstarter[[#This Row],[launched_at]]/60)/60)/24)+DATE(1970,1,1)</f>
        <v>41466.552314814813</v>
      </c>
      <c r="L508">
        <v>1373548520</v>
      </c>
      <c r="M508" t="b">
        <v>0</v>
      </c>
      <c r="N508">
        <v>1</v>
      </c>
      <c r="O508" s="10">
        <f>Kickstarter[[#This Row],[pledged]]/Kickstarter[[#This Row],[goal]]</f>
        <v>1.25E-3</v>
      </c>
      <c r="P508" s="12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Sub-Category]],LEN(Kickstarter[[#This Row],[Category and Sub-Category]])-FIND("/",Kickstarter[[#This Row],[Category and Sub-Category]]))</f>
        <v>animation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f>(((Kickstarter[[#This Row],[deadline]]/60)/60)/24)+DATE(1970,1,1)</f>
        <v>41201.958993055552</v>
      </c>
      <c r="J509">
        <v>1350687657</v>
      </c>
      <c r="K509" s="9">
        <f>(((Kickstarter[[#This Row],[launched_at]]/60)/60)/24)+DATE(1970,1,1)</f>
        <v>41156.958993055552</v>
      </c>
      <c r="L509">
        <v>1346799657</v>
      </c>
      <c r="M509" t="b">
        <v>0</v>
      </c>
      <c r="N509">
        <v>10</v>
      </c>
      <c r="O509" s="10">
        <f>Kickstarter[[#This Row],[pledged]]/Kickstarter[[#This Row],[goal]]</f>
        <v>3.2000000000000001E-2</v>
      </c>
      <c r="P509" s="12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Sub-Category]],LEN(Kickstarter[[#This Row],[Category and Sub-Category]])-FIND("/",Kickstarter[[#This Row],[Category and Sub-Category]]))</f>
        <v>animation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f>(((Kickstarter[[#This Row],[deadline]]/60)/60)/24)+DATE(1970,1,1)</f>
        <v>41054.593055555553</v>
      </c>
      <c r="J510">
        <v>1337955240</v>
      </c>
      <c r="K510" s="9">
        <f>(((Kickstarter[[#This Row],[launched_at]]/60)/60)/24)+DATE(1970,1,1)</f>
        <v>40995.024317129632</v>
      </c>
      <c r="L510">
        <v>1332808501</v>
      </c>
      <c r="M510" t="b">
        <v>0</v>
      </c>
      <c r="N510">
        <v>3</v>
      </c>
      <c r="O510" s="10">
        <f>Kickstarter[[#This Row],[pledged]]/Kickstarter[[#This Row],[goal]]</f>
        <v>8.0000000000000002E-3</v>
      </c>
      <c r="P510" s="12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Sub-Category]],LEN(Kickstarter[[#This Row],[Category and Sub-Category]])-FIND("/",Kickstarter[[#This Row],[Category and Sub-Category]]))</f>
        <v>animation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f>(((Kickstarter[[#This Row],[deadline]]/60)/60)/24)+DATE(1970,1,1)</f>
        <v>42183.631597222222</v>
      </c>
      <c r="J511">
        <v>1435504170</v>
      </c>
      <c r="K511" s="9">
        <f>(((Kickstarter[[#This Row],[launched_at]]/60)/60)/24)+DATE(1970,1,1)</f>
        <v>42153.631597222222</v>
      </c>
      <c r="L511">
        <v>1432912170</v>
      </c>
      <c r="M511" t="b">
        <v>0</v>
      </c>
      <c r="N511">
        <v>1</v>
      </c>
      <c r="O511" s="10">
        <f>Kickstarter[[#This Row],[pledged]]/Kickstarter[[#This Row],[goal]]</f>
        <v>2E-3</v>
      </c>
      <c r="P511" s="12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Sub-Category]],LEN(Kickstarter[[#This Row],[Category and Sub-Category]])-FIND("/",Kickstarter[[#This Row],[Category and Sub-Category]]))</f>
        <v>animation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f>(((Kickstarter[[#This Row],[deadline]]/60)/60)/24)+DATE(1970,1,1)</f>
        <v>42430.176377314812</v>
      </c>
      <c r="J512">
        <v>1456805639</v>
      </c>
      <c r="K512" s="9">
        <f>(((Kickstarter[[#This Row],[launched_at]]/60)/60)/24)+DATE(1970,1,1)</f>
        <v>42400.176377314812</v>
      </c>
      <c r="L512">
        <v>1454213639</v>
      </c>
      <c r="M512" t="b">
        <v>0</v>
      </c>
      <c r="N512">
        <v>0</v>
      </c>
      <c r="O512" s="10">
        <f>Kickstarter[[#This Row],[pledged]]/Kickstarter[[#This Row],[goal]]</f>
        <v>0</v>
      </c>
      <c r="P512" s="12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Sub-Category]],LEN(Kickstarter[[#This Row],[Category and Sub-Category]])-FIND("/",Kickstarter[[#This Row],[Category and Sub-Category]]))</f>
        <v>animation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f>(((Kickstarter[[#This Row],[deadline]]/60)/60)/24)+DATE(1970,1,1)</f>
        <v>41370.261365740742</v>
      </c>
      <c r="J513">
        <v>1365228982</v>
      </c>
      <c r="K513" s="9">
        <f>(((Kickstarter[[#This Row],[launched_at]]/60)/60)/24)+DATE(1970,1,1)</f>
        <v>41340.303032407406</v>
      </c>
      <c r="L513">
        <v>1362640582</v>
      </c>
      <c r="M513" t="b">
        <v>0</v>
      </c>
      <c r="N513">
        <v>5</v>
      </c>
      <c r="O513" s="10">
        <f>Kickstarter[[#This Row],[pledged]]/Kickstarter[[#This Row],[goal]]</f>
        <v>0.03</v>
      </c>
      <c r="P513" s="12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Sub-Category]],LEN(Kickstarter[[#This Row],[Category and Sub-Category]])-FIND("/",Kickstarter[[#This Row],[Category and Sub-Category]]))</f>
        <v>animation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f>(((Kickstarter[[#This Row],[deadline]]/60)/60)/24)+DATE(1970,1,1)</f>
        <v>42694.783877314811</v>
      </c>
      <c r="J514">
        <v>1479667727</v>
      </c>
      <c r="K514" s="9">
        <f>(((Kickstarter[[#This Row],[launched_at]]/60)/60)/24)+DATE(1970,1,1)</f>
        <v>42649.742210648154</v>
      </c>
      <c r="L514">
        <v>1475776127</v>
      </c>
      <c r="M514" t="b">
        <v>0</v>
      </c>
      <c r="N514">
        <v>2</v>
      </c>
      <c r="O514" s="10">
        <f>Kickstarter[[#This Row],[pledged]]/Kickstarter[[#This Row],[goal]]</f>
        <v>1.3749999999999999E-3</v>
      </c>
      <c r="P514" s="12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Sub-Category]],LEN(Kickstarter[[#This Row],[Category and Sub-Category]])-FIND("/",Kickstarter[[#This Row],[Category and Sub-Category]]))</f>
        <v>animation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f>(((Kickstarter[[#This Row],[deadline]]/60)/60)/24)+DATE(1970,1,1)</f>
        <v>42597.291666666672</v>
      </c>
      <c r="J515">
        <v>1471244400</v>
      </c>
      <c r="K515" s="9">
        <f>(((Kickstarter[[#This Row],[launched_at]]/60)/60)/24)+DATE(1970,1,1)</f>
        <v>42552.653993055559</v>
      </c>
      <c r="L515">
        <v>1467387705</v>
      </c>
      <c r="M515" t="b">
        <v>0</v>
      </c>
      <c r="N515">
        <v>68</v>
      </c>
      <c r="O515" s="10">
        <f>Kickstarter[[#This Row],[pledged]]/Kickstarter[[#This Row],[goal]]</f>
        <v>0.13924</v>
      </c>
      <c r="P515" s="12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Sub-Category]],LEN(Kickstarter[[#This Row],[Category and Sub-Category]])-FIND("/",Kickstarter[[#This Row],[Category and Sub-Category]]))</f>
        <v>animation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f>(((Kickstarter[[#This Row],[deadline]]/60)/60)/24)+DATE(1970,1,1)</f>
        <v>41860.613969907405</v>
      </c>
      <c r="J516">
        <v>1407595447</v>
      </c>
      <c r="K516" s="9">
        <f>(((Kickstarter[[#This Row],[launched_at]]/60)/60)/24)+DATE(1970,1,1)</f>
        <v>41830.613969907405</v>
      </c>
      <c r="L516">
        <v>1405003447</v>
      </c>
      <c r="M516" t="b">
        <v>0</v>
      </c>
      <c r="N516">
        <v>3</v>
      </c>
      <c r="O516" s="10">
        <f>Kickstarter[[#This Row],[pledged]]/Kickstarter[[#This Row],[goal]]</f>
        <v>3.3333333333333333E-2</v>
      </c>
      <c r="P516" s="12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Sub-Category]],LEN(Kickstarter[[#This Row],[Category and Sub-Category]])-FIND("/",Kickstarter[[#This Row],[Category and Sub-Category]]))</f>
        <v>animation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f>(((Kickstarter[[#This Row],[deadline]]/60)/60)/24)+DATE(1970,1,1)</f>
        <v>42367.490752314814</v>
      </c>
      <c r="J517">
        <v>1451389601</v>
      </c>
      <c r="K517" s="9">
        <f>(((Kickstarter[[#This Row],[launched_at]]/60)/60)/24)+DATE(1970,1,1)</f>
        <v>42327.490752314814</v>
      </c>
      <c r="L517">
        <v>1447933601</v>
      </c>
      <c r="M517" t="b">
        <v>0</v>
      </c>
      <c r="N517">
        <v>34</v>
      </c>
      <c r="O517" s="10">
        <f>Kickstarter[[#This Row],[pledged]]/Kickstarter[[#This Row],[goal]]</f>
        <v>0.25413402061855672</v>
      </c>
      <c r="P517" s="12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Sub-Category]],LEN(Kickstarter[[#This Row],[Category and Sub-Category]])-FIND("/",Kickstarter[[#This Row],[Category and Sub-Category]]))</f>
        <v>animation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f>(((Kickstarter[[#This Row],[deadline]]/60)/60)/24)+DATE(1970,1,1)</f>
        <v>42151.778703703705</v>
      </c>
      <c r="J518">
        <v>1432752080</v>
      </c>
      <c r="K518" s="9">
        <f>(((Kickstarter[[#This Row],[launched_at]]/60)/60)/24)+DATE(1970,1,1)</f>
        <v>42091.778703703705</v>
      </c>
      <c r="L518">
        <v>1427568080</v>
      </c>
      <c r="M518" t="b">
        <v>0</v>
      </c>
      <c r="N518">
        <v>0</v>
      </c>
      <c r="O518" s="10">
        <f>Kickstarter[[#This Row],[pledged]]/Kickstarter[[#This Row],[goal]]</f>
        <v>0</v>
      </c>
      <c r="P518" s="12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Sub-Category]],LEN(Kickstarter[[#This Row],[Category and Sub-Category]])-FIND("/",Kickstarter[[#This Row],[Category and Sub-Category]]))</f>
        <v>animation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f>(((Kickstarter[[#This Row],[deadline]]/60)/60)/24)+DATE(1970,1,1)</f>
        <v>42768.615289351852</v>
      </c>
      <c r="J519">
        <v>1486046761</v>
      </c>
      <c r="K519" s="9">
        <f>(((Kickstarter[[#This Row],[launched_at]]/60)/60)/24)+DATE(1970,1,1)</f>
        <v>42738.615289351852</v>
      </c>
      <c r="L519">
        <v>1483454761</v>
      </c>
      <c r="M519" t="b">
        <v>0</v>
      </c>
      <c r="N519">
        <v>3</v>
      </c>
      <c r="O519" s="10">
        <f>Kickstarter[[#This Row],[pledged]]/Kickstarter[[#This Row],[goal]]</f>
        <v>1.3666666666666667E-2</v>
      </c>
      <c r="P519" s="12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Sub-Category]],LEN(Kickstarter[[#This Row],[Category and Sub-Category]])-FIND("/",Kickstarter[[#This Row],[Category and Sub-Category]]))</f>
        <v>animation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f>(((Kickstarter[[#This Row],[deadline]]/60)/60)/24)+DATE(1970,1,1)</f>
        <v>42253.615277777775</v>
      </c>
      <c r="J520">
        <v>1441550760</v>
      </c>
      <c r="K520" s="9">
        <f>(((Kickstarter[[#This Row],[launched_at]]/60)/60)/24)+DATE(1970,1,1)</f>
        <v>42223.616018518514</v>
      </c>
      <c r="L520">
        <v>1438958824</v>
      </c>
      <c r="M520" t="b">
        <v>0</v>
      </c>
      <c r="N520">
        <v>0</v>
      </c>
      <c r="O520" s="10">
        <f>Kickstarter[[#This Row],[pledged]]/Kickstarter[[#This Row],[goal]]</f>
        <v>0</v>
      </c>
      <c r="P520" s="12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Sub-Category]],LEN(Kickstarter[[#This Row],[Category and Sub-Category]])-FIND("/",Kickstarter[[#This Row],[Category and Sub-Category]]))</f>
        <v>animation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f>(((Kickstarter[[#This Row],[deadline]]/60)/60)/24)+DATE(1970,1,1)</f>
        <v>41248.391446759262</v>
      </c>
      <c r="J521">
        <v>1354699421</v>
      </c>
      <c r="K521" s="9">
        <f>(((Kickstarter[[#This Row],[launched_at]]/60)/60)/24)+DATE(1970,1,1)</f>
        <v>41218.391446759262</v>
      </c>
      <c r="L521">
        <v>1352107421</v>
      </c>
      <c r="M521" t="b">
        <v>0</v>
      </c>
      <c r="N521">
        <v>70</v>
      </c>
      <c r="O521" s="10">
        <f>Kickstarter[[#This Row],[pledged]]/Kickstarter[[#This Row],[goal]]</f>
        <v>0.22881426547787684</v>
      </c>
      <c r="P521" s="12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Sub-Category]],LEN(Kickstarter[[#This Row],[Category and Sub-Category]])-FIND("/",Kickstarter[[#This Row],[Category and Sub-Category]]))</f>
        <v>animation</v>
      </c>
      <c r="S521" t="b">
        <v>0</v>
      </c>
      <c r="T521" t="s">
        <v>8270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f>(((Kickstarter[[#This Row],[deadline]]/60)/60)/24)+DATE(1970,1,1)</f>
        <v>42348.702094907407</v>
      </c>
      <c r="J522">
        <v>1449766261</v>
      </c>
      <c r="K522" s="9">
        <f>(((Kickstarter[[#This Row],[launched_at]]/60)/60)/24)+DATE(1970,1,1)</f>
        <v>42318.702094907407</v>
      </c>
      <c r="L522">
        <v>1447174261</v>
      </c>
      <c r="M522" t="b">
        <v>0</v>
      </c>
      <c r="N522">
        <v>34</v>
      </c>
      <c r="O522" s="10">
        <f>Kickstarter[[#This Row],[pledged]]/Kickstarter[[#This Row],[goal]]</f>
        <v>1.0209999999999999</v>
      </c>
      <c r="P522" s="12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Sub-Category]],LEN(Kickstarter[[#This Row],[Category and Sub-Category]])-FIND("/",Kickstarter[[#This Row],[Category and Sub-Category]]))</f>
        <v>plays</v>
      </c>
      <c r="S522" t="b">
        <v>1</v>
      </c>
      <c r="T522" t="s">
        <v>8271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f>(((Kickstarter[[#This Row],[deadline]]/60)/60)/24)+DATE(1970,1,1)</f>
        <v>42675.207638888889</v>
      </c>
      <c r="J523">
        <v>1477976340</v>
      </c>
      <c r="K523" s="9">
        <f>(((Kickstarter[[#This Row],[launched_at]]/60)/60)/24)+DATE(1970,1,1)</f>
        <v>42646.092812499999</v>
      </c>
      <c r="L523">
        <v>1475460819</v>
      </c>
      <c r="M523" t="b">
        <v>0</v>
      </c>
      <c r="N523">
        <v>56</v>
      </c>
      <c r="O523" s="10">
        <f>Kickstarter[[#This Row],[pledged]]/Kickstarter[[#This Row],[goal]]</f>
        <v>1.0464</v>
      </c>
      <c r="P523" s="12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Sub-Category]],LEN(Kickstarter[[#This Row],[Category and Sub-Category]])-FIND("/",Kickstarter[[#This Row],[Category and Sub-Category]]))</f>
        <v>plays</v>
      </c>
      <c r="S523" t="b">
        <v>1</v>
      </c>
      <c r="T523" t="s">
        <v>8271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f>(((Kickstarter[[#This Row],[deadline]]/60)/60)/24)+DATE(1970,1,1)</f>
        <v>42449.999131944445</v>
      </c>
      <c r="J524">
        <v>1458518325</v>
      </c>
      <c r="K524" s="9">
        <f>(((Kickstarter[[#This Row],[launched_at]]/60)/60)/24)+DATE(1970,1,1)</f>
        <v>42430.040798611109</v>
      </c>
      <c r="L524">
        <v>1456793925</v>
      </c>
      <c r="M524" t="b">
        <v>0</v>
      </c>
      <c r="N524">
        <v>31</v>
      </c>
      <c r="O524" s="10">
        <f>Kickstarter[[#This Row],[pledged]]/Kickstarter[[#This Row],[goal]]</f>
        <v>1.1466666666666667</v>
      </c>
      <c r="P524" s="12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Sub-Category]],LEN(Kickstarter[[#This Row],[Category and Sub-Category]])-FIND("/",Kickstarter[[#This Row],[Category and Sub-Category]]))</f>
        <v>plays</v>
      </c>
      <c r="S524" t="b">
        <v>1</v>
      </c>
      <c r="T524" t="s">
        <v>8271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f>(((Kickstarter[[#This Row],[deadline]]/60)/60)/24)+DATE(1970,1,1)</f>
        <v>42268.13282407407</v>
      </c>
      <c r="J525">
        <v>1442805076</v>
      </c>
      <c r="K525" s="9">
        <f>(((Kickstarter[[#This Row],[launched_at]]/60)/60)/24)+DATE(1970,1,1)</f>
        <v>42238.13282407407</v>
      </c>
      <c r="L525">
        <v>1440213076</v>
      </c>
      <c r="M525" t="b">
        <v>0</v>
      </c>
      <c r="N525">
        <v>84</v>
      </c>
      <c r="O525" s="10">
        <f>Kickstarter[[#This Row],[pledged]]/Kickstarter[[#This Row],[goal]]</f>
        <v>1.206</v>
      </c>
      <c r="P525" s="12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Sub-Category]],LEN(Kickstarter[[#This Row],[Category and Sub-Category]])-FIND("/",Kickstarter[[#This Row],[Category and Sub-Category]]))</f>
        <v>plays</v>
      </c>
      <c r="S525" t="b">
        <v>1</v>
      </c>
      <c r="T525" t="s">
        <v>8271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f>(((Kickstarter[[#This Row],[deadline]]/60)/60)/24)+DATE(1970,1,1)</f>
        <v>42522.717233796298</v>
      </c>
      <c r="J526">
        <v>1464801169</v>
      </c>
      <c r="K526" s="9">
        <f>(((Kickstarter[[#This Row],[launched_at]]/60)/60)/24)+DATE(1970,1,1)</f>
        <v>42492.717233796298</v>
      </c>
      <c r="L526">
        <v>1462209169</v>
      </c>
      <c r="M526" t="b">
        <v>0</v>
      </c>
      <c r="N526">
        <v>130</v>
      </c>
      <c r="O526" s="10">
        <f>Kickstarter[[#This Row],[pledged]]/Kickstarter[[#This Row],[goal]]</f>
        <v>1.0867285714285715</v>
      </c>
      <c r="P526" s="12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Sub-Category]],LEN(Kickstarter[[#This Row],[Category and Sub-Category]])-FIND("/",Kickstarter[[#This Row],[Category and Sub-Category]]))</f>
        <v>plays</v>
      </c>
      <c r="S526" t="b">
        <v>1</v>
      </c>
      <c r="T526" t="s">
        <v>8271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f>(((Kickstarter[[#This Row],[deadline]]/60)/60)/24)+DATE(1970,1,1)</f>
        <v>41895.400937500002</v>
      </c>
      <c r="J527">
        <v>1410601041</v>
      </c>
      <c r="K527" s="9">
        <f>(((Kickstarter[[#This Row],[launched_at]]/60)/60)/24)+DATE(1970,1,1)</f>
        <v>41850.400937500002</v>
      </c>
      <c r="L527">
        <v>1406713041</v>
      </c>
      <c r="M527" t="b">
        <v>0</v>
      </c>
      <c r="N527">
        <v>12</v>
      </c>
      <c r="O527" s="10">
        <f>Kickstarter[[#This Row],[pledged]]/Kickstarter[[#This Row],[goal]]</f>
        <v>1</v>
      </c>
      <c r="P527" s="12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Sub-Category]],LEN(Kickstarter[[#This Row],[Category and Sub-Category]])-FIND("/",Kickstarter[[#This Row],[Category and Sub-Category]]))</f>
        <v>plays</v>
      </c>
      <c r="S527" t="b">
        <v>1</v>
      </c>
      <c r="T527" t="s">
        <v>8271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f>(((Kickstarter[[#This Row],[deadline]]/60)/60)/24)+DATE(1970,1,1)</f>
        <v>42223.708333333328</v>
      </c>
      <c r="J528">
        <v>1438966800</v>
      </c>
      <c r="K528" s="9">
        <f>(((Kickstarter[[#This Row],[launched_at]]/60)/60)/24)+DATE(1970,1,1)</f>
        <v>42192.591944444444</v>
      </c>
      <c r="L528">
        <v>1436278344</v>
      </c>
      <c r="M528" t="b">
        <v>0</v>
      </c>
      <c r="N528">
        <v>23</v>
      </c>
      <c r="O528" s="10">
        <f>Kickstarter[[#This Row],[pledged]]/Kickstarter[[#This Row],[goal]]</f>
        <v>1.1399999999999999</v>
      </c>
      <c r="P528" s="12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Sub-Category]],LEN(Kickstarter[[#This Row],[Category and Sub-Category]])-FIND("/",Kickstarter[[#This Row],[Category and Sub-Category]]))</f>
        <v>plays</v>
      </c>
      <c r="S528" t="b">
        <v>1</v>
      </c>
      <c r="T528" t="s">
        <v>8271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f>(((Kickstarter[[#This Row],[deadline]]/60)/60)/24)+DATE(1970,1,1)</f>
        <v>42783.670138888891</v>
      </c>
      <c r="J529">
        <v>1487347500</v>
      </c>
      <c r="K529" s="9">
        <f>(((Kickstarter[[#This Row],[launched_at]]/60)/60)/24)+DATE(1970,1,1)</f>
        <v>42753.205625000002</v>
      </c>
      <c r="L529">
        <v>1484715366</v>
      </c>
      <c r="M529" t="b">
        <v>0</v>
      </c>
      <c r="N529">
        <v>158</v>
      </c>
      <c r="O529" s="10">
        <f>Kickstarter[[#This Row],[pledged]]/Kickstarter[[#This Row],[goal]]</f>
        <v>1.0085</v>
      </c>
      <c r="P529" s="12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Sub-Category]],LEN(Kickstarter[[#This Row],[Category and Sub-Category]])-FIND("/",Kickstarter[[#This Row],[Category and Sub-Category]]))</f>
        <v>plays</v>
      </c>
      <c r="S529" t="b">
        <v>1</v>
      </c>
      <c r="T529" t="s">
        <v>8271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f>(((Kickstarter[[#This Row],[deadline]]/60)/60)/24)+DATE(1970,1,1)</f>
        <v>42176.888888888891</v>
      </c>
      <c r="J530">
        <v>1434921600</v>
      </c>
      <c r="K530" s="9">
        <f>(((Kickstarter[[#This Row],[launched_at]]/60)/60)/24)+DATE(1970,1,1)</f>
        <v>42155.920219907406</v>
      </c>
      <c r="L530">
        <v>1433109907</v>
      </c>
      <c r="M530" t="b">
        <v>0</v>
      </c>
      <c r="N530">
        <v>30</v>
      </c>
      <c r="O530" s="10">
        <f>Kickstarter[[#This Row],[pledged]]/Kickstarter[[#This Row],[goal]]</f>
        <v>1.1565217391304348</v>
      </c>
      <c r="P530" s="12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Sub-Category]],LEN(Kickstarter[[#This Row],[Category and Sub-Category]])-FIND("/",Kickstarter[[#This Row],[Category and Sub-Category]]))</f>
        <v>plays</v>
      </c>
      <c r="S530" t="b">
        <v>1</v>
      </c>
      <c r="T530" t="s">
        <v>8271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f>(((Kickstarter[[#This Row],[deadline]]/60)/60)/24)+DATE(1970,1,1)</f>
        <v>42746.208333333328</v>
      </c>
      <c r="J531">
        <v>1484110800</v>
      </c>
      <c r="K531" s="9">
        <f>(((Kickstarter[[#This Row],[launched_at]]/60)/60)/24)+DATE(1970,1,1)</f>
        <v>42725.031180555554</v>
      </c>
      <c r="L531">
        <v>1482281094</v>
      </c>
      <c r="M531" t="b">
        <v>0</v>
      </c>
      <c r="N531">
        <v>18</v>
      </c>
      <c r="O531" s="10">
        <f>Kickstarter[[#This Row],[pledged]]/Kickstarter[[#This Row],[goal]]</f>
        <v>1.3041666666666667</v>
      </c>
      <c r="P531" s="12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Sub-Category]],LEN(Kickstarter[[#This Row],[Category and Sub-Category]])-FIND("/",Kickstarter[[#This Row],[Category and Sub-Category]]))</f>
        <v>plays</v>
      </c>
      <c r="S531" t="b">
        <v>1</v>
      </c>
      <c r="T531" t="s">
        <v>8271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f>(((Kickstarter[[#This Row],[deadline]]/60)/60)/24)+DATE(1970,1,1)</f>
        <v>42179.083333333328</v>
      </c>
      <c r="J532">
        <v>1435111200</v>
      </c>
      <c r="K532" s="9">
        <f>(((Kickstarter[[#This Row],[launched_at]]/60)/60)/24)+DATE(1970,1,1)</f>
        <v>42157.591064814813</v>
      </c>
      <c r="L532">
        <v>1433254268</v>
      </c>
      <c r="M532" t="b">
        <v>0</v>
      </c>
      <c r="N532">
        <v>29</v>
      </c>
      <c r="O532" s="10">
        <f>Kickstarter[[#This Row],[pledged]]/Kickstarter[[#This Row],[goal]]</f>
        <v>1.0778267254038179</v>
      </c>
      <c r="P532" s="12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Sub-Category]],LEN(Kickstarter[[#This Row],[Category and Sub-Category]])-FIND("/",Kickstarter[[#This Row],[Category and Sub-Category]]))</f>
        <v>plays</v>
      </c>
      <c r="S532" t="b">
        <v>1</v>
      </c>
      <c r="T532" t="s">
        <v>8271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f>(((Kickstarter[[#This Row],[deadline]]/60)/60)/24)+DATE(1970,1,1)</f>
        <v>42721.290972222225</v>
      </c>
      <c r="J533">
        <v>1481957940</v>
      </c>
      <c r="K533" s="9">
        <f>(((Kickstarter[[#This Row],[launched_at]]/60)/60)/24)+DATE(1970,1,1)</f>
        <v>42676.065150462964</v>
      </c>
      <c r="L533">
        <v>1478050429</v>
      </c>
      <c r="M533" t="b">
        <v>0</v>
      </c>
      <c r="N533">
        <v>31</v>
      </c>
      <c r="O533" s="10">
        <f>Kickstarter[[#This Row],[pledged]]/Kickstarter[[#This Row],[goal]]</f>
        <v>1</v>
      </c>
      <c r="P533" s="12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Sub-Category]],LEN(Kickstarter[[#This Row],[Category and Sub-Category]])-FIND("/",Kickstarter[[#This Row],[Category and Sub-Category]]))</f>
        <v>plays</v>
      </c>
      <c r="S533" t="b">
        <v>1</v>
      </c>
      <c r="T533" t="s">
        <v>8271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f>(((Kickstarter[[#This Row],[deadline]]/60)/60)/24)+DATE(1970,1,1)</f>
        <v>42503.007037037038</v>
      </c>
      <c r="J534">
        <v>1463098208</v>
      </c>
      <c r="K534" s="9">
        <f>(((Kickstarter[[#This Row],[launched_at]]/60)/60)/24)+DATE(1970,1,1)</f>
        <v>42473.007037037038</v>
      </c>
      <c r="L534">
        <v>1460506208</v>
      </c>
      <c r="M534" t="b">
        <v>0</v>
      </c>
      <c r="N534">
        <v>173</v>
      </c>
      <c r="O534" s="10">
        <f>Kickstarter[[#This Row],[pledged]]/Kickstarter[[#This Row],[goal]]</f>
        <v>1.2324999999999999</v>
      </c>
      <c r="P534" s="12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Sub-Category]],LEN(Kickstarter[[#This Row],[Category and Sub-Category]])-FIND("/",Kickstarter[[#This Row],[Category and Sub-Category]]))</f>
        <v>plays</v>
      </c>
      <c r="S534" t="b">
        <v>1</v>
      </c>
      <c r="T534" t="s">
        <v>8271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f>(((Kickstarter[[#This Row],[deadline]]/60)/60)/24)+DATE(1970,1,1)</f>
        <v>42506.43478009259</v>
      </c>
      <c r="J535">
        <v>1463394365</v>
      </c>
      <c r="K535" s="9">
        <f>(((Kickstarter[[#This Row],[launched_at]]/60)/60)/24)+DATE(1970,1,1)</f>
        <v>42482.43478009259</v>
      </c>
      <c r="L535">
        <v>1461320765</v>
      </c>
      <c r="M535" t="b">
        <v>0</v>
      </c>
      <c r="N535">
        <v>17</v>
      </c>
      <c r="O535" s="10">
        <f>Kickstarter[[#This Row],[pledged]]/Kickstarter[[#This Row],[goal]]</f>
        <v>1.002</v>
      </c>
      <c r="P535" s="12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Sub-Category]],LEN(Kickstarter[[#This Row],[Category and Sub-Category]])-FIND("/",Kickstarter[[#This Row],[Category and Sub-Category]]))</f>
        <v>plays</v>
      </c>
      <c r="S535" t="b">
        <v>1</v>
      </c>
      <c r="T535" t="s">
        <v>8271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f>(((Kickstarter[[#This Row],[deadline]]/60)/60)/24)+DATE(1970,1,1)</f>
        <v>42309.958333333328</v>
      </c>
      <c r="J536">
        <v>1446418800</v>
      </c>
      <c r="K536" s="9">
        <f>(((Kickstarter[[#This Row],[launched_at]]/60)/60)/24)+DATE(1970,1,1)</f>
        <v>42270.810995370368</v>
      </c>
      <c r="L536">
        <v>1443036470</v>
      </c>
      <c r="M536" t="b">
        <v>0</v>
      </c>
      <c r="N536">
        <v>48</v>
      </c>
      <c r="O536" s="10">
        <f>Kickstarter[[#This Row],[pledged]]/Kickstarter[[#This Row],[goal]]</f>
        <v>1.0466666666666666</v>
      </c>
      <c r="P536" s="12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Sub-Category]],LEN(Kickstarter[[#This Row],[Category and Sub-Category]])-FIND("/",Kickstarter[[#This Row],[Category and Sub-Category]]))</f>
        <v>plays</v>
      </c>
      <c r="S536" t="b">
        <v>1</v>
      </c>
      <c r="T536" t="s">
        <v>8271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f>(((Kickstarter[[#This Row],[deadline]]/60)/60)/24)+DATE(1970,1,1)</f>
        <v>42741.545196759253</v>
      </c>
      <c r="J537">
        <v>1483707905</v>
      </c>
      <c r="K537" s="9">
        <f>(((Kickstarter[[#This Row],[launched_at]]/60)/60)/24)+DATE(1970,1,1)</f>
        <v>42711.545196759253</v>
      </c>
      <c r="L537">
        <v>1481115905</v>
      </c>
      <c r="M537" t="b">
        <v>0</v>
      </c>
      <c r="N537">
        <v>59</v>
      </c>
      <c r="O537" s="10">
        <f>Kickstarter[[#This Row],[pledged]]/Kickstarter[[#This Row],[goal]]</f>
        <v>1.0249999999999999</v>
      </c>
      <c r="P537" s="12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Sub-Category]],LEN(Kickstarter[[#This Row],[Category and Sub-Category]])-FIND("/",Kickstarter[[#This Row],[Category and Sub-Category]]))</f>
        <v>plays</v>
      </c>
      <c r="S537" t="b">
        <v>1</v>
      </c>
      <c r="T537" t="s">
        <v>8271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f>(((Kickstarter[[#This Row],[deadline]]/60)/60)/24)+DATE(1970,1,1)</f>
        <v>42219.75</v>
      </c>
      <c r="J538">
        <v>1438624800</v>
      </c>
      <c r="K538" s="9">
        <f>(((Kickstarter[[#This Row],[launched_at]]/60)/60)/24)+DATE(1970,1,1)</f>
        <v>42179.344988425932</v>
      </c>
      <c r="L538">
        <v>1435133807</v>
      </c>
      <c r="M538" t="b">
        <v>0</v>
      </c>
      <c r="N538">
        <v>39</v>
      </c>
      <c r="O538" s="10">
        <f>Kickstarter[[#This Row],[pledged]]/Kickstarter[[#This Row],[goal]]</f>
        <v>1.1825757575757576</v>
      </c>
      <c r="P538" s="12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Sub-Category]],LEN(Kickstarter[[#This Row],[Category and Sub-Category]])-FIND("/",Kickstarter[[#This Row],[Category and Sub-Category]]))</f>
        <v>plays</v>
      </c>
      <c r="S538" t="b">
        <v>1</v>
      </c>
      <c r="T538" t="s">
        <v>8271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f>(((Kickstarter[[#This Row],[deadline]]/60)/60)/24)+DATE(1970,1,1)</f>
        <v>42312.810081018513</v>
      </c>
      <c r="J539">
        <v>1446665191</v>
      </c>
      <c r="K539" s="9">
        <f>(((Kickstarter[[#This Row],[launched_at]]/60)/60)/24)+DATE(1970,1,1)</f>
        <v>42282.768414351856</v>
      </c>
      <c r="L539">
        <v>1444069591</v>
      </c>
      <c r="M539" t="b">
        <v>0</v>
      </c>
      <c r="N539">
        <v>59</v>
      </c>
      <c r="O539" s="10">
        <f>Kickstarter[[#This Row],[pledged]]/Kickstarter[[#This Row],[goal]]</f>
        <v>1.2050000000000001</v>
      </c>
      <c r="P539" s="12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Sub-Category]],LEN(Kickstarter[[#This Row],[Category and Sub-Category]])-FIND("/",Kickstarter[[#This Row],[Category and Sub-Category]]))</f>
        <v>plays</v>
      </c>
      <c r="S539" t="b">
        <v>1</v>
      </c>
      <c r="T539" t="s">
        <v>8271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f>(((Kickstarter[[#This Row],[deadline]]/60)/60)/24)+DATE(1970,1,1)</f>
        <v>42503.794710648144</v>
      </c>
      <c r="J540">
        <v>1463166263</v>
      </c>
      <c r="K540" s="9">
        <f>(((Kickstarter[[#This Row],[launched_at]]/60)/60)/24)+DATE(1970,1,1)</f>
        <v>42473.794710648144</v>
      </c>
      <c r="L540">
        <v>1460574263</v>
      </c>
      <c r="M540" t="b">
        <v>0</v>
      </c>
      <c r="N540">
        <v>60</v>
      </c>
      <c r="O540" s="10">
        <f>Kickstarter[[#This Row],[pledged]]/Kickstarter[[#This Row],[goal]]</f>
        <v>3.0242</v>
      </c>
      <c r="P540" s="12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Sub-Category]],LEN(Kickstarter[[#This Row],[Category and Sub-Category]])-FIND("/",Kickstarter[[#This Row],[Category and Sub-Category]]))</f>
        <v>plays</v>
      </c>
      <c r="S540" t="b">
        <v>1</v>
      </c>
      <c r="T540" t="s">
        <v>8271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f>(((Kickstarter[[#This Row],[deadline]]/60)/60)/24)+DATE(1970,1,1)</f>
        <v>42556.049849537041</v>
      </c>
      <c r="J541">
        <v>1467681107</v>
      </c>
      <c r="K541" s="9">
        <f>(((Kickstarter[[#This Row],[launched_at]]/60)/60)/24)+DATE(1970,1,1)</f>
        <v>42535.049849537041</v>
      </c>
      <c r="L541">
        <v>1465866707</v>
      </c>
      <c r="M541" t="b">
        <v>0</v>
      </c>
      <c r="N541">
        <v>20</v>
      </c>
      <c r="O541" s="10">
        <f>Kickstarter[[#This Row],[pledged]]/Kickstarter[[#This Row],[goal]]</f>
        <v>1.00644</v>
      </c>
      <c r="P541" s="12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Sub-Category]],LEN(Kickstarter[[#This Row],[Category and Sub-Category]])-FIND("/",Kickstarter[[#This Row],[Category and Sub-Category]]))</f>
        <v>plays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f>(((Kickstarter[[#This Row],[deadline]]/60)/60)/24)+DATE(1970,1,1)</f>
        <v>42039.817199074074</v>
      </c>
      <c r="J542">
        <v>1423078606</v>
      </c>
      <c r="K542" s="9">
        <f>(((Kickstarter[[#This Row],[launched_at]]/60)/60)/24)+DATE(1970,1,1)</f>
        <v>42009.817199074074</v>
      </c>
      <c r="L542">
        <v>1420486606</v>
      </c>
      <c r="M542" t="b">
        <v>0</v>
      </c>
      <c r="N542">
        <v>1</v>
      </c>
      <c r="O542" s="10">
        <f>Kickstarter[[#This Row],[pledged]]/Kickstarter[[#This Row],[goal]]</f>
        <v>6.666666666666667E-5</v>
      </c>
      <c r="P542" s="12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Sub-Category]],LEN(Kickstarter[[#This Row],[Category and Sub-Category]])-FIND("/",Kickstarter[[#This Row],[Category and Sub-Category]]))</f>
        <v>web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f>(((Kickstarter[[#This Row],[deadline]]/60)/60)/24)+DATE(1970,1,1)</f>
        <v>42306.046689814815</v>
      </c>
      <c r="J543">
        <v>1446080834</v>
      </c>
      <c r="K543" s="9">
        <f>(((Kickstarter[[#This Row],[launched_at]]/60)/60)/24)+DATE(1970,1,1)</f>
        <v>42276.046689814815</v>
      </c>
      <c r="L543">
        <v>1443488834</v>
      </c>
      <c r="M543" t="b">
        <v>0</v>
      </c>
      <c r="N543">
        <v>1</v>
      </c>
      <c r="O543" s="10">
        <f>Kickstarter[[#This Row],[pledged]]/Kickstarter[[#This Row],[goal]]</f>
        <v>5.5555555555555558E-3</v>
      </c>
      <c r="P543" s="12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Sub-Category]],LEN(Kickstarter[[#This Row],[Category and Sub-Category]])-FIND("/",Kickstarter[[#This Row],[Category and Sub-Category]]))</f>
        <v>web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f>(((Kickstarter[[#This Row],[deadline]]/60)/60)/24)+DATE(1970,1,1)</f>
        <v>42493.695787037039</v>
      </c>
      <c r="J544">
        <v>1462293716</v>
      </c>
      <c r="K544" s="9">
        <f>(((Kickstarter[[#This Row],[launched_at]]/60)/60)/24)+DATE(1970,1,1)</f>
        <v>42433.737453703703</v>
      </c>
      <c r="L544">
        <v>1457113316</v>
      </c>
      <c r="M544" t="b">
        <v>0</v>
      </c>
      <c r="N544">
        <v>1</v>
      </c>
      <c r="O544" s="10">
        <f>Kickstarter[[#This Row],[pledged]]/Kickstarter[[#This Row],[goal]]</f>
        <v>3.9999999999999998E-6</v>
      </c>
      <c r="P544" s="12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Sub-Category]],LEN(Kickstarter[[#This Row],[Category and Sub-Category]])-FIND("/",Kickstarter[[#This Row],[Category and Sub-Category]]))</f>
        <v>web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f>(((Kickstarter[[#This Row],[deadline]]/60)/60)/24)+DATE(1970,1,1)</f>
        <v>41944.092152777775</v>
      </c>
      <c r="J545">
        <v>1414807962</v>
      </c>
      <c r="K545" s="9">
        <f>(((Kickstarter[[#This Row],[launched_at]]/60)/60)/24)+DATE(1970,1,1)</f>
        <v>41914.092152777775</v>
      </c>
      <c r="L545">
        <v>1412215962</v>
      </c>
      <c r="M545" t="b">
        <v>0</v>
      </c>
      <c r="N545">
        <v>2</v>
      </c>
      <c r="O545" s="10">
        <f>Kickstarter[[#This Row],[pledged]]/Kickstarter[[#This Row],[goal]]</f>
        <v>3.1818181818181819E-3</v>
      </c>
      <c r="P545" s="12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Sub-Category]],LEN(Kickstarter[[#This Row],[Category and Sub-Category]])-FIND("/",Kickstarter[[#This Row],[Category and Sub-Category]]))</f>
        <v>web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f>(((Kickstarter[[#This Row],[deadline]]/60)/60)/24)+DATE(1970,1,1)</f>
        <v>42555.656944444447</v>
      </c>
      <c r="J546">
        <v>1467647160</v>
      </c>
      <c r="K546" s="9">
        <f>(((Kickstarter[[#This Row],[launched_at]]/60)/60)/24)+DATE(1970,1,1)</f>
        <v>42525.656944444447</v>
      </c>
      <c r="L546">
        <v>1465055160</v>
      </c>
      <c r="M546" t="b">
        <v>0</v>
      </c>
      <c r="N546">
        <v>2</v>
      </c>
      <c r="O546" s="10">
        <f>Kickstarter[[#This Row],[pledged]]/Kickstarter[[#This Row],[goal]]</f>
        <v>1.2E-2</v>
      </c>
      <c r="P546" s="12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Sub-Category]],LEN(Kickstarter[[#This Row],[Category and Sub-Category]])-FIND("/",Kickstarter[[#This Row],[Category and Sub-Category]]))</f>
        <v>web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f>(((Kickstarter[[#This Row],[deadline]]/60)/60)/24)+DATE(1970,1,1)</f>
        <v>42323.634131944447</v>
      </c>
      <c r="J547">
        <v>1447600389</v>
      </c>
      <c r="K547" s="9">
        <f>(((Kickstarter[[#This Row],[launched_at]]/60)/60)/24)+DATE(1970,1,1)</f>
        <v>42283.592465277776</v>
      </c>
      <c r="L547">
        <v>1444140789</v>
      </c>
      <c r="M547" t="b">
        <v>0</v>
      </c>
      <c r="N547">
        <v>34</v>
      </c>
      <c r="O547" s="10">
        <f>Kickstarter[[#This Row],[pledged]]/Kickstarter[[#This Row],[goal]]</f>
        <v>0.27383999999999997</v>
      </c>
      <c r="P547" s="12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Sub-Category]],LEN(Kickstarter[[#This Row],[Category and Sub-Category]])-FIND("/",Kickstarter[[#This Row],[Category and Sub-Category]]))</f>
        <v>web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f>(((Kickstarter[[#This Row],[deadline]]/60)/60)/24)+DATE(1970,1,1)</f>
        <v>42294.667997685188</v>
      </c>
      <c r="J548">
        <v>1445097715</v>
      </c>
      <c r="K548" s="9">
        <f>(((Kickstarter[[#This Row],[launched_at]]/60)/60)/24)+DATE(1970,1,1)</f>
        <v>42249.667997685188</v>
      </c>
      <c r="L548">
        <v>1441209715</v>
      </c>
      <c r="M548" t="b">
        <v>0</v>
      </c>
      <c r="N548">
        <v>2</v>
      </c>
      <c r="O548" s="10">
        <f>Kickstarter[[#This Row],[pledged]]/Kickstarter[[#This Row],[goal]]</f>
        <v>8.6666666666666663E-4</v>
      </c>
      <c r="P548" s="12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Sub-Category]],LEN(Kickstarter[[#This Row],[Category and Sub-Category]])-FIND("/",Kickstarter[[#This Row],[Category and Sub-Category]]))</f>
        <v>web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f>(((Kickstarter[[#This Row],[deadline]]/60)/60)/24)+DATE(1970,1,1)</f>
        <v>42410.696342592593</v>
      </c>
      <c r="J549">
        <v>1455122564</v>
      </c>
      <c r="K549" s="9">
        <f>(((Kickstarter[[#This Row],[launched_at]]/60)/60)/24)+DATE(1970,1,1)</f>
        <v>42380.696342592593</v>
      </c>
      <c r="L549">
        <v>1452530564</v>
      </c>
      <c r="M549" t="b">
        <v>0</v>
      </c>
      <c r="N549">
        <v>0</v>
      </c>
      <c r="O549" s="10">
        <f>Kickstarter[[#This Row],[pledged]]/Kickstarter[[#This Row],[goal]]</f>
        <v>0</v>
      </c>
      <c r="P549" s="12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Sub-Category]],LEN(Kickstarter[[#This Row],[Category and Sub-Category]])-FIND("/",Kickstarter[[#This Row],[Category and Sub-Category]]))</f>
        <v>web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f>(((Kickstarter[[#This Row],[deadline]]/60)/60)/24)+DATE(1970,1,1)</f>
        <v>42306.903333333335</v>
      </c>
      <c r="J550">
        <v>1446154848</v>
      </c>
      <c r="K550" s="9">
        <f>(((Kickstarter[[#This Row],[launched_at]]/60)/60)/24)+DATE(1970,1,1)</f>
        <v>42276.903333333335</v>
      </c>
      <c r="L550">
        <v>1443562848</v>
      </c>
      <c r="M550" t="b">
        <v>0</v>
      </c>
      <c r="N550">
        <v>1</v>
      </c>
      <c r="O550" s="10">
        <f>Kickstarter[[#This Row],[pledged]]/Kickstarter[[#This Row],[goal]]</f>
        <v>8.9999999999999998E-4</v>
      </c>
      <c r="P550" s="12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Sub-Category]],LEN(Kickstarter[[#This Row],[Category and Sub-Category]])-FIND("/",Kickstarter[[#This Row],[Category and Sub-Category]]))</f>
        <v>web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f>(((Kickstarter[[#This Row],[deadline]]/60)/60)/24)+DATE(1970,1,1)</f>
        <v>42193.636828703704</v>
      </c>
      <c r="J551">
        <v>1436368622</v>
      </c>
      <c r="K551" s="9">
        <f>(((Kickstarter[[#This Row],[launched_at]]/60)/60)/24)+DATE(1970,1,1)</f>
        <v>42163.636828703704</v>
      </c>
      <c r="L551">
        <v>1433776622</v>
      </c>
      <c r="M551" t="b">
        <v>0</v>
      </c>
      <c r="N551">
        <v>8</v>
      </c>
      <c r="O551" s="10">
        <f>Kickstarter[[#This Row],[pledged]]/Kickstarter[[#This Row],[goal]]</f>
        <v>2.7199999999999998E-2</v>
      </c>
      <c r="P551" s="12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Sub-Category]],LEN(Kickstarter[[#This Row],[Category and Sub-Category]])-FIND("/",Kickstarter[[#This Row],[Category and Sub-Category]]))</f>
        <v>web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f>(((Kickstarter[[#This Row],[deadline]]/60)/60)/24)+DATE(1970,1,1)</f>
        <v>42766.208333333328</v>
      </c>
      <c r="J552">
        <v>1485838800</v>
      </c>
      <c r="K552" s="9">
        <f>(((Kickstarter[[#This Row],[launched_at]]/60)/60)/24)+DATE(1970,1,1)</f>
        <v>42753.678761574076</v>
      </c>
      <c r="L552">
        <v>1484756245</v>
      </c>
      <c r="M552" t="b">
        <v>0</v>
      </c>
      <c r="N552">
        <v>4</v>
      </c>
      <c r="O552" s="10">
        <f>Kickstarter[[#This Row],[pledged]]/Kickstarter[[#This Row],[goal]]</f>
        <v>7.0000000000000001E-3</v>
      </c>
      <c r="P552" s="12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Sub-Category]],LEN(Kickstarter[[#This Row],[Category and Sub-Category]])-FIND("/",Kickstarter[[#This Row],[Category and Sub-Category]]))</f>
        <v>web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f>(((Kickstarter[[#This Row],[deadline]]/60)/60)/24)+DATE(1970,1,1)</f>
        <v>42217.745138888888</v>
      </c>
      <c r="J553">
        <v>1438451580</v>
      </c>
      <c r="K553" s="9">
        <f>(((Kickstarter[[#This Row],[launched_at]]/60)/60)/24)+DATE(1970,1,1)</f>
        <v>42173.275740740741</v>
      </c>
      <c r="L553">
        <v>1434609424</v>
      </c>
      <c r="M553" t="b">
        <v>0</v>
      </c>
      <c r="N553">
        <v>28</v>
      </c>
      <c r="O553" s="10">
        <f>Kickstarter[[#This Row],[pledged]]/Kickstarter[[#This Row],[goal]]</f>
        <v>5.0413333333333331E-2</v>
      </c>
      <c r="P553" s="12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Sub-Category]],LEN(Kickstarter[[#This Row],[Category and Sub-Category]])-FIND("/",Kickstarter[[#This Row],[Category and Sub-Category]]))</f>
        <v>web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f>(((Kickstarter[[#This Row],[deadline]]/60)/60)/24)+DATE(1970,1,1)</f>
        <v>42378.616851851853</v>
      </c>
      <c r="J554">
        <v>1452350896</v>
      </c>
      <c r="K554" s="9">
        <f>(((Kickstarter[[#This Row],[launched_at]]/60)/60)/24)+DATE(1970,1,1)</f>
        <v>42318.616851851853</v>
      </c>
      <c r="L554">
        <v>1447166896</v>
      </c>
      <c r="M554" t="b">
        <v>0</v>
      </c>
      <c r="N554">
        <v>0</v>
      </c>
      <c r="O554" s="10">
        <f>Kickstarter[[#This Row],[pledged]]/Kickstarter[[#This Row],[goal]]</f>
        <v>0</v>
      </c>
      <c r="P554" s="12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Sub-Category]],LEN(Kickstarter[[#This Row],[Category and Sub-Category]])-FIND("/",Kickstarter[[#This Row],[Category and Sub-Category]]))</f>
        <v>web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f>(((Kickstarter[[#This Row],[deadline]]/60)/60)/24)+DATE(1970,1,1)</f>
        <v>41957.761469907404</v>
      </c>
      <c r="J555">
        <v>1415988991</v>
      </c>
      <c r="K555" s="9">
        <f>(((Kickstarter[[#This Row],[launched_at]]/60)/60)/24)+DATE(1970,1,1)</f>
        <v>41927.71980324074</v>
      </c>
      <c r="L555">
        <v>1413393391</v>
      </c>
      <c r="M555" t="b">
        <v>0</v>
      </c>
      <c r="N555">
        <v>6</v>
      </c>
      <c r="O555" s="10">
        <f>Kickstarter[[#This Row],[pledged]]/Kickstarter[[#This Row],[goal]]</f>
        <v>4.9199999999999999E-3</v>
      </c>
      <c r="P555" s="12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Sub-Category]],LEN(Kickstarter[[#This Row],[Category and Sub-Category]])-FIND("/",Kickstarter[[#This Row],[Category and Sub-Category]]))</f>
        <v>web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f>(((Kickstarter[[#This Row],[deadline]]/60)/60)/24)+DATE(1970,1,1)</f>
        <v>41931.684861111113</v>
      </c>
      <c r="J556">
        <v>1413735972</v>
      </c>
      <c r="K556" s="9">
        <f>(((Kickstarter[[#This Row],[launched_at]]/60)/60)/24)+DATE(1970,1,1)</f>
        <v>41901.684861111113</v>
      </c>
      <c r="L556">
        <v>1411143972</v>
      </c>
      <c r="M556" t="b">
        <v>0</v>
      </c>
      <c r="N556">
        <v>22</v>
      </c>
      <c r="O556" s="10">
        <f>Kickstarter[[#This Row],[pledged]]/Kickstarter[[#This Row],[goal]]</f>
        <v>0.36589147286821705</v>
      </c>
      <c r="P556" s="12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Sub-Category]],LEN(Kickstarter[[#This Row],[Category and Sub-Category]])-FIND("/",Kickstarter[[#This Row],[Category and Sub-Category]]))</f>
        <v>web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f>(((Kickstarter[[#This Row],[deadline]]/60)/60)/24)+DATE(1970,1,1)</f>
        <v>42533.353506944448</v>
      </c>
      <c r="J557">
        <v>1465720143</v>
      </c>
      <c r="K557" s="9">
        <f>(((Kickstarter[[#This Row],[launched_at]]/60)/60)/24)+DATE(1970,1,1)</f>
        <v>42503.353506944448</v>
      </c>
      <c r="L557">
        <v>1463128143</v>
      </c>
      <c r="M557" t="b">
        <v>0</v>
      </c>
      <c r="N557">
        <v>0</v>
      </c>
      <c r="O557" s="10">
        <f>Kickstarter[[#This Row],[pledged]]/Kickstarter[[#This Row],[goal]]</f>
        <v>0</v>
      </c>
      <c r="P557" s="12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Sub-Category]],LEN(Kickstarter[[#This Row],[Category and Sub-Category]])-FIND("/",Kickstarter[[#This Row],[Category and Sub-Category]]))</f>
        <v>web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f>(((Kickstarter[[#This Row],[deadline]]/60)/60)/24)+DATE(1970,1,1)</f>
        <v>42375.860150462962</v>
      </c>
      <c r="J558">
        <v>1452112717</v>
      </c>
      <c r="K558" s="9">
        <f>(((Kickstarter[[#This Row],[launched_at]]/60)/60)/24)+DATE(1970,1,1)</f>
        <v>42345.860150462962</v>
      </c>
      <c r="L558">
        <v>1449520717</v>
      </c>
      <c r="M558" t="b">
        <v>0</v>
      </c>
      <c r="N558">
        <v>1</v>
      </c>
      <c r="O558" s="10">
        <f>Kickstarter[[#This Row],[pledged]]/Kickstarter[[#This Row],[goal]]</f>
        <v>2.5000000000000001E-2</v>
      </c>
      <c r="P558" s="12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Sub-Category]],LEN(Kickstarter[[#This Row],[Category and Sub-Category]])-FIND("/",Kickstarter[[#This Row],[Category and Sub-Category]]))</f>
        <v>web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f>(((Kickstarter[[#This Row],[deadline]]/60)/60)/24)+DATE(1970,1,1)</f>
        <v>42706.983831018515</v>
      </c>
      <c r="J559">
        <v>1480721803</v>
      </c>
      <c r="K559" s="9">
        <f>(((Kickstarter[[#This Row],[launched_at]]/60)/60)/24)+DATE(1970,1,1)</f>
        <v>42676.942164351851</v>
      </c>
      <c r="L559">
        <v>1478126203</v>
      </c>
      <c r="M559" t="b">
        <v>0</v>
      </c>
      <c r="N559">
        <v>20</v>
      </c>
      <c r="O559" s="10">
        <f>Kickstarter[[#This Row],[pledged]]/Kickstarter[[#This Row],[goal]]</f>
        <v>9.1066666666666674E-3</v>
      </c>
      <c r="P559" s="12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Sub-Category]],LEN(Kickstarter[[#This Row],[Category and Sub-Category]])-FIND("/",Kickstarter[[#This Row],[Category and Sub-Category]]))</f>
        <v>web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f>(((Kickstarter[[#This Row],[deadline]]/60)/60)/24)+DATE(1970,1,1)</f>
        <v>42087.841493055559</v>
      </c>
      <c r="J560">
        <v>1427227905</v>
      </c>
      <c r="K560" s="9">
        <f>(((Kickstarter[[#This Row],[launched_at]]/60)/60)/24)+DATE(1970,1,1)</f>
        <v>42057.883159722223</v>
      </c>
      <c r="L560">
        <v>1424639505</v>
      </c>
      <c r="M560" t="b">
        <v>0</v>
      </c>
      <c r="N560">
        <v>0</v>
      </c>
      <c r="O560" s="10">
        <f>Kickstarter[[#This Row],[pledged]]/Kickstarter[[#This Row],[goal]]</f>
        <v>0</v>
      </c>
      <c r="P560" s="12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Sub-Category]],LEN(Kickstarter[[#This Row],[Category and Sub-Category]])-FIND("/",Kickstarter[[#This Row],[Category and Sub-Category]]))</f>
        <v>web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f>(((Kickstarter[[#This Row],[deadline]]/60)/60)/24)+DATE(1970,1,1)</f>
        <v>42351.283101851848</v>
      </c>
      <c r="J561">
        <v>1449989260</v>
      </c>
      <c r="K561" s="9">
        <f>(((Kickstarter[[#This Row],[launched_at]]/60)/60)/24)+DATE(1970,1,1)</f>
        <v>42321.283101851848</v>
      </c>
      <c r="L561">
        <v>1447397260</v>
      </c>
      <c r="M561" t="b">
        <v>0</v>
      </c>
      <c r="N561">
        <v>1</v>
      </c>
      <c r="O561" s="10">
        <f>Kickstarter[[#This Row],[pledged]]/Kickstarter[[#This Row],[goal]]</f>
        <v>2.0833333333333335E-4</v>
      </c>
      <c r="P561" s="12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Sub-Category]],LEN(Kickstarter[[#This Row],[Category and Sub-Category]])-FIND("/",Kickstarter[[#This Row],[Category and Sub-Category]]))</f>
        <v>web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f>(((Kickstarter[[#This Row],[deadline]]/60)/60)/24)+DATE(1970,1,1)</f>
        <v>41990.771354166667</v>
      </c>
      <c r="J562">
        <v>1418841045</v>
      </c>
      <c r="K562" s="9">
        <f>(((Kickstarter[[#This Row],[launched_at]]/60)/60)/24)+DATE(1970,1,1)</f>
        <v>41960.771354166667</v>
      </c>
      <c r="L562">
        <v>1416249045</v>
      </c>
      <c r="M562" t="b">
        <v>0</v>
      </c>
      <c r="N562">
        <v>3</v>
      </c>
      <c r="O562" s="10">
        <f>Kickstarter[[#This Row],[pledged]]/Kickstarter[[#This Row],[goal]]</f>
        <v>1.2E-4</v>
      </c>
      <c r="P562" s="12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Sub-Category]],LEN(Kickstarter[[#This Row],[Category and Sub-Category]])-FIND("/",Kickstarter[[#This Row],[Category and Sub-Category]]))</f>
        <v>web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f>(((Kickstarter[[#This Row],[deadline]]/60)/60)/24)+DATE(1970,1,1)</f>
        <v>42303.658715277779</v>
      </c>
      <c r="J563">
        <v>1445874513</v>
      </c>
      <c r="K563" s="9">
        <f>(((Kickstarter[[#This Row],[launched_at]]/60)/60)/24)+DATE(1970,1,1)</f>
        <v>42268.658715277779</v>
      </c>
      <c r="L563">
        <v>1442850513</v>
      </c>
      <c r="M563" t="b">
        <v>0</v>
      </c>
      <c r="N563">
        <v>2</v>
      </c>
      <c r="O563" s="10">
        <f>Kickstarter[[#This Row],[pledged]]/Kickstarter[[#This Row],[goal]]</f>
        <v>3.6666666666666666E-3</v>
      </c>
      <c r="P563" s="12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Sub-Category]],LEN(Kickstarter[[#This Row],[Category and Sub-Category]])-FIND("/",Kickstarter[[#This Row],[Category and Sub-Category]]))</f>
        <v>web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f>(((Kickstarter[[#This Row],[deadline]]/60)/60)/24)+DATE(1970,1,1)</f>
        <v>42722.389062500006</v>
      </c>
      <c r="J564">
        <v>1482052815</v>
      </c>
      <c r="K564" s="9">
        <f>(((Kickstarter[[#This Row],[launched_at]]/60)/60)/24)+DATE(1970,1,1)</f>
        <v>42692.389062500006</v>
      </c>
      <c r="L564">
        <v>1479460815</v>
      </c>
      <c r="M564" t="b">
        <v>0</v>
      </c>
      <c r="N564">
        <v>0</v>
      </c>
      <c r="O564" s="10">
        <f>Kickstarter[[#This Row],[pledged]]/Kickstarter[[#This Row],[goal]]</f>
        <v>0</v>
      </c>
      <c r="P564" s="12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Sub-Category]],LEN(Kickstarter[[#This Row],[Category and Sub-Category]])-FIND("/",Kickstarter[[#This Row],[Category and Sub-Category]]))</f>
        <v>web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f>(((Kickstarter[[#This Row],[deadline]]/60)/60)/24)+DATE(1970,1,1)</f>
        <v>42052.069988425923</v>
      </c>
      <c r="J565">
        <v>1424137247</v>
      </c>
      <c r="K565" s="9">
        <f>(((Kickstarter[[#This Row],[launched_at]]/60)/60)/24)+DATE(1970,1,1)</f>
        <v>42022.069988425923</v>
      </c>
      <c r="L565">
        <v>1421545247</v>
      </c>
      <c r="M565" t="b">
        <v>0</v>
      </c>
      <c r="N565">
        <v>2</v>
      </c>
      <c r="O565" s="10">
        <f>Kickstarter[[#This Row],[pledged]]/Kickstarter[[#This Row],[goal]]</f>
        <v>9.0666666666666662E-4</v>
      </c>
      <c r="P565" s="12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Sub-Category]],LEN(Kickstarter[[#This Row],[Category and Sub-Category]])-FIND("/",Kickstarter[[#This Row],[Category and Sub-Category]]))</f>
        <v>web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f>(((Kickstarter[[#This Row],[deadline]]/60)/60)/24)+DATE(1970,1,1)</f>
        <v>42441.942997685182</v>
      </c>
      <c r="J566">
        <v>1457822275</v>
      </c>
      <c r="K566" s="9">
        <f>(((Kickstarter[[#This Row],[launched_at]]/60)/60)/24)+DATE(1970,1,1)</f>
        <v>42411.942997685182</v>
      </c>
      <c r="L566">
        <v>1455230275</v>
      </c>
      <c r="M566" t="b">
        <v>0</v>
      </c>
      <c r="N566">
        <v>1</v>
      </c>
      <c r="O566" s="10">
        <f>Kickstarter[[#This Row],[pledged]]/Kickstarter[[#This Row],[goal]]</f>
        <v>5.5555555555555558E-5</v>
      </c>
      <c r="P566" s="12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Sub-Category]],LEN(Kickstarter[[#This Row],[Category and Sub-Category]])-FIND("/",Kickstarter[[#This Row],[Category and Sub-Category]]))</f>
        <v>web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f>(((Kickstarter[[#This Row],[deadline]]/60)/60)/24)+DATE(1970,1,1)</f>
        <v>42195.785289351858</v>
      </c>
      <c r="J567">
        <v>1436554249</v>
      </c>
      <c r="K567" s="9">
        <f>(((Kickstarter[[#This Row],[launched_at]]/60)/60)/24)+DATE(1970,1,1)</f>
        <v>42165.785289351858</v>
      </c>
      <c r="L567">
        <v>1433962249</v>
      </c>
      <c r="M567" t="b">
        <v>0</v>
      </c>
      <c r="N567">
        <v>0</v>
      </c>
      <c r="O567" s="10">
        <f>Kickstarter[[#This Row],[pledged]]/Kickstarter[[#This Row],[goal]]</f>
        <v>0</v>
      </c>
      <c r="P567" s="12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Sub-Category]],LEN(Kickstarter[[#This Row],[Category and Sub-Category]])-FIND("/",Kickstarter[[#This Row],[Category and Sub-Category]]))</f>
        <v>web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f>(((Kickstarter[[#This Row],[deadline]]/60)/60)/24)+DATE(1970,1,1)</f>
        <v>42565.68440972222</v>
      </c>
      <c r="J568">
        <v>1468513533</v>
      </c>
      <c r="K568" s="9">
        <f>(((Kickstarter[[#This Row],[launched_at]]/60)/60)/24)+DATE(1970,1,1)</f>
        <v>42535.68440972222</v>
      </c>
      <c r="L568">
        <v>1465921533</v>
      </c>
      <c r="M568" t="b">
        <v>0</v>
      </c>
      <c r="N568">
        <v>1</v>
      </c>
      <c r="O568" s="10">
        <f>Kickstarter[[#This Row],[pledged]]/Kickstarter[[#This Row],[goal]]</f>
        <v>2.0000000000000001E-4</v>
      </c>
      <c r="P568" s="12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Sub-Category]],LEN(Kickstarter[[#This Row],[Category and Sub-Category]])-FIND("/",Kickstarter[[#This Row],[Category and Sub-Category]]))</f>
        <v>web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f>(((Kickstarter[[#This Row],[deadline]]/60)/60)/24)+DATE(1970,1,1)</f>
        <v>42005.842523148152</v>
      </c>
      <c r="J569">
        <v>1420143194</v>
      </c>
      <c r="K569" s="9">
        <f>(((Kickstarter[[#This Row],[launched_at]]/60)/60)/24)+DATE(1970,1,1)</f>
        <v>41975.842523148152</v>
      </c>
      <c r="L569">
        <v>1417551194</v>
      </c>
      <c r="M569" t="b">
        <v>0</v>
      </c>
      <c r="N569">
        <v>0</v>
      </c>
      <c r="O569" s="10">
        <f>Kickstarter[[#This Row],[pledged]]/Kickstarter[[#This Row],[goal]]</f>
        <v>0</v>
      </c>
      <c r="P569" s="12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Sub-Category]],LEN(Kickstarter[[#This Row],[Category and Sub-Category]])-FIND("/",Kickstarter[[#This Row],[Category and Sub-Category]]))</f>
        <v>web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f>(((Kickstarter[[#This Row],[deadline]]/60)/60)/24)+DATE(1970,1,1)</f>
        <v>42385.458333333328</v>
      </c>
      <c r="J570">
        <v>1452942000</v>
      </c>
      <c r="K570" s="9">
        <f>(((Kickstarter[[#This Row],[launched_at]]/60)/60)/24)+DATE(1970,1,1)</f>
        <v>42348.9215625</v>
      </c>
      <c r="L570">
        <v>1449785223</v>
      </c>
      <c r="M570" t="b">
        <v>0</v>
      </c>
      <c r="N570">
        <v>5</v>
      </c>
      <c r="O570" s="10">
        <f>Kickstarter[[#This Row],[pledged]]/Kickstarter[[#This Row],[goal]]</f>
        <v>0.01</v>
      </c>
      <c r="P570" s="12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Sub-Category]],LEN(Kickstarter[[#This Row],[Category and Sub-Category]])-FIND("/",Kickstarter[[#This Row],[Category and Sub-Category]]))</f>
        <v>web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f>(((Kickstarter[[#This Row],[deadline]]/60)/60)/24)+DATE(1970,1,1)</f>
        <v>42370.847361111111</v>
      </c>
      <c r="J571">
        <v>1451679612</v>
      </c>
      <c r="K571" s="9">
        <f>(((Kickstarter[[#This Row],[launched_at]]/60)/60)/24)+DATE(1970,1,1)</f>
        <v>42340.847361111111</v>
      </c>
      <c r="L571">
        <v>1449087612</v>
      </c>
      <c r="M571" t="b">
        <v>0</v>
      </c>
      <c r="N571">
        <v>1</v>
      </c>
      <c r="O571" s="10">
        <f>Kickstarter[[#This Row],[pledged]]/Kickstarter[[#This Row],[goal]]</f>
        <v>8.0000000000000002E-3</v>
      </c>
      <c r="P571" s="12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Sub-Category]],LEN(Kickstarter[[#This Row],[Category and Sub-Category]])-FIND("/",Kickstarter[[#This Row],[Category and Sub-Category]]))</f>
        <v>web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f>(((Kickstarter[[#This Row],[deadline]]/60)/60)/24)+DATE(1970,1,1)</f>
        <v>42418.798252314817</v>
      </c>
      <c r="J572">
        <v>1455822569</v>
      </c>
      <c r="K572" s="9">
        <f>(((Kickstarter[[#This Row],[launched_at]]/60)/60)/24)+DATE(1970,1,1)</f>
        <v>42388.798252314817</v>
      </c>
      <c r="L572">
        <v>1453230569</v>
      </c>
      <c r="M572" t="b">
        <v>0</v>
      </c>
      <c r="N572">
        <v>1</v>
      </c>
      <c r="O572" s="10">
        <f>Kickstarter[[#This Row],[pledged]]/Kickstarter[[#This Row],[goal]]</f>
        <v>1.6705882352941177E-3</v>
      </c>
      <c r="P572" s="12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Sub-Category]],LEN(Kickstarter[[#This Row],[Category and Sub-Category]])-FIND("/",Kickstarter[[#This Row],[Category and Sub-Category]]))</f>
        <v>web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f>(((Kickstarter[[#This Row],[deadline]]/60)/60)/24)+DATE(1970,1,1)</f>
        <v>42212.165972222225</v>
      </c>
      <c r="J573">
        <v>1437969540</v>
      </c>
      <c r="K573" s="9">
        <f>(((Kickstarter[[#This Row],[launched_at]]/60)/60)/24)+DATE(1970,1,1)</f>
        <v>42192.816238425927</v>
      </c>
      <c r="L573">
        <v>1436297723</v>
      </c>
      <c r="M573" t="b">
        <v>0</v>
      </c>
      <c r="N573">
        <v>2</v>
      </c>
      <c r="O573" s="10">
        <f>Kickstarter[[#This Row],[pledged]]/Kickstarter[[#This Row],[goal]]</f>
        <v>4.2399999999999998E-3</v>
      </c>
      <c r="P573" s="12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Sub-Category]],LEN(Kickstarter[[#This Row],[Category and Sub-Category]])-FIND("/",Kickstarter[[#This Row],[Category and Sub-Category]]))</f>
        <v>web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f>(((Kickstarter[[#This Row],[deadline]]/60)/60)/24)+DATE(1970,1,1)</f>
        <v>42312.757962962962</v>
      </c>
      <c r="J574">
        <v>1446660688</v>
      </c>
      <c r="K574" s="9">
        <f>(((Kickstarter[[#This Row],[launched_at]]/60)/60)/24)+DATE(1970,1,1)</f>
        <v>42282.71629629629</v>
      </c>
      <c r="L574">
        <v>1444065088</v>
      </c>
      <c r="M574" t="b">
        <v>0</v>
      </c>
      <c r="N574">
        <v>0</v>
      </c>
      <c r="O574" s="10">
        <f>Kickstarter[[#This Row],[pledged]]/Kickstarter[[#This Row],[goal]]</f>
        <v>0</v>
      </c>
      <c r="P574" s="12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Sub-Category]],LEN(Kickstarter[[#This Row],[Category and Sub-Category]])-FIND("/",Kickstarter[[#This Row],[Category and Sub-Category]]))</f>
        <v>web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f>(((Kickstarter[[#This Row],[deadline]]/60)/60)/24)+DATE(1970,1,1)</f>
        <v>42022.05</v>
      </c>
      <c r="J575">
        <v>1421543520</v>
      </c>
      <c r="K575" s="9">
        <f>(((Kickstarter[[#This Row],[launched_at]]/60)/60)/24)+DATE(1970,1,1)</f>
        <v>41963.050127314811</v>
      </c>
      <c r="L575">
        <v>1416445931</v>
      </c>
      <c r="M575" t="b">
        <v>0</v>
      </c>
      <c r="N575">
        <v>9</v>
      </c>
      <c r="O575" s="10">
        <f>Kickstarter[[#This Row],[pledged]]/Kickstarter[[#This Row],[goal]]</f>
        <v>3.892538925389254E-3</v>
      </c>
      <c r="P575" s="12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Sub-Category]],LEN(Kickstarter[[#This Row],[Category and Sub-Category]])-FIND("/",Kickstarter[[#This Row],[Category and Sub-Category]]))</f>
        <v>web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f>(((Kickstarter[[#This Row],[deadline]]/60)/60)/24)+DATE(1970,1,1)</f>
        <v>42662.443368055552</v>
      </c>
      <c r="J576">
        <v>1476873507</v>
      </c>
      <c r="K576" s="9">
        <f>(((Kickstarter[[#This Row],[launched_at]]/60)/60)/24)+DATE(1970,1,1)</f>
        <v>42632.443368055552</v>
      </c>
      <c r="L576">
        <v>1474281507</v>
      </c>
      <c r="M576" t="b">
        <v>0</v>
      </c>
      <c r="N576">
        <v>4</v>
      </c>
      <c r="O576" s="10">
        <f>Kickstarter[[#This Row],[pledged]]/Kickstarter[[#This Row],[goal]]</f>
        <v>7.1556350626118068E-3</v>
      </c>
      <c r="P576" s="12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Sub-Category]],LEN(Kickstarter[[#This Row],[Category and Sub-Category]])-FIND("/",Kickstarter[[#This Row],[Category and Sub-Category]]))</f>
        <v>web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f>(((Kickstarter[[#This Row],[deadline]]/60)/60)/24)+DATE(1970,1,1)</f>
        <v>42168.692627314813</v>
      </c>
      <c r="J577">
        <v>1434213443</v>
      </c>
      <c r="K577" s="9">
        <f>(((Kickstarter[[#This Row],[launched_at]]/60)/60)/24)+DATE(1970,1,1)</f>
        <v>42138.692627314813</v>
      </c>
      <c r="L577">
        <v>1431621443</v>
      </c>
      <c r="M577" t="b">
        <v>0</v>
      </c>
      <c r="N577">
        <v>4</v>
      </c>
      <c r="O577" s="10">
        <f>Kickstarter[[#This Row],[pledged]]/Kickstarter[[#This Row],[goal]]</f>
        <v>4.3166666666666666E-3</v>
      </c>
      <c r="P577" s="12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Sub-Category]],LEN(Kickstarter[[#This Row],[Category and Sub-Category]])-FIND("/",Kickstarter[[#This Row],[Category and Sub-Category]]))</f>
        <v>web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f>(((Kickstarter[[#This Row],[deadline]]/60)/60)/24)+DATE(1970,1,1)</f>
        <v>42091.43</v>
      </c>
      <c r="J578">
        <v>1427537952</v>
      </c>
      <c r="K578" s="9">
        <f>(((Kickstarter[[#This Row],[launched_at]]/60)/60)/24)+DATE(1970,1,1)</f>
        <v>42031.471666666665</v>
      </c>
      <c r="L578">
        <v>1422357552</v>
      </c>
      <c r="M578" t="b">
        <v>0</v>
      </c>
      <c r="N578">
        <v>1</v>
      </c>
      <c r="O578" s="10">
        <f>Kickstarter[[#This Row],[pledged]]/Kickstarter[[#This Row],[goal]]</f>
        <v>1.2500000000000001E-5</v>
      </c>
      <c r="P578" s="12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Sub-Category]],LEN(Kickstarter[[#This Row],[Category and Sub-Category]])-FIND("/",Kickstarter[[#This Row],[Category and Sub-Category]]))</f>
        <v>web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f>(((Kickstarter[[#This Row],[deadline]]/60)/60)/24)+DATE(1970,1,1)</f>
        <v>42510.589143518519</v>
      </c>
      <c r="J579">
        <v>1463753302</v>
      </c>
      <c r="K579" s="9">
        <f>(((Kickstarter[[#This Row],[launched_at]]/60)/60)/24)+DATE(1970,1,1)</f>
        <v>42450.589143518519</v>
      </c>
      <c r="L579">
        <v>1458569302</v>
      </c>
      <c r="M579" t="b">
        <v>0</v>
      </c>
      <c r="N579">
        <v>1</v>
      </c>
      <c r="O579" s="10">
        <f>Kickstarter[[#This Row],[pledged]]/Kickstarter[[#This Row],[goal]]</f>
        <v>2E-3</v>
      </c>
      <c r="P579" s="12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Sub-Category]],LEN(Kickstarter[[#This Row],[Category and Sub-Category]])-FIND("/",Kickstarter[[#This Row],[Category and Sub-Category]]))</f>
        <v>web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f>(((Kickstarter[[#This Row],[deadline]]/60)/60)/24)+DATE(1970,1,1)</f>
        <v>42254.578622685185</v>
      </c>
      <c r="J580">
        <v>1441633993</v>
      </c>
      <c r="K580" s="9">
        <f>(((Kickstarter[[#This Row],[launched_at]]/60)/60)/24)+DATE(1970,1,1)</f>
        <v>42230.578622685185</v>
      </c>
      <c r="L580">
        <v>1439560393</v>
      </c>
      <c r="M580" t="b">
        <v>0</v>
      </c>
      <c r="N580">
        <v>7</v>
      </c>
      <c r="O580" s="10">
        <f>Kickstarter[[#This Row],[pledged]]/Kickstarter[[#This Row],[goal]]</f>
        <v>1.12E-4</v>
      </c>
      <c r="P580" s="12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Sub-Category]],LEN(Kickstarter[[#This Row],[Category and Sub-Category]])-FIND("/",Kickstarter[[#This Row],[Category and Sub-Category]]))</f>
        <v>web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f>(((Kickstarter[[#This Row],[deadline]]/60)/60)/24)+DATE(1970,1,1)</f>
        <v>41998.852118055554</v>
      </c>
      <c r="J581">
        <v>1419539223</v>
      </c>
      <c r="K581" s="9">
        <f>(((Kickstarter[[#This Row],[launched_at]]/60)/60)/24)+DATE(1970,1,1)</f>
        <v>41968.852118055554</v>
      </c>
      <c r="L581">
        <v>1416947223</v>
      </c>
      <c r="M581" t="b">
        <v>0</v>
      </c>
      <c r="N581">
        <v>5</v>
      </c>
      <c r="O581" s="10">
        <f>Kickstarter[[#This Row],[pledged]]/Kickstarter[[#This Row],[goal]]</f>
        <v>1.4583333333333334E-2</v>
      </c>
      <c r="P581" s="12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Sub-Category]],LEN(Kickstarter[[#This Row],[Category and Sub-Category]])-FIND("/",Kickstarter[[#This Row],[Category and Sub-Category]]))</f>
        <v>web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f>(((Kickstarter[[#This Row],[deadline]]/60)/60)/24)+DATE(1970,1,1)</f>
        <v>42635.908182870371</v>
      </c>
      <c r="J582">
        <v>1474580867</v>
      </c>
      <c r="K582" s="9">
        <f>(((Kickstarter[[#This Row],[launched_at]]/60)/60)/24)+DATE(1970,1,1)</f>
        <v>42605.908182870371</v>
      </c>
      <c r="L582">
        <v>1471988867</v>
      </c>
      <c r="M582" t="b">
        <v>0</v>
      </c>
      <c r="N582">
        <v>1</v>
      </c>
      <c r="O582" s="10">
        <f>Kickstarter[[#This Row],[pledged]]/Kickstarter[[#This Row],[goal]]</f>
        <v>3.3333333333333332E-4</v>
      </c>
      <c r="P582" s="12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Sub-Category]],LEN(Kickstarter[[#This Row],[Category and Sub-Category]])-FIND("/",Kickstarter[[#This Row],[Category and Sub-Category]]))</f>
        <v>web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f>(((Kickstarter[[#This Row],[deadline]]/60)/60)/24)+DATE(1970,1,1)</f>
        <v>42218.012777777782</v>
      </c>
      <c r="J583">
        <v>1438474704</v>
      </c>
      <c r="K583" s="9">
        <f>(((Kickstarter[[#This Row],[launched_at]]/60)/60)/24)+DATE(1970,1,1)</f>
        <v>42188.012777777782</v>
      </c>
      <c r="L583">
        <v>1435882704</v>
      </c>
      <c r="M583" t="b">
        <v>0</v>
      </c>
      <c r="N583">
        <v>0</v>
      </c>
      <c r="O583" s="10">
        <f>Kickstarter[[#This Row],[pledged]]/Kickstarter[[#This Row],[goal]]</f>
        <v>0</v>
      </c>
      <c r="P583" s="12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Sub-Category]],LEN(Kickstarter[[#This Row],[Category and Sub-Category]])-FIND("/",Kickstarter[[#This Row],[Category and Sub-Category]]))</f>
        <v>web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f>(((Kickstarter[[#This Row],[deadline]]/60)/60)/24)+DATE(1970,1,1)</f>
        <v>42078.75</v>
      </c>
      <c r="J584">
        <v>1426442400</v>
      </c>
      <c r="K584" s="9">
        <f>(((Kickstarter[[#This Row],[launched_at]]/60)/60)/24)+DATE(1970,1,1)</f>
        <v>42055.739803240736</v>
      </c>
      <c r="L584">
        <v>1424454319</v>
      </c>
      <c r="M584" t="b">
        <v>0</v>
      </c>
      <c r="N584">
        <v>0</v>
      </c>
      <c r="O584" s="10">
        <f>Kickstarter[[#This Row],[pledged]]/Kickstarter[[#This Row],[goal]]</f>
        <v>0</v>
      </c>
      <c r="P584" s="12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Sub-Category]],LEN(Kickstarter[[#This Row],[Category and Sub-Category]])-FIND("/",Kickstarter[[#This Row],[Category and Sub-Category]]))</f>
        <v>web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f>(((Kickstarter[[#This Row],[deadline]]/60)/60)/24)+DATE(1970,1,1)</f>
        <v>42082.896840277783</v>
      </c>
      <c r="J585">
        <v>1426800687</v>
      </c>
      <c r="K585" s="9">
        <f>(((Kickstarter[[#This Row],[launched_at]]/60)/60)/24)+DATE(1970,1,1)</f>
        <v>42052.93850694444</v>
      </c>
      <c r="L585">
        <v>1424212287</v>
      </c>
      <c r="M585" t="b">
        <v>0</v>
      </c>
      <c r="N585">
        <v>1</v>
      </c>
      <c r="O585" s="10">
        <f>Kickstarter[[#This Row],[pledged]]/Kickstarter[[#This Row],[goal]]</f>
        <v>1.1111111111111112E-4</v>
      </c>
      <c r="P585" s="12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Sub-Category]],LEN(Kickstarter[[#This Row],[Category and Sub-Category]])-FIND("/",Kickstarter[[#This Row],[Category and Sub-Category]]))</f>
        <v>web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f>(((Kickstarter[[#This Row],[deadline]]/60)/60)/24)+DATE(1970,1,1)</f>
        <v>42079.674953703703</v>
      </c>
      <c r="J586">
        <v>1426522316</v>
      </c>
      <c r="K586" s="9">
        <f>(((Kickstarter[[#This Row],[launched_at]]/60)/60)/24)+DATE(1970,1,1)</f>
        <v>42049.716620370367</v>
      </c>
      <c r="L586">
        <v>1423933916</v>
      </c>
      <c r="M586" t="b">
        <v>0</v>
      </c>
      <c r="N586">
        <v>2</v>
      </c>
      <c r="O586" s="10">
        <f>Kickstarter[[#This Row],[pledged]]/Kickstarter[[#This Row],[goal]]</f>
        <v>0.01</v>
      </c>
      <c r="P586" s="12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Sub-Category]],LEN(Kickstarter[[#This Row],[Category and Sub-Category]])-FIND("/",Kickstarter[[#This Row],[Category and Sub-Category]]))</f>
        <v>web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f>(((Kickstarter[[#This Row],[deadline]]/60)/60)/24)+DATE(1970,1,1)</f>
        <v>42339</v>
      </c>
      <c r="J587">
        <v>1448928000</v>
      </c>
      <c r="K587" s="9">
        <f>(((Kickstarter[[#This Row],[launched_at]]/60)/60)/24)+DATE(1970,1,1)</f>
        <v>42283.3909375</v>
      </c>
      <c r="L587">
        <v>1444123377</v>
      </c>
      <c r="M587" t="b">
        <v>0</v>
      </c>
      <c r="N587">
        <v>0</v>
      </c>
      <c r="O587" s="10">
        <f>Kickstarter[[#This Row],[pledged]]/Kickstarter[[#This Row],[goal]]</f>
        <v>0</v>
      </c>
      <c r="P587" s="12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Sub-Category]],LEN(Kickstarter[[#This Row],[Category and Sub-Category]])-FIND("/",Kickstarter[[#This Row],[Category and Sub-Category]]))</f>
        <v>web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f>(((Kickstarter[[#This Row],[deadline]]/60)/60)/24)+DATE(1970,1,1)</f>
        <v>42050.854247685187</v>
      </c>
      <c r="J588">
        <v>1424032207</v>
      </c>
      <c r="K588" s="9">
        <f>(((Kickstarter[[#This Row],[launched_at]]/60)/60)/24)+DATE(1970,1,1)</f>
        <v>42020.854247685187</v>
      </c>
      <c r="L588">
        <v>1421440207</v>
      </c>
      <c r="M588" t="b">
        <v>0</v>
      </c>
      <c r="N588">
        <v>4</v>
      </c>
      <c r="O588" s="10">
        <f>Kickstarter[[#This Row],[pledged]]/Kickstarter[[#This Row],[goal]]</f>
        <v>5.5999999999999999E-3</v>
      </c>
      <c r="P588" s="12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Sub-Category]],LEN(Kickstarter[[#This Row],[Category and Sub-Category]])-FIND("/",Kickstarter[[#This Row],[Category and Sub-Category]]))</f>
        <v>web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f>(((Kickstarter[[#This Row],[deadline]]/60)/60)/24)+DATE(1970,1,1)</f>
        <v>42110.757326388892</v>
      </c>
      <c r="J589">
        <v>1429207833</v>
      </c>
      <c r="K589" s="9">
        <f>(((Kickstarter[[#This Row],[launched_at]]/60)/60)/24)+DATE(1970,1,1)</f>
        <v>42080.757326388892</v>
      </c>
      <c r="L589">
        <v>1426615833</v>
      </c>
      <c r="M589" t="b">
        <v>0</v>
      </c>
      <c r="N589">
        <v>7</v>
      </c>
      <c r="O589" s="10">
        <f>Kickstarter[[#This Row],[pledged]]/Kickstarter[[#This Row],[goal]]</f>
        <v>9.0833333333333335E-2</v>
      </c>
      <c r="P589" s="12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Sub-Category]],LEN(Kickstarter[[#This Row],[Category and Sub-Category]])-FIND("/",Kickstarter[[#This Row],[Category and Sub-Category]]))</f>
        <v>web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f>(((Kickstarter[[#This Row],[deadline]]/60)/60)/24)+DATE(1970,1,1)</f>
        <v>42691.811180555553</v>
      </c>
      <c r="J590">
        <v>1479410886</v>
      </c>
      <c r="K590" s="9">
        <f>(((Kickstarter[[#This Row],[launched_at]]/60)/60)/24)+DATE(1970,1,1)</f>
        <v>42631.769513888896</v>
      </c>
      <c r="L590">
        <v>1474223286</v>
      </c>
      <c r="M590" t="b">
        <v>0</v>
      </c>
      <c r="N590">
        <v>2</v>
      </c>
      <c r="O590" s="10">
        <f>Kickstarter[[#This Row],[pledged]]/Kickstarter[[#This Row],[goal]]</f>
        <v>3.3444444444444443E-2</v>
      </c>
      <c r="P590" s="12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Sub-Category]],LEN(Kickstarter[[#This Row],[Category and Sub-Category]])-FIND("/",Kickstarter[[#This Row],[Category and Sub-Category]]))</f>
        <v>web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f>(((Kickstarter[[#This Row],[deadline]]/60)/60)/24)+DATE(1970,1,1)</f>
        <v>42193.614571759259</v>
      </c>
      <c r="J591">
        <v>1436366699</v>
      </c>
      <c r="K591" s="9">
        <f>(((Kickstarter[[#This Row],[launched_at]]/60)/60)/24)+DATE(1970,1,1)</f>
        <v>42178.614571759259</v>
      </c>
      <c r="L591">
        <v>1435070699</v>
      </c>
      <c r="M591" t="b">
        <v>0</v>
      </c>
      <c r="N591">
        <v>1</v>
      </c>
      <c r="O591" s="10">
        <f>Kickstarter[[#This Row],[pledged]]/Kickstarter[[#This Row],[goal]]</f>
        <v>1.3333333333333334E-4</v>
      </c>
      <c r="P591" s="12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Sub-Category]],LEN(Kickstarter[[#This Row],[Category and Sub-Category]])-FIND("/",Kickstarter[[#This Row],[Category and Sub-Category]]))</f>
        <v>web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f>(((Kickstarter[[#This Row],[deadline]]/60)/60)/24)+DATE(1970,1,1)</f>
        <v>42408.542361111111</v>
      </c>
      <c r="J592">
        <v>1454936460</v>
      </c>
      <c r="K592" s="9">
        <f>(((Kickstarter[[#This Row],[launched_at]]/60)/60)/24)+DATE(1970,1,1)</f>
        <v>42377.554756944446</v>
      </c>
      <c r="L592">
        <v>1452259131</v>
      </c>
      <c r="M592" t="b">
        <v>0</v>
      </c>
      <c r="N592">
        <v>9</v>
      </c>
      <c r="O592" s="10">
        <f>Kickstarter[[#This Row],[pledged]]/Kickstarter[[#This Row],[goal]]</f>
        <v>4.4600000000000001E-2</v>
      </c>
      <c r="P592" s="12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Sub-Category]],LEN(Kickstarter[[#This Row],[Category and Sub-Category]])-FIND("/",Kickstarter[[#This Row],[Category and Sub-Category]]))</f>
        <v>web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f>(((Kickstarter[[#This Row],[deadline]]/60)/60)/24)+DATE(1970,1,1)</f>
        <v>42207.543171296296</v>
      </c>
      <c r="J593">
        <v>1437570130</v>
      </c>
      <c r="K593" s="9">
        <f>(((Kickstarter[[#This Row],[launched_at]]/60)/60)/24)+DATE(1970,1,1)</f>
        <v>42177.543171296296</v>
      </c>
      <c r="L593">
        <v>1434978130</v>
      </c>
      <c r="M593" t="b">
        <v>0</v>
      </c>
      <c r="N593">
        <v>2</v>
      </c>
      <c r="O593" s="10">
        <f>Kickstarter[[#This Row],[pledged]]/Kickstarter[[#This Row],[goal]]</f>
        <v>6.0999999999999997E-4</v>
      </c>
      <c r="P593" s="12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Sub-Category]],LEN(Kickstarter[[#This Row],[Category and Sub-Category]])-FIND("/",Kickstarter[[#This Row],[Category and Sub-Category]]))</f>
        <v>web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f>(((Kickstarter[[#This Row],[deadline]]/60)/60)/24)+DATE(1970,1,1)</f>
        <v>41976.232175925921</v>
      </c>
      <c r="J594">
        <v>1417584860</v>
      </c>
      <c r="K594" s="9">
        <f>(((Kickstarter[[#This Row],[launched_at]]/60)/60)/24)+DATE(1970,1,1)</f>
        <v>41946.232175925928</v>
      </c>
      <c r="L594">
        <v>1414992860</v>
      </c>
      <c r="M594" t="b">
        <v>0</v>
      </c>
      <c r="N594">
        <v>1</v>
      </c>
      <c r="O594" s="10">
        <f>Kickstarter[[#This Row],[pledged]]/Kickstarter[[#This Row],[goal]]</f>
        <v>3.3333333333333333E-2</v>
      </c>
      <c r="P594" s="12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Sub-Category]],LEN(Kickstarter[[#This Row],[Category and Sub-Category]])-FIND("/",Kickstarter[[#This Row],[Category and Sub-Category]]))</f>
        <v>web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f>(((Kickstarter[[#This Row],[deadline]]/60)/60)/24)+DATE(1970,1,1)</f>
        <v>42100.635937500003</v>
      </c>
      <c r="J595">
        <v>1428333345</v>
      </c>
      <c r="K595" s="9">
        <f>(((Kickstarter[[#This Row],[launched_at]]/60)/60)/24)+DATE(1970,1,1)</f>
        <v>42070.677604166667</v>
      </c>
      <c r="L595">
        <v>1425744945</v>
      </c>
      <c r="M595" t="b">
        <v>0</v>
      </c>
      <c r="N595">
        <v>7</v>
      </c>
      <c r="O595" s="10">
        <f>Kickstarter[[#This Row],[pledged]]/Kickstarter[[#This Row],[goal]]</f>
        <v>0.23</v>
      </c>
      <c r="P595" s="12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Sub-Category]],LEN(Kickstarter[[#This Row],[Category and Sub-Category]])-FIND("/",Kickstarter[[#This Row],[Category and Sub-Category]]))</f>
        <v>web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f>(((Kickstarter[[#This Row],[deadline]]/60)/60)/24)+DATE(1970,1,1)</f>
        <v>42476.780162037037</v>
      </c>
      <c r="J596">
        <v>1460832206</v>
      </c>
      <c r="K596" s="9">
        <f>(((Kickstarter[[#This Row],[launched_at]]/60)/60)/24)+DATE(1970,1,1)</f>
        <v>42446.780162037037</v>
      </c>
      <c r="L596">
        <v>1458240206</v>
      </c>
      <c r="M596" t="b">
        <v>0</v>
      </c>
      <c r="N596">
        <v>2</v>
      </c>
      <c r="O596" s="10">
        <f>Kickstarter[[#This Row],[pledged]]/Kickstarter[[#This Row],[goal]]</f>
        <v>1.0399999999999999E-3</v>
      </c>
      <c r="P596" s="12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Sub-Category]],LEN(Kickstarter[[#This Row],[Category and Sub-Category]])-FIND("/",Kickstarter[[#This Row],[Category and Sub-Category]]))</f>
        <v>web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f>(((Kickstarter[[#This Row],[deadline]]/60)/60)/24)+DATE(1970,1,1)</f>
        <v>42128.069884259254</v>
      </c>
      <c r="J597">
        <v>1430703638</v>
      </c>
      <c r="K597" s="9">
        <f>(((Kickstarter[[#This Row],[launched_at]]/60)/60)/24)+DATE(1970,1,1)</f>
        <v>42083.069884259254</v>
      </c>
      <c r="L597">
        <v>1426815638</v>
      </c>
      <c r="M597" t="b">
        <v>0</v>
      </c>
      <c r="N597">
        <v>8</v>
      </c>
      <c r="O597" s="10">
        <f>Kickstarter[[#This Row],[pledged]]/Kickstarter[[#This Row],[goal]]</f>
        <v>4.2599999999999999E-3</v>
      </c>
      <c r="P597" s="12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Sub-Category]],LEN(Kickstarter[[#This Row],[Category and Sub-Category]])-FIND("/",Kickstarter[[#This Row],[Category and Sub-Category]]))</f>
        <v>web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f>(((Kickstarter[[#This Row],[deadline]]/60)/60)/24)+DATE(1970,1,1)</f>
        <v>42676.896898148145</v>
      </c>
      <c r="J598">
        <v>1478122292</v>
      </c>
      <c r="K598" s="9">
        <f>(((Kickstarter[[#This Row],[launched_at]]/60)/60)/24)+DATE(1970,1,1)</f>
        <v>42646.896898148145</v>
      </c>
      <c r="L598">
        <v>1475530292</v>
      </c>
      <c r="M598" t="b">
        <v>0</v>
      </c>
      <c r="N598">
        <v>2</v>
      </c>
      <c r="O598" s="10">
        <f>Kickstarter[[#This Row],[pledged]]/Kickstarter[[#This Row],[goal]]</f>
        <v>2.9999999999999997E-4</v>
      </c>
      <c r="P598" s="12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Sub-Category]],LEN(Kickstarter[[#This Row],[Category and Sub-Category]])-FIND("/",Kickstarter[[#This Row],[Category and Sub-Category]]))</f>
        <v>web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f>(((Kickstarter[[#This Row],[deadline]]/60)/60)/24)+DATE(1970,1,1)</f>
        <v>42582.666666666672</v>
      </c>
      <c r="J599">
        <v>1469980800</v>
      </c>
      <c r="K599" s="9">
        <f>(((Kickstarter[[#This Row],[launched_at]]/60)/60)/24)+DATE(1970,1,1)</f>
        <v>42545.705266203702</v>
      </c>
      <c r="L599">
        <v>1466787335</v>
      </c>
      <c r="M599" t="b">
        <v>0</v>
      </c>
      <c r="N599">
        <v>2</v>
      </c>
      <c r="O599" s="10">
        <f>Kickstarter[[#This Row],[pledged]]/Kickstarter[[#This Row],[goal]]</f>
        <v>2.6666666666666666E-3</v>
      </c>
      <c r="P599" s="12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Sub-Category]],LEN(Kickstarter[[#This Row],[Category and Sub-Category]])-FIND("/",Kickstarter[[#This Row],[Category and Sub-Category]]))</f>
        <v>web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f>(((Kickstarter[[#This Row],[deadline]]/60)/60)/24)+DATE(1970,1,1)</f>
        <v>41978.00209490741</v>
      </c>
      <c r="J600">
        <v>1417737781</v>
      </c>
      <c r="K600" s="9">
        <f>(((Kickstarter[[#This Row],[launched_at]]/60)/60)/24)+DATE(1970,1,1)</f>
        <v>41948.00209490741</v>
      </c>
      <c r="L600">
        <v>1415145781</v>
      </c>
      <c r="M600" t="b">
        <v>0</v>
      </c>
      <c r="N600">
        <v>7</v>
      </c>
      <c r="O600" s="10">
        <f>Kickstarter[[#This Row],[pledged]]/Kickstarter[[#This Row],[goal]]</f>
        <v>0.34</v>
      </c>
      <c r="P600" s="12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Sub-Category]],LEN(Kickstarter[[#This Row],[Category and Sub-Category]])-FIND("/",Kickstarter[[#This Row],[Category and Sub-Category]]))</f>
        <v>web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f>(((Kickstarter[[#This Row],[deadline]]/60)/60)/24)+DATE(1970,1,1)</f>
        <v>42071.636111111111</v>
      </c>
      <c r="J601">
        <v>1425827760</v>
      </c>
      <c r="K601" s="9">
        <f>(((Kickstarter[[#This Row],[launched_at]]/60)/60)/24)+DATE(1970,1,1)</f>
        <v>42047.812523148154</v>
      </c>
      <c r="L601">
        <v>1423769402</v>
      </c>
      <c r="M601" t="b">
        <v>0</v>
      </c>
      <c r="N601">
        <v>2</v>
      </c>
      <c r="O601" s="10">
        <f>Kickstarter[[#This Row],[pledged]]/Kickstarter[[#This Row],[goal]]</f>
        <v>6.2E-4</v>
      </c>
      <c r="P601" s="12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Sub-Category]],LEN(Kickstarter[[#This Row],[Category and Sub-Category]])-FIND("/",Kickstarter[[#This Row],[Category and Sub-Category]]))</f>
        <v>web</v>
      </c>
      <c r="S601" t="b">
        <v>0</v>
      </c>
      <c r="T601" t="s">
        <v>8272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f>(((Kickstarter[[#This Row],[deadline]]/60)/60)/24)+DATE(1970,1,1)</f>
        <v>42133.798171296294</v>
      </c>
      <c r="J602">
        <v>1431198562</v>
      </c>
      <c r="K602" s="9">
        <f>(((Kickstarter[[#This Row],[launched_at]]/60)/60)/24)+DATE(1970,1,1)</f>
        <v>42073.798171296294</v>
      </c>
      <c r="L602">
        <v>1426014562</v>
      </c>
      <c r="M602" t="b">
        <v>0</v>
      </c>
      <c r="N602">
        <v>1</v>
      </c>
      <c r="O602" s="10">
        <f>Kickstarter[[#This Row],[pledged]]/Kickstarter[[#This Row],[goal]]</f>
        <v>0.02</v>
      </c>
      <c r="P602" s="12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Sub-Category]],LEN(Kickstarter[[#This Row],[Category and Sub-Category]])-FIND("/",Kickstarter[[#This Row],[Category and Sub-Category]]))</f>
        <v>web</v>
      </c>
      <c r="S602" t="b">
        <v>0</v>
      </c>
      <c r="T602" t="s">
        <v>8272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f>(((Kickstarter[[#This Row],[deadline]]/60)/60)/24)+DATE(1970,1,1)</f>
        <v>41999.858090277776</v>
      </c>
      <c r="J603">
        <v>1419626139</v>
      </c>
      <c r="K603" s="9">
        <f>(((Kickstarter[[#This Row],[launched_at]]/60)/60)/24)+DATE(1970,1,1)</f>
        <v>41969.858090277776</v>
      </c>
      <c r="L603">
        <v>1417034139</v>
      </c>
      <c r="M603" t="b">
        <v>0</v>
      </c>
      <c r="N603">
        <v>6</v>
      </c>
      <c r="O603" s="10">
        <f>Kickstarter[[#This Row],[pledged]]/Kickstarter[[#This Row],[goal]]</f>
        <v>1.4E-2</v>
      </c>
      <c r="P603" s="12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Sub-Category]],LEN(Kickstarter[[#This Row],[Category and Sub-Category]])-FIND("/",Kickstarter[[#This Row],[Category and Sub-Category]]))</f>
        <v>web</v>
      </c>
      <c r="S603" t="b">
        <v>0</v>
      </c>
      <c r="T603" t="s">
        <v>8272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f>(((Kickstarter[[#This Row],[deadline]]/60)/60)/24)+DATE(1970,1,1)</f>
        <v>42173.79415509259</v>
      </c>
      <c r="J604">
        <v>1434654215</v>
      </c>
      <c r="K604" s="9">
        <f>(((Kickstarter[[#This Row],[launched_at]]/60)/60)/24)+DATE(1970,1,1)</f>
        <v>42143.79415509259</v>
      </c>
      <c r="L604">
        <v>1432062215</v>
      </c>
      <c r="M604" t="b">
        <v>0</v>
      </c>
      <c r="N604">
        <v>0</v>
      </c>
      <c r="O604" s="10">
        <f>Kickstarter[[#This Row],[pledged]]/Kickstarter[[#This Row],[goal]]</f>
        <v>0</v>
      </c>
      <c r="P604" s="12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Sub-Category]],LEN(Kickstarter[[#This Row],[Category and Sub-Category]])-FIND("/",Kickstarter[[#This Row],[Category and Sub-Category]]))</f>
        <v>web</v>
      </c>
      <c r="S604" t="b">
        <v>0</v>
      </c>
      <c r="T604" t="s">
        <v>8272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f>(((Kickstarter[[#This Row],[deadline]]/60)/60)/24)+DATE(1970,1,1)</f>
        <v>41865.639155092591</v>
      </c>
      <c r="J605">
        <v>1408029623</v>
      </c>
      <c r="K605" s="9">
        <f>(((Kickstarter[[#This Row],[launched_at]]/60)/60)/24)+DATE(1970,1,1)</f>
        <v>41835.639155092591</v>
      </c>
      <c r="L605">
        <v>1405437623</v>
      </c>
      <c r="M605" t="b">
        <v>0</v>
      </c>
      <c r="N605">
        <v>13</v>
      </c>
      <c r="O605" s="10">
        <f>Kickstarter[[#This Row],[pledged]]/Kickstarter[[#This Row],[goal]]</f>
        <v>3.9334666666666664E-2</v>
      </c>
      <c r="P605" s="12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Sub-Category]],LEN(Kickstarter[[#This Row],[Category and Sub-Category]])-FIND("/",Kickstarter[[#This Row],[Category and Sub-Category]]))</f>
        <v>web</v>
      </c>
      <c r="S605" t="b">
        <v>0</v>
      </c>
      <c r="T605" t="s">
        <v>8272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f>(((Kickstarter[[#This Row],[deadline]]/60)/60)/24)+DATE(1970,1,1)</f>
        <v>41879.035370370373</v>
      </c>
      <c r="J606">
        <v>1409187056</v>
      </c>
      <c r="K606" s="9">
        <f>(((Kickstarter[[#This Row],[launched_at]]/60)/60)/24)+DATE(1970,1,1)</f>
        <v>41849.035370370373</v>
      </c>
      <c r="L606">
        <v>1406595056</v>
      </c>
      <c r="M606" t="b">
        <v>0</v>
      </c>
      <c r="N606">
        <v>0</v>
      </c>
      <c r="O606" s="10">
        <f>Kickstarter[[#This Row],[pledged]]/Kickstarter[[#This Row],[goal]]</f>
        <v>0</v>
      </c>
      <c r="P606" s="12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Sub-Category]],LEN(Kickstarter[[#This Row],[Category and Sub-Category]])-FIND("/",Kickstarter[[#This Row],[Category and Sub-Category]]))</f>
        <v>web</v>
      </c>
      <c r="S606" t="b">
        <v>0</v>
      </c>
      <c r="T606" t="s">
        <v>8272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f>(((Kickstarter[[#This Row],[deadline]]/60)/60)/24)+DATE(1970,1,1)</f>
        <v>42239.357731481476</v>
      </c>
      <c r="J607">
        <v>1440318908</v>
      </c>
      <c r="K607" s="9">
        <f>(((Kickstarter[[#This Row],[launched_at]]/60)/60)/24)+DATE(1970,1,1)</f>
        <v>42194.357731481476</v>
      </c>
      <c r="L607">
        <v>1436430908</v>
      </c>
      <c r="M607" t="b">
        <v>0</v>
      </c>
      <c r="N607">
        <v>8</v>
      </c>
      <c r="O607" s="10">
        <f>Kickstarter[[#This Row],[pledged]]/Kickstarter[[#This Row],[goal]]</f>
        <v>2.6200000000000001E-2</v>
      </c>
      <c r="P607" s="12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Sub-Category]],LEN(Kickstarter[[#This Row],[Category and Sub-Category]])-FIND("/",Kickstarter[[#This Row],[Category and Sub-Category]]))</f>
        <v>web</v>
      </c>
      <c r="S607" t="b">
        <v>0</v>
      </c>
      <c r="T607" t="s">
        <v>8272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f>(((Kickstarter[[#This Row],[deadline]]/60)/60)/24)+DATE(1970,1,1)</f>
        <v>42148.625</v>
      </c>
      <c r="J608">
        <v>1432479600</v>
      </c>
      <c r="K608" s="9">
        <f>(((Kickstarter[[#This Row],[launched_at]]/60)/60)/24)+DATE(1970,1,1)</f>
        <v>42102.650567129633</v>
      </c>
      <c r="L608">
        <v>1428507409</v>
      </c>
      <c r="M608" t="b">
        <v>0</v>
      </c>
      <c r="N608">
        <v>1</v>
      </c>
      <c r="O608" s="10">
        <f>Kickstarter[[#This Row],[pledged]]/Kickstarter[[#This Row],[goal]]</f>
        <v>2E-3</v>
      </c>
      <c r="P608" s="12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Sub-Category]],LEN(Kickstarter[[#This Row],[Category and Sub-Category]])-FIND("/",Kickstarter[[#This Row],[Category and Sub-Category]]))</f>
        <v>web</v>
      </c>
      <c r="S608" t="b">
        <v>0</v>
      </c>
      <c r="T608" t="s">
        <v>8272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f>(((Kickstarter[[#This Row],[deadline]]/60)/60)/24)+DATE(1970,1,1)</f>
        <v>42330.867314814815</v>
      </c>
      <c r="J609">
        <v>1448225336</v>
      </c>
      <c r="K609" s="9">
        <f>(((Kickstarter[[#This Row],[launched_at]]/60)/60)/24)+DATE(1970,1,1)</f>
        <v>42300.825648148151</v>
      </c>
      <c r="L609">
        <v>1445629736</v>
      </c>
      <c r="M609" t="b">
        <v>0</v>
      </c>
      <c r="N609">
        <v>0</v>
      </c>
      <c r="O609" s="10">
        <f>Kickstarter[[#This Row],[pledged]]/Kickstarter[[#This Row],[goal]]</f>
        <v>0</v>
      </c>
      <c r="P609" s="12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Sub-Category]],LEN(Kickstarter[[#This Row],[Category and Sub-Category]])-FIND("/",Kickstarter[[#This Row],[Category and Sub-Category]]))</f>
        <v>web</v>
      </c>
      <c r="S609" t="b">
        <v>0</v>
      </c>
      <c r="T609" t="s">
        <v>8272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f>(((Kickstarter[[#This Row],[deadline]]/60)/60)/24)+DATE(1970,1,1)</f>
        <v>42170.921064814815</v>
      </c>
      <c r="J610">
        <v>1434405980</v>
      </c>
      <c r="K610" s="9">
        <f>(((Kickstarter[[#This Row],[launched_at]]/60)/60)/24)+DATE(1970,1,1)</f>
        <v>42140.921064814815</v>
      </c>
      <c r="L610">
        <v>1431813980</v>
      </c>
      <c r="M610" t="b">
        <v>0</v>
      </c>
      <c r="N610">
        <v>5</v>
      </c>
      <c r="O610" s="10">
        <f>Kickstarter[[#This Row],[pledged]]/Kickstarter[[#This Row],[goal]]</f>
        <v>9.7400000000000004E-3</v>
      </c>
      <c r="P610" s="12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Sub-Category]],LEN(Kickstarter[[#This Row],[Category and Sub-Category]])-FIND("/",Kickstarter[[#This Row],[Category and Sub-Category]]))</f>
        <v>web</v>
      </c>
      <c r="S610" t="b">
        <v>0</v>
      </c>
      <c r="T610" t="s">
        <v>8272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f>(((Kickstarter[[#This Row],[deadline]]/60)/60)/24)+DATE(1970,1,1)</f>
        <v>42337.075740740736</v>
      </c>
      <c r="J611">
        <v>1448761744</v>
      </c>
      <c r="K611" s="9">
        <f>(((Kickstarter[[#This Row],[launched_at]]/60)/60)/24)+DATE(1970,1,1)</f>
        <v>42307.034074074079</v>
      </c>
      <c r="L611">
        <v>1446166144</v>
      </c>
      <c r="M611" t="b">
        <v>0</v>
      </c>
      <c r="N611">
        <v>1</v>
      </c>
      <c r="O611" s="10">
        <f>Kickstarter[[#This Row],[pledged]]/Kickstarter[[#This Row],[goal]]</f>
        <v>6.41025641025641E-3</v>
      </c>
      <c r="P611" s="12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Sub-Category]],LEN(Kickstarter[[#This Row],[Category and Sub-Category]])-FIND("/",Kickstarter[[#This Row],[Category and Sub-Category]]))</f>
        <v>web</v>
      </c>
      <c r="S611" t="b">
        <v>0</v>
      </c>
      <c r="T611" t="s">
        <v>8272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f>(((Kickstarter[[#This Row],[deadline]]/60)/60)/24)+DATE(1970,1,1)</f>
        <v>42116.83085648148</v>
      </c>
      <c r="J612">
        <v>1429732586</v>
      </c>
      <c r="K612" s="9">
        <f>(((Kickstarter[[#This Row],[launched_at]]/60)/60)/24)+DATE(1970,1,1)</f>
        <v>42086.83085648148</v>
      </c>
      <c r="L612">
        <v>1427140586</v>
      </c>
      <c r="M612" t="b">
        <v>0</v>
      </c>
      <c r="N612">
        <v>0</v>
      </c>
      <c r="O612" s="10">
        <f>Kickstarter[[#This Row],[pledged]]/Kickstarter[[#This Row],[goal]]</f>
        <v>0</v>
      </c>
      <c r="P612" s="12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Sub-Category]],LEN(Kickstarter[[#This Row],[Category and Sub-Category]])-FIND("/",Kickstarter[[#This Row],[Category and Sub-Category]]))</f>
        <v>web</v>
      </c>
      <c r="S612" t="b">
        <v>0</v>
      </c>
      <c r="T612" t="s">
        <v>8272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f>(((Kickstarter[[#This Row],[deadline]]/60)/60)/24)+DATE(1970,1,1)</f>
        <v>42388.560613425929</v>
      </c>
      <c r="J613">
        <v>1453210037</v>
      </c>
      <c r="K613" s="9">
        <f>(((Kickstarter[[#This Row],[launched_at]]/60)/60)/24)+DATE(1970,1,1)</f>
        <v>42328.560613425929</v>
      </c>
      <c r="L613">
        <v>1448026037</v>
      </c>
      <c r="M613" t="b">
        <v>0</v>
      </c>
      <c r="N613">
        <v>0</v>
      </c>
      <c r="O613" s="10">
        <f>Kickstarter[[#This Row],[pledged]]/Kickstarter[[#This Row],[goal]]</f>
        <v>0</v>
      </c>
      <c r="P613" s="12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Sub-Category]],LEN(Kickstarter[[#This Row],[Category and Sub-Category]])-FIND("/",Kickstarter[[#This Row],[Category and Sub-Category]]))</f>
        <v>web</v>
      </c>
      <c r="S613" t="b">
        <v>0</v>
      </c>
      <c r="T613" t="s">
        <v>8272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f>(((Kickstarter[[#This Row],[deadline]]/60)/60)/24)+DATE(1970,1,1)</f>
        <v>42615.031782407401</v>
      </c>
      <c r="J614">
        <v>1472777146</v>
      </c>
      <c r="K614" s="9">
        <f>(((Kickstarter[[#This Row],[launched_at]]/60)/60)/24)+DATE(1970,1,1)</f>
        <v>42585.031782407401</v>
      </c>
      <c r="L614">
        <v>1470185146</v>
      </c>
      <c r="M614" t="b">
        <v>0</v>
      </c>
      <c r="N614">
        <v>0</v>
      </c>
      <c r="O614" s="10">
        <f>Kickstarter[[#This Row],[pledged]]/Kickstarter[[#This Row],[goal]]</f>
        <v>0</v>
      </c>
      <c r="P614" s="12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Sub-Category]],LEN(Kickstarter[[#This Row],[Category and Sub-Category]])-FIND("/",Kickstarter[[#This Row],[Category and Sub-Category]]))</f>
        <v>web</v>
      </c>
      <c r="S614" t="b">
        <v>0</v>
      </c>
      <c r="T614" t="s">
        <v>8272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f>(((Kickstarter[[#This Row],[deadline]]/60)/60)/24)+DATE(1970,1,1)</f>
        <v>42278.207638888889</v>
      </c>
      <c r="J615">
        <v>1443675540</v>
      </c>
      <c r="K615" s="9">
        <f>(((Kickstarter[[#This Row],[launched_at]]/60)/60)/24)+DATE(1970,1,1)</f>
        <v>42247.496759259258</v>
      </c>
      <c r="L615">
        <v>1441022120</v>
      </c>
      <c r="M615" t="b">
        <v>0</v>
      </c>
      <c r="N615">
        <v>121</v>
      </c>
      <c r="O615" s="10">
        <f>Kickstarter[[#This Row],[pledged]]/Kickstarter[[#This Row],[goal]]</f>
        <v>0.21363333333333334</v>
      </c>
      <c r="P615" s="12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Sub-Category]],LEN(Kickstarter[[#This Row],[Category and Sub-Category]])-FIND("/",Kickstarter[[#This Row],[Category and Sub-Category]]))</f>
        <v>web</v>
      </c>
      <c r="S615" t="b">
        <v>0</v>
      </c>
      <c r="T615" t="s">
        <v>8272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f>(((Kickstarter[[#This Row],[deadline]]/60)/60)/24)+DATE(1970,1,1)</f>
        <v>42545.061805555553</v>
      </c>
      <c r="J616">
        <v>1466731740</v>
      </c>
      <c r="K616" s="9">
        <f>(((Kickstarter[[#This Row],[launched_at]]/60)/60)/24)+DATE(1970,1,1)</f>
        <v>42515.061805555553</v>
      </c>
      <c r="L616">
        <v>1464139740</v>
      </c>
      <c r="M616" t="b">
        <v>0</v>
      </c>
      <c r="N616">
        <v>0</v>
      </c>
      <c r="O616" s="10">
        <f>Kickstarter[[#This Row],[pledged]]/Kickstarter[[#This Row],[goal]]</f>
        <v>0</v>
      </c>
      <c r="P616" s="12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Sub-Category]],LEN(Kickstarter[[#This Row],[Category and Sub-Category]])-FIND("/",Kickstarter[[#This Row],[Category and Sub-Category]]))</f>
        <v>web</v>
      </c>
      <c r="S616" t="b">
        <v>0</v>
      </c>
      <c r="T616" t="s">
        <v>8272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f>(((Kickstarter[[#This Row],[deadline]]/60)/60)/24)+DATE(1970,1,1)</f>
        <v>42272.122210648144</v>
      </c>
      <c r="J617">
        <v>1443149759</v>
      </c>
      <c r="K617" s="9">
        <f>(((Kickstarter[[#This Row],[launched_at]]/60)/60)/24)+DATE(1970,1,1)</f>
        <v>42242.122210648144</v>
      </c>
      <c r="L617">
        <v>1440557759</v>
      </c>
      <c r="M617" t="b">
        <v>0</v>
      </c>
      <c r="N617">
        <v>0</v>
      </c>
      <c r="O617" s="10">
        <f>Kickstarter[[#This Row],[pledged]]/Kickstarter[[#This Row],[goal]]</f>
        <v>0</v>
      </c>
      <c r="P617" s="12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Sub-Category]],LEN(Kickstarter[[#This Row],[Category and Sub-Category]])-FIND("/",Kickstarter[[#This Row],[Category and Sub-Category]]))</f>
        <v>web</v>
      </c>
      <c r="S617" t="b">
        <v>0</v>
      </c>
      <c r="T617" t="s">
        <v>8272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f>(((Kickstarter[[#This Row],[deadline]]/60)/60)/24)+DATE(1970,1,1)</f>
        <v>42791.376238425932</v>
      </c>
      <c r="J618">
        <v>1488013307</v>
      </c>
      <c r="K618" s="9">
        <f>(((Kickstarter[[#This Row],[launched_at]]/60)/60)/24)+DATE(1970,1,1)</f>
        <v>42761.376238425932</v>
      </c>
      <c r="L618">
        <v>1485421307</v>
      </c>
      <c r="M618" t="b">
        <v>0</v>
      </c>
      <c r="N618">
        <v>0</v>
      </c>
      <c r="O618" s="10">
        <f>Kickstarter[[#This Row],[pledged]]/Kickstarter[[#This Row],[goal]]</f>
        <v>0</v>
      </c>
      <c r="P618" s="12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Sub-Category]],LEN(Kickstarter[[#This Row],[Category and Sub-Category]])-FIND("/",Kickstarter[[#This Row],[Category and Sub-Category]]))</f>
        <v>web</v>
      </c>
      <c r="S618" t="b">
        <v>0</v>
      </c>
      <c r="T618" t="s">
        <v>8272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f>(((Kickstarter[[#This Row],[deadline]]/60)/60)/24)+DATE(1970,1,1)</f>
        <v>42132.343090277776</v>
      </c>
      <c r="J619">
        <v>1431072843</v>
      </c>
      <c r="K619" s="9">
        <f>(((Kickstarter[[#This Row],[launched_at]]/60)/60)/24)+DATE(1970,1,1)</f>
        <v>42087.343090277776</v>
      </c>
      <c r="L619">
        <v>1427184843</v>
      </c>
      <c r="M619" t="b">
        <v>0</v>
      </c>
      <c r="N619">
        <v>3</v>
      </c>
      <c r="O619" s="10">
        <f>Kickstarter[[#This Row],[pledged]]/Kickstarter[[#This Row],[goal]]</f>
        <v>0.03</v>
      </c>
      <c r="P619" s="12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Sub-Category]],LEN(Kickstarter[[#This Row],[Category and Sub-Category]])-FIND("/",Kickstarter[[#This Row],[Category and Sub-Category]]))</f>
        <v>web</v>
      </c>
      <c r="S619" t="b">
        <v>0</v>
      </c>
      <c r="T619" t="s">
        <v>8272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f>(((Kickstarter[[#This Row],[deadline]]/60)/60)/24)+DATE(1970,1,1)</f>
        <v>42347.810219907406</v>
      </c>
      <c r="J620">
        <v>1449689203</v>
      </c>
      <c r="K620" s="9">
        <f>(((Kickstarter[[#This Row],[launched_at]]/60)/60)/24)+DATE(1970,1,1)</f>
        <v>42317.810219907406</v>
      </c>
      <c r="L620">
        <v>1447097203</v>
      </c>
      <c r="M620" t="b">
        <v>0</v>
      </c>
      <c r="N620">
        <v>0</v>
      </c>
      <c r="O620" s="10">
        <f>Kickstarter[[#This Row],[pledged]]/Kickstarter[[#This Row],[goal]]</f>
        <v>0</v>
      </c>
      <c r="P620" s="12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Sub-Category]],LEN(Kickstarter[[#This Row],[Category and Sub-Category]])-FIND("/",Kickstarter[[#This Row],[Category and Sub-Category]]))</f>
        <v>web</v>
      </c>
      <c r="S620" t="b">
        <v>0</v>
      </c>
      <c r="T620" t="s">
        <v>8272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f>(((Kickstarter[[#This Row],[deadline]]/60)/60)/24)+DATE(1970,1,1)</f>
        <v>41968.692013888889</v>
      </c>
      <c r="J621">
        <v>1416933390</v>
      </c>
      <c r="K621" s="9">
        <f>(((Kickstarter[[#This Row],[launched_at]]/60)/60)/24)+DATE(1970,1,1)</f>
        <v>41908.650347222225</v>
      </c>
      <c r="L621">
        <v>1411745790</v>
      </c>
      <c r="M621" t="b">
        <v>0</v>
      </c>
      <c r="N621">
        <v>1</v>
      </c>
      <c r="O621" s="10">
        <f>Kickstarter[[#This Row],[pledged]]/Kickstarter[[#This Row],[goal]]</f>
        <v>3.9999999999999998E-7</v>
      </c>
      <c r="P621" s="12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Sub-Category]],LEN(Kickstarter[[#This Row],[Category and Sub-Category]])-FIND("/",Kickstarter[[#This Row],[Category and Sub-Category]]))</f>
        <v>web</v>
      </c>
      <c r="S621" t="b">
        <v>0</v>
      </c>
      <c r="T621" t="s">
        <v>8272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f>(((Kickstarter[[#This Row],[deadline]]/60)/60)/24)+DATE(1970,1,1)</f>
        <v>41876.716874999998</v>
      </c>
      <c r="J622">
        <v>1408986738</v>
      </c>
      <c r="K622" s="9">
        <f>(((Kickstarter[[#This Row],[launched_at]]/60)/60)/24)+DATE(1970,1,1)</f>
        <v>41831.716874999998</v>
      </c>
      <c r="L622">
        <v>1405098738</v>
      </c>
      <c r="M622" t="b">
        <v>0</v>
      </c>
      <c r="N622">
        <v>1</v>
      </c>
      <c r="O622" s="10">
        <f>Kickstarter[[#This Row],[pledged]]/Kickstarter[[#This Row],[goal]]</f>
        <v>0.01</v>
      </c>
      <c r="P622" s="12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Sub-Category]],LEN(Kickstarter[[#This Row],[Category and Sub-Category]])-FIND("/",Kickstarter[[#This Row],[Category and Sub-Category]]))</f>
        <v>web</v>
      </c>
      <c r="S622" t="b">
        <v>0</v>
      </c>
      <c r="T622" t="s">
        <v>8272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f>(((Kickstarter[[#This Row],[deadline]]/60)/60)/24)+DATE(1970,1,1)</f>
        <v>42558.987696759257</v>
      </c>
      <c r="J623">
        <v>1467934937</v>
      </c>
      <c r="K623" s="9">
        <f>(((Kickstarter[[#This Row],[launched_at]]/60)/60)/24)+DATE(1970,1,1)</f>
        <v>42528.987696759257</v>
      </c>
      <c r="L623">
        <v>1465342937</v>
      </c>
      <c r="M623" t="b">
        <v>0</v>
      </c>
      <c r="N623">
        <v>3</v>
      </c>
      <c r="O623" s="10">
        <f>Kickstarter[[#This Row],[pledged]]/Kickstarter[[#This Row],[goal]]</f>
        <v>1.044E-2</v>
      </c>
      <c r="P623" s="12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Sub-Category]],LEN(Kickstarter[[#This Row],[Category and Sub-Category]])-FIND("/",Kickstarter[[#This Row],[Category and Sub-Category]]))</f>
        <v>web</v>
      </c>
      <c r="S623" t="b">
        <v>0</v>
      </c>
      <c r="T623" t="s">
        <v>8272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f>(((Kickstarter[[#This Row],[deadline]]/60)/60)/24)+DATE(1970,1,1)</f>
        <v>42552.774745370371</v>
      </c>
      <c r="J624">
        <v>1467398138</v>
      </c>
      <c r="K624" s="9">
        <f>(((Kickstarter[[#This Row],[launched_at]]/60)/60)/24)+DATE(1970,1,1)</f>
        <v>42532.774745370371</v>
      </c>
      <c r="L624">
        <v>1465670138</v>
      </c>
      <c r="M624" t="b">
        <v>0</v>
      </c>
      <c r="N624">
        <v>9</v>
      </c>
      <c r="O624" s="10">
        <f>Kickstarter[[#This Row],[pledged]]/Kickstarter[[#This Row],[goal]]</f>
        <v>5.6833333333333333E-2</v>
      </c>
      <c r="P624" s="12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Sub-Category]],LEN(Kickstarter[[#This Row],[Category and Sub-Category]])-FIND("/",Kickstarter[[#This Row],[Category and Sub-Category]]))</f>
        <v>web</v>
      </c>
      <c r="S624" t="b">
        <v>0</v>
      </c>
      <c r="T624" t="s">
        <v>8272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f>(((Kickstarter[[#This Row],[deadline]]/60)/60)/24)+DATE(1970,1,1)</f>
        <v>42152.009224537032</v>
      </c>
      <c r="J625">
        <v>1432771997</v>
      </c>
      <c r="K625" s="9">
        <f>(((Kickstarter[[#This Row],[launched_at]]/60)/60)/24)+DATE(1970,1,1)</f>
        <v>42122.009224537032</v>
      </c>
      <c r="L625">
        <v>1430179997</v>
      </c>
      <c r="M625" t="b">
        <v>0</v>
      </c>
      <c r="N625">
        <v>0</v>
      </c>
      <c r="O625" s="10">
        <f>Kickstarter[[#This Row],[pledged]]/Kickstarter[[#This Row],[goal]]</f>
        <v>0</v>
      </c>
      <c r="P625" s="12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Sub-Category]],LEN(Kickstarter[[#This Row],[Category and Sub-Category]])-FIND("/",Kickstarter[[#This Row],[Category and Sub-Category]]))</f>
        <v>web</v>
      </c>
      <c r="S625" t="b">
        <v>0</v>
      </c>
      <c r="T625" t="s">
        <v>8272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f>(((Kickstarter[[#This Row],[deadline]]/60)/60)/24)+DATE(1970,1,1)</f>
        <v>42138.988900462966</v>
      </c>
      <c r="J626">
        <v>1431647041</v>
      </c>
      <c r="K626" s="9">
        <f>(((Kickstarter[[#This Row],[launched_at]]/60)/60)/24)+DATE(1970,1,1)</f>
        <v>42108.988900462966</v>
      </c>
      <c r="L626">
        <v>1429055041</v>
      </c>
      <c r="M626" t="b">
        <v>0</v>
      </c>
      <c r="N626">
        <v>0</v>
      </c>
      <c r="O626" s="10">
        <f>Kickstarter[[#This Row],[pledged]]/Kickstarter[[#This Row],[goal]]</f>
        <v>0</v>
      </c>
      <c r="P626" s="12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Sub-Category]],LEN(Kickstarter[[#This Row],[Category and Sub-Category]])-FIND("/",Kickstarter[[#This Row],[Category and Sub-Category]]))</f>
        <v>web</v>
      </c>
      <c r="S626" t="b">
        <v>0</v>
      </c>
      <c r="T626" t="s">
        <v>8272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f>(((Kickstarter[[#This Row],[deadline]]/60)/60)/24)+DATE(1970,1,1)</f>
        <v>42820.853900462964</v>
      </c>
      <c r="J627">
        <v>1490560177</v>
      </c>
      <c r="K627" s="9">
        <f>(((Kickstarter[[#This Row],[launched_at]]/60)/60)/24)+DATE(1970,1,1)</f>
        <v>42790.895567129628</v>
      </c>
      <c r="L627">
        <v>1487971777</v>
      </c>
      <c r="M627" t="b">
        <v>0</v>
      </c>
      <c r="N627">
        <v>0</v>
      </c>
      <c r="O627" s="10">
        <f>Kickstarter[[#This Row],[pledged]]/Kickstarter[[#This Row],[goal]]</f>
        <v>0</v>
      </c>
      <c r="P627" s="12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Sub-Category]],LEN(Kickstarter[[#This Row],[Category and Sub-Category]])-FIND("/",Kickstarter[[#This Row],[Category and Sub-Category]]))</f>
        <v>web</v>
      </c>
      <c r="S627" t="b">
        <v>0</v>
      </c>
      <c r="T627" t="s">
        <v>8272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f>(((Kickstarter[[#This Row],[deadline]]/60)/60)/24)+DATE(1970,1,1)</f>
        <v>42231.556944444441</v>
      </c>
      <c r="J628">
        <v>1439644920</v>
      </c>
      <c r="K628" s="9">
        <f>(((Kickstarter[[#This Row],[launched_at]]/60)/60)/24)+DATE(1970,1,1)</f>
        <v>42198.559479166666</v>
      </c>
      <c r="L628">
        <v>1436793939</v>
      </c>
      <c r="M628" t="b">
        <v>0</v>
      </c>
      <c r="N628">
        <v>39</v>
      </c>
      <c r="O628" s="10">
        <f>Kickstarter[[#This Row],[pledged]]/Kickstarter[[#This Row],[goal]]</f>
        <v>0.17380000000000001</v>
      </c>
      <c r="P628" s="12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Sub-Category]],LEN(Kickstarter[[#This Row],[Category and Sub-Category]])-FIND("/",Kickstarter[[#This Row],[Category and Sub-Category]]))</f>
        <v>web</v>
      </c>
      <c r="S628" t="b">
        <v>0</v>
      </c>
      <c r="T628" t="s">
        <v>8272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f>(((Kickstarter[[#This Row],[deadline]]/60)/60)/24)+DATE(1970,1,1)</f>
        <v>42443.958333333328</v>
      </c>
      <c r="J629">
        <v>1457996400</v>
      </c>
      <c r="K629" s="9">
        <f>(((Kickstarter[[#This Row],[launched_at]]/60)/60)/24)+DATE(1970,1,1)</f>
        <v>42384.306840277779</v>
      </c>
      <c r="L629">
        <v>1452842511</v>
      </c>
      <c r="M629" t="b">
        <v>0</v>
      </c>
      <c r="N629">
        <v>1</v>
      </c>
      <c r="O629" s="10">
        <f>Kickstarter[[#This Row],[pledged]]/Kickstarter[[#This Row],[goal]]</f>
        <v>2.0000000000000001E-4</v>
      </c>
      <c r="P629" s="12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Sub-Category]],LEN(Kickstarter[[#This Row],[Category and Sub-Category]])-FIND("/",Kickstarter[[#This Row],[Category and Sub-Category]]))</f>
        <v>web</v>
      </c>
      <c r="S629" t="b">
        <v>0</v>
      </c>
      <c r="T629" t="s">
        <v>8272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f>(((Kickstarter[[#This Row],[deadline]]/60)/60)/24)+DATE(1970,1,1)</f>
        <v>41833.692789351851</v>
      </c>
      <c r="J630">
        <v>1405269457</v>
      </c>
      <c r="K630" s="9">
        <f>(((Kickstarter[[#This Row],[launched_at]]/60)/60)/24)+DATE(1970,1,1)</f>
        <v>41803.692789351851</v>
      </c>
      <c r="L630">
        <v>1402677457</v>
      </c>
      <c r="M630" t="b">
        <v>0</v>
      </c>
      <c r="N630">
        <v>0</v>
      </c>
      <c r="O630" s="10">
        <f>Kickstarter[[#This Row],[pledged]]/Kickstarter[[#This Row],[goal]]</f>
        <v>0</v>
      </c>
      <c r="P630" s="12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Sub-Category]],LEN(Kickstarter[[#This Row],[Category and Sub-Category]])-FIND("/",Kickstarter[[#This Row],[Category and Sub-Category]]))</f>
        <v>web</v>
      </c>
      <c r="S630" t="b">
        <v>0</v>
      </c>
      <c r="T630" t="s">
        <v>8272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f>(((Kickstarter[[#This Row],[deadline]]/60)/60)/24)+DATE(1970,1,1)</f>
        <v>42504.637824074074</v>
      </c>
      <c r="J631">
        <v>1463239108</v>
      </c>
      <c r="K631" s="9">
        <f>(((Kickstarter[[#This Row],[launched_at]]/60)/60)/24)+DATE(1970,1,1)</f>
        <v>42474.637824074074</v>
      </c>
      <c r="L631">
        <v>1460647108</v>
      </c>
      <c r="M631" t="b">
        <v>0</v>
      </c>
      <c r="N631">
        <v>3</v>
      </c>
      <c r="O631" s="10">
        <f>Kickstarter[[#This Row],[pledged]]/Kickstarter[[#This Row],[goal]]</f>
        <v>1.75E-3</v>
      </c>
      <c r="P631" s="12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Sub-Category]],LEN(Kickstarter[[#This Row],[Category and Sub-Category]])-FIND("/",Kickstarter[[#This Row],[Category and Sub-Category]]))</f>
        <v>web</v>
      </c>
      <c r="S631" t="b">
        <v>0</v>
      </c>
      <c r="T631" t="s">
        <v>8272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f>(((Kickstarter[[#This Row],[deadline]]/60)/60)/24)+DATE(1970,1,1)</f>
        <v>42253.215277777781</v>
      </c>
      <c r="J632">
        <v>1441516200</v>
      </c>
      <c r="K632" s="9">
        <f>(((Kickstarter[[#This Row],[launched_at]]/60)/60)/24)+DATE(1970,1,1)</f>
        <v>42223.619456018518</v>
      </c>
      <c r="L632">
        <v>1438959121</v>
      </c>
      <c r="M632" t="b">
        <v>0</v>
      </c>
      <c r="N632">
        <v>1</v>
      </c>
      <c r="O632" s="10">
        <f>Kickstarter[[#This Row],[pledged]]/Kickstarter[[#This Row],[goal]]</f>
        <v>8.3340278356529708E-4</v>
      </c>
      <c r="P632" s="12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Sub-Category]],LEN(Kickstarter[[#This Row],[Category and Sub-Category]])-FIND("/",Kickstarter[[#This Row],[Category and Sub-Category]]))</f>
        <v>web</v>
      </c>
      <c r="S632" t="b">
        <v>0</v>
      </c>
      <c r="T632" t="s">
        <v>8272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f>(((Kickstarter[[#This Row],[deadline]]/60)/60)/24)+DATE(1970,1,1)</f>
        <v>42518.772326388891</v>
      </c>
      <c r="J633">
        <v>1464460329</v>
      </c>
      <c r="K633" s="9">
        <f>(((Kickstarter[[#This Row],[launched_at]]/60)/60)/24)+DATE(1970,1,1)</f>
        <v>42489.772326388891</v>
      </c>
      <c r="L633">
        <v>1461954729</v>
      </c>
      <c r="M633" t="b">
        <v>0</v>
      </c>
      <c r="N633">
        <v>9</v>
      </c>
      <c r="O633" s="10">
        <f>Kickstarter[[#This Row],[pledged]]/Kickstarter[[#This Row],[goal]]</f>
        <v>1.38E-2</v>
      </c>
      <c r="P633" s="12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Sub-Category]],LEN(Kickstarter[[#This Row],[Category and Sub-Category]])-FIND("/",Kickstarter[[#This Row],[Category and Sub-Category]]))</f>
        <v>web</v>
      </c>
      <c r="S633" t="b">
        <v>0</v>
      </c>
      <c r="T633" t="s">
        <v>8272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f>(((Kickstarter[[#This Row],[deadline]]/60)/60)/24)+DATE(1970,1,1)</f>
        <v>42333.700983796298</v>
      </c>
      <c r="J634">
        <v>1448470165</v>
      </c>
      <c r="K634" s="9">
        <f>(((Kickstarter[[#This Row],[launched_at]]/60)/60)/24)+DATE(1970,1,1)</f>
        <v>42303.659317129626</v>
      </c>
      <c r="L634">
        <v>1445874565</v>
      </c>
      <c r="M634" t="b">
        <v>0</v>
      </c>
      <c r="N634">
        <v>0</v>
      </c>
      <c r="O634" s="10">
        <f>Kickstarter[[#This Row],[pledged]]/Kickstarter[[#This Row],[goal]]</f>
        <v>0</v>
      </c>
      <c r="P634" s="12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Sub-Category]],LEN(Kickstarter[[#This Row],[Category and Sub-Category]])-FIND("/",Kickstarter[[#This Row],[Category and Sub-Category]]))</f>
        <v>web</v>
      </c>
      <c r="S634" t="b">
        <v>0</v>
      </c>
      <c r="T634" t="s">
        <v>8272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f>(((Kickstarter[[#This Row],[deadline]]/60)/60)/24)+DATE(1970,1,1)</f>
        <v>42538.958333333328</v>
      </c>
      <c r="J635">
        <v>1466204400</v>
      </c>
      <c r="K635" s="9">
        <f>(((Kickstarter[[#This Row],[launched_at]]/60)/60)/24)+DATE(1970,1,1)</f>
        <v>42507.29932870371</v>
      </c>
      <c r="L635">
        <v>1463469062</v>
      </c>
      <c r="M635" t="b">
        <v>0</v>
      </c>
      <c r="N635">
        <v>25</v>
      </c>
      <c r="O635" s="10">
        <f>Kickstarter[[#This Row],[pledged]]/Kickstarter[[#This Row],[goal]]</f>
        <v>0.1245</v>
      </c>
      <c r="P635" s="12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Sub-Category]],LEN(Kickstarter[[#This Row],[Category and Sub-Category]])-FIND("/",Kickstarter[[#This Row],[Category and Sub-Category]]))</f>
        <v>web</v>
      </c>
      <c r="S635" t="b">
        <v>0</v>
      </c>
      <c r="T635" t="s">
        <v>8272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f>(((Kickstarter[[#This Row],[deadline]]/60)/60)/24)+DATE(1970,1,1)</f>
        <v>42061.928576388891</v>
      </c>
      <c r="J636">
        <v>1424989029</v>
      </c>
      <c r="K636" s="9">
        <f>(((Kickstarter[[#This Row],[launched_at]]/60)/60)/24)+DATE(1970,1,1)</f>
        <v>42031.928576388891</v>
      </c>
      <c r="L636">
        <v>1422397029</v>
      </c>
      <c r="M636" t="b">
        <v>0</v>
      </c>
      <c r="N636">
        <v>1</v>
      </c>
      <c r="O636" s="10">
        <f>Kickstarter[[#This Row],[pledged]]/Kickstarter[[#This Row],[goal]]</f>
        <v>2.0000000000000001E-4</v>
      </c>
      <c r="P636" s="12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Sub-Category]],LEN(Kickstarter[[#This Row],[Category and Sub-Category]])-FIND("/",Kickstarter[[#This Row],[Category and Sub-Category]]))</f>
        <v>web</v>
      </c>
      <c r="S636" t="b">
        <v>0</v>
      </c>
      <c r="T636" t="s">
        <v>8272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f>(((Kickstarter[[#This Row],[deadline]]/60)/60)/24)+DATE(1970,1,1)</f>
        <v>42106.092152777783</v>
      </c>
      <c r="J637">
        <v>1428804762</v>
      </c>
      <c r="K637" s="9">
        <f>(((Kickstarter[[#This Row],[launched_at]]/60)/60)/24)+DATE(1970,1,1)</f>
        <v>42076.092152777783</v>
      </c>
      <c r="L637">
        <v>1426212762</v>
      </c>
      <c r="M637" t="b">
        <v>0</v>
      </c>
      <c r="N637">
        <v>1</v>
      </c>
      <c r="O637" s="10">
        <f>Kickstarter[[#This Row],[pledged]]/Kickstarter[[#This Row],[goal]]</f>
        <v>8.0000000000000007E-5</v>
      </c>
      <c r="P637" s="12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Sub-Category]],LEN(Kickstarter[[#This Row],[Category and Sub-Category]])-FIND("/",Kickstarter[[#This Row],[Category and Sub-Category]]))</f>
        <v>web</v>
      </c>
      <c r="S637" t="b">
        <v>0</v>
      </c>
      <c r="T637" t="s">
        <v>8272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f>(((Kickstarter[[#This Row],[deadline]]/60)/60)/24)+DATE(1970,1,1)</f>
        <v>42161.44930555555</v>
      </c>
      <c r="J638">
        <v>1433587620</v>
      </c>
      <c r="K638" s="9">
        <f>(((Kickstarter[[#This Row],[launched_at]]/60)/60)/24)+DATE(1970,1,1)</f>
        <v>42131.455439814818</v>
      </c>
      <c r="L638">
        <v>1430996150</v>
      </c>
      <c r="M638" t="b">
        <v>0</v>
      </c>
      <c r="N638">
        <v>1</v>
      </c>
      <c r="O638" s="10">
        <f>Kickstarter[[#This Row],[pledged]]/Kickstarter[[#This Row],[goal]]</f>
        <v>2E-3</v>
      </c>
      <c r="P638" s="12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Sub-Category]],LEN(Kickstarter[[#This Row],[Category and Sub-Category]])-FIND("/",Kickstarter[[#This Row],[Category and Sub-Category]]))</f>
        <v>web</v>
      </c>
      <c r="S638" t="b">
        <v>0</v>
      </c>
      <c r="T638" t="s">
        <v>8272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f>(((Kickstarter[[#This Row],[deadline]]/60)/60)/24)+DATE(1970,1,1)</f>
        <v>42791.961111111115</v>
      </c>
      <c r="J639">
        <v>1488063840</v>
      </c>
      <c r="K639" s="9">
        <f>(((Kickstarter[[#This Row],[launched_at]]/60)/60)/24)+DATE(1970,1,1)</f>
        <v>42762.962013888886</v>
      </c>
      <c r="L639">
        <v>1485558318</v>
      </c>
      <c r="M639" t="b">
        <v>0</v>
      </c>
      <c r="N639">
        <v>0</v>
      </c>
      <c r="O639" s="10">
        <f>Kickstarter[[#This Row],[pledged]]/Kickstarter[[#This Row],[goal]]</f>
        <v>0</v>
      </c>
      <c r="P639" s="12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Sub-Category]],LEN(Kickstarter[[#This Row],[Category and Sub-Category]])-FIND("/",Kickstarter[[#This Row],[Category and Sub-Category]]))</f>
        <v>web</v>
      </c>
      <c r="S639" t="b">
        <v>0</v>
      </c>
      <c r="T639" t="s">
        <v>8272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f>(((Kickstarter[[#This Row],[deadline]]/60)/60)/24)+DATE(1970,1,1)</f>
        <v>42819.55164351852</v>
      </c>
      <c r="J640">
        <v>1490447662</v>
      </c>
      <c r="K640" s="9">
        <f>(((Kickstarter[[#This Row],[launched_at]]/60)/60)/24)+DATE(1970,1,1)</f>
        <v>42759.593310185184</v>
      </c>
      <c r="L640">
        <v>1485267262</v>
      </c>
      <c r="M640" t="b">
        <v>0</v>
      </c>
      <c r="N640">
        <v>6</v>
      </c>
      <c r="O640" s="10">
        <f>Kickstarter[[#This Row],[pledged]]/Kickstarter[[#This Row],[goal]]</f>
        <v>9.0000000000000006E-5</v>
      </c>
      <c r="P640" s="12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Sub-Category]],LEN(Kickstarter[[#This Row],[Category and Sub-Category]])-FIND("/",Kickstarter[[#This Row],[Category and Sub-Category]]))</f>
        <v>web</v>
      </c>
      <c r="S640" t="b">
        <v>0</v>
      </c>
      <c r="T640" t="s">
        <v>8272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f>(((Kickstarter[[#This Row],[deadline]]/60)/60)/24)+DATE(1970,1,1)</f>
        <v>41925.583275462966</v>
      </c>
      <c r="J641">
        <v>1413208795</v>
      </c>
      <c r="K641" s="9">
        <f>(((Kickstarter[[#This Row],[launched_at]]/60)/60)/24)+DATE(1970,1,1)</f>
        <v>41865.583275462966</v>
      </c>
      <c r="L641">
        <v>1408024795</v>
      </c>
      <c r="M641" t="b">
        <v>0</v>
      </c>
      <c r="N641">
        <v>1</v>
      </c>
      <c r="O641" s="10">
        <f>Kickstarter[[#This Row],[pledged]]/Kickstarter[[#This Row],[goal]]</f>
        <v>9.9999999999999995E-7</v>
      </c>
      <c r="P641" s="12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Sub-Category]],LEN(Kickstarter[[#This Row],[Category and Sub-Category]])-FIND("/",Kickstarter[[#This Row],[Category and Sub-Category]]))</f>
        <v>web</v>
      </c>
      <c r="S641" t="b">
        <v>0</v>
      </c>
      <c r="T641" t="s">
        <v>8272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f>(((Kickstarter[[#This Row],[deadline]]/60)/60)/24)+DATE(1970,1,1)</f>
        <v>42698.958333333328</v>
      </c>
      <c r="J642">
        <v>1480028400</v>
      </c>
      <c r="K642" s="9">
        <f>(((Kickstarter[[#This Row],[launched_at]]/60)/60)/24)+DATE(1970,1,1)</f>
        <v>42683.420312500006</v>
      </c>
      <c r="L642">
        <v>1478685915</v>
      </c>
      <c r="M642" t="b">
        <v>0</v>
      </c>
      <c r="N642">
        <v>2</v>
      </c>
      <c r="O642" s="10">
        <f>Kickstarter[[#This Row],[pledged]]/Kickstarter[[#This Row],[goal]]</f>
        <v>1.4428571428571428</v>
      </c>
      <c r="P642" s="12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Sub-Category]],LEN(Kickstarter[[#This Row],[Category and Sub-Category]])-FIND("/",Kickstarter[[#This Row],[Category and Sub-Category]]))</f>
        <v>wearables</v>
      </c>
      <c r="S642" t="b">
        <v>1</v>
      </c>
      <c r="T642" t="s">
        <v>8273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f>(((Kickstarter[[#This Row],[deadline]]/60)/60)/24)+DATE(1970,1,1)</f>
        <v>42229.57</v>
      </c>
      <c r="J643">
        <v>1439473248</v>
      </c>
      <c r="K643" s="9">
        <f>(((Kickstarter[[#This Row],[launched_at]]/60)/60)/24)+DATE(1970,1,1)</f>
        <v>42199.57</v>
      </c>
      <c r="L643">
        <v>1436881248</v>
      </c>
      <c r="M643" t="b">
        <v>0</v>
      </c>
      <c r="N643">
        <v>315</v>
      </c>
      <c r="O643" s="10">
        <f>Kickstarter[[#This Row],[pledged]]/Kickstarter[[#This Row],[goal]]</f>
        <v>1.1916249999999999</v>
      </c>
      <c r="P643" s="12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Sub-Category]],LEN(Kickstarter[[#This Row],[Category and Sub-Category]])-FIND("/",Kickstarter[[#This Row],[Category and Sub-Category]]))</f>
        <v>wearables</v>
      </c>
      <c r="S643" t="b">
        <v>1</v>
      </c>
      <c r="T643" t="s">
        <v>8273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f>(((Kickstarter[[#This Row],[deadline]]/60)/60)/24)+DATE(1970,1,1)</f>
        <v>42235.651319444441</v>
      </c>
      <c r="J644">
        <v>1439998674</v>
      </c>
      <c r="K644" s="9">
        <f>(((Kickstarter[[#This Row],[launched_at]]/60)/60)/24)+DATE(1970,1,1)</f>
        <v>42199.651319444441</v>
      </c>
      <c r="L644">
        <v>1436888274</v>
      </c>
      <c r="M644" t="b">
        <v>0</v>
      </c>
      <c r="N644">
        <v>2174</v>
      </c>
      <c r="O644" s="10">
        <f>Kickstarter[[#This Row],[pledged]]/Kickstarter[[#This Row],[goal]]</f>
        <v>14.604850000000001</v>
      </c>
      <c r="P644" s="12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Sub-Category]],LEN(Kickstarter[[#This Row],[Category and Sub-Category]])-FIND("/",Kickstarter[[#This Row],[Category and Sub-Category]]))</f>
        <v>wearables</v>
      </c>
      <c r="S644" t="b">
        <v>1</v>
      </c>
      <c r="T644" t="s">
        <v>8273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f>(((Kickstarter[[#This Row],[deadline]]/60)/60)/24)+DATE(1970,1,1)</f>
        <v>42155.642071759255</v>
      </c>
      <c r="J645">
        <v>1433085875</v>
      </c>
      <c r="K645" s="9">
        <f>(((Kickstarter[[#This Row],[launched_at]]/60)/60)/24)+DATE(1970,1,1)</f>
        <v>42100.642071759255</v>
      </c>
      <c r="L645">
        <v>1428333875</v>
      </c>
      <c r="M645" t="b">
        <v>0</v>
      </c>
      <c r="N645">
        <v>152</v>
      </c>
      <c r="O645" s="10">
        <f>Kickstarter[[#This Row],[pledged]]/Kickstarter[[#This Row],[goal]]</f>
        <v>1.0580799999999999</v>
      </c>
      <c r="P645" s="12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Sub-Category]],LEN(Kickstarter[[#This Row],[Category and Sub-Category]])-FIND("/",Kickstarter[[#This Row],[Category and Sub-Category]]))</f>
        <v>wearables</v>
      </c>
      <c r="S645" t="b">
        <v>1</v>
      </c>
      <c r="T645" t="s">
        <v>8273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f>(((Kickstarter[[#This Row],[deadline]]/60)/60)/24)+DATE(1970,1,1)</f>
        <v>41941.041666666664</v>
      </c>
      <c r="J646">
        <v>1414544400</v>
      </c>
      <c r="K646" s="9">
        <f>(((Kickstarter[[#This Row],[launched_at]]/60)/60)/24)+DATE(1970,1,1)</f>
        <v>41898.665960648148</v>
      </c>
      <c r="L646">
        <v>1410883139</v>
      </c>
      <c r="M646" t="b">
        <v>0</v>
      </c>
      <c r="N646">
        <v>1021</v>
      </c>
      <c r="O646" s="10">
        <f>Kickstarter[[#This Row],[pledged]]/Kickstarter[[#This Row],[goal]]</f>
        <v>3.0011791999999997</v>
      </c>
      <c r="P646" s="12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Sub-Category]],LEN(Kickstarter[[#This Row],[Category and Sub-Category]])-FIND("/",Kickstarter[[#This Row],[Category and Sub-Category]]))</f>
        <v>wearables</v>
      </c>
      <c r="S646" t="b">
        <v>1</v>
      </c>
      <c r="T646" t="s">
        <v>8273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f>(((Kickstarter[[#This Row],[deadline]]/60)/60)/24)+DATE(1970,1,1)</f>
        <v>42594.026319444441</v>
      </c>
      <c r="J647">
        <v>1470962274</v>
      </c>
      <c r="K647" s="9">
        <f>(((Kickstarter[[#This Row],[launched_at]]/60)/60)/24)+DATE(1970,1,1)</f>
        <v>42564.026319444441</v>
      </c>
      <c r="L647">
        <v>1468370274</v>
      </c>
      <c r="M647" t="b">
        <v>0</v>
      </c>
      <c r="N647">
        <v>237</v>
      </c>
      <c r="O647" s="10">
        <f>Kickstarter[[#This Row],[pledged]]/Kickstarter[[#This Row],[goal]]</f>
        <v>2.7869999999999999</v>
      </c>
      <c r="P647" s="12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Sub-Category]],LEN(Kickstarter[[#This Row],[Category and Sub-Category]])-FIND("/",Kickstarter[[#This Row],[Category and Sub-Category]]))</f>
        <v>wearables</v>
      </c>
      <c r="S647" t="b">
        <v>1</v>
      </c>
      <c r="T647" t="s">
        <v>8273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f>(((Kickstarter[[#This Row],[deadline]]/60)/60)/24)+DATE(1970,1,1)</f>
        <v>41862.852627314816</v>
      </c>
      <c r="J648">
        <v>1407788867</v>
      </c>
      <c r="K648" s="9">
        <f>(((Kickstarter[[#This Row],[launched_at]]/60)/60)/24)+DATE(1970,1,1)</f>
        <v>41832.852627314816</v>
      </c>
      <c r="L648">
        <v>1405196867</v>
      </c>
      <c r="M648" t="b">
        <v>0</v>
      </c>
      <c r="N648">
        <v>27</v>
      </c>
      <c r="O648" s="10">
        <f>Kickstarter[[#This Row],[pledged]]/Kickstarter[[#This Row],[goal]]</f>
        <v>1.3187625000000001</v>
      </c>
      <c r="P648" s="12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Sub-Category]],LEN(Kickstarter[[#This Row],[Category and Sub-Category]])-FIND("/",Kickstarter[[#This Row],[Category and Sub-Category]]))</f>
        <v>wearables</v>
      </c>
      <c r="S648" t="b">
        <v>1</v>
      </c>
      <c r="T648" t="s">
        <v>8273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f>(((Kickstarter[[#This Row],[deadline]]/60)/60)/24)+DATE(1970,1,1)</f>
        <v>42446.726261574076</v>
      </c>
      <c r="J649">
        <v>1458235549</v>
      </c>
      <c r="K649" s="9">
        <f>(((Kickstarter[[#This Row],[launched_at]]/60)/60)/24)+DATE(1970,1,1)</f>
        <v>42416.767928240741</v>
      </c>
      <c r="L649">
        <v>1455647149</v>
      </c>
      <c r="M649" t="b">
        <v>0</v>
      </c>
      <c r="N649">
        <v>17</v>
      </c>
      <c r="O649" s="10">
        <f>Kickstarter[[#This Row],[pledged]]/Kickstarter[[#This Row],[goal]]</f>
        <v>1.0705</v>
      </c>
      <c r="P649" s="12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Sub-Category]],LEN(Kickstarter[[#This Row],[Category and Sub-Category]])-FIND("/",Kickstarter[[#This Row],[Category and Sub-Category]]))</f>
        <v>wearables</v>
      </c>
      <c r="S649" t="b">
        <v>1</v>
      </c>
      <c r="T649" t="s">
        <v>8273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f>(((Kickstarter[[#This Row],[deadline]]/60)/60)/24)+DATE(1970,1,1)</f>
        <v>41926.693379629629</v>
      </c>
      <c r="J650">
        <v>1413304708</v>
      </c>
      <c r="K650" s="9">
        <f>(((Kickstarter[[#This Row],[launched_at]]/60)/60)/24)+DATE(1970,1,1)</f>
        <v>41891.693379629629</v>
      </c>
      <c r="L650">
        <v>1410280708</v>
      </c>
      <c r="M650" t="b">
        <v>0</v>
      </c>
      <c r="N650">
        <v>27</v>
      </c>
      <c r="O650" s="10">
        <f>Kickstarter[[#This Row],[pledged]]/Kickstarter[[#This Row],[goal]]</f>
        <v>1.2682285714285715</v>
      </c>
      <c r="P650" s="12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Sub-Category]],LEN(Kickstarter[[#This Row],[Category and Sub-Category]])-FIND("/",Kickstarter[[#This Row],[Category and Sub-Category]]))</f>
        <v>wearables</v>
      </c>
      <c r="S650" t="b">
        <v>1</v>
      </c>
      <c r="T650" t="s">
        <v>8273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f>(((Kickstarter[[#This Row],[deadline]]/60)/60)/24)+DATE(1970,1,1)</f>
        <v>41898.912187499998</v>
      </c>
      <c r="J651">
        <v>1410904413</v>
      </c>
      <c r="K651" s="9">
        <f>(((Kickstarter[[#This Row],[launched_at]]/60)/60)/24)+DATE(1970,1,1)</f>
        <v>41877.912187499998</v>
      </c>
      <c r="L651">
        <v>1409090013</v>
      </c>
      <c r="M651" t="b">
        <v>0</v>
      </c>
      <c r="N651">
        <v>82</v>
      </c>
      <c r="O651" s="10">
        <f>Kickstarter[[#This Row],[pledged]]/Kickstarter[[#This Row],[goal]]</f>
        <v>1.3996</v>
      </c>
      <c r="P651" s="12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Sub-Category]],LEN(Kickstarter[[#This Row],[Category and Sub-Category]])-FIND("/",Kickstarter[[#This Row],[Category and Sub-Category]]))</f>
        <v>wearables</v>
      </c>
      <c r="S651" t="b">
        <v>1</v>
      </c>
      <c r="T651" t="s">
        <v>8273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f>(((Kickstarter[[#This Row],[deadline]]/60)/60)/24)+DATE(1970,1,1)</f>
        <v>41992.078518518523</v>
      </c>
      <c r="J652">
        <v>1418953984</v>
      </c>
      <c r="K652" s="9">
        <f>(((Kickstarter[[#This Row],[launched_at]]/60)/60)/24)+DATE(1970,1,1)</f>
        <v>41932.036851851852</v>
      </c>
      <c r="L652">
        <v>1413766384</v>
      </c>
      <c r="M652" t="b">
        <v>0</v>
      </c>
      <c r="N652">
        <v>48</v>
      </c>
      <c r="O652" s="10">
        <f>Kickstarter[[#This Row],[pledged]]/Kickstarter[[#This Row],[goal]]</f>
        <v>1.1240000000000001</v>
      </c>
      <c r="P652" s="12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Sub-Category]],LEN(Kickstarter[[#This Row],[Category and Sub-Category]])-FIND("/",Kickstarter[[#This Row],[Category and Sub-Category]]))</f>
        <v>wearables</v>
      </c>
      <c r="S652" t="b">
        <v>1</v>
      </c>
      <c r="T652" t="s">
        <v>8273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f>(((Kickstarter[[#This Row],[deadline]]/60)/60)/24)+DATE(1970,1,1)</f>
        <v>41986.017488425925</v>
      </c>
      <c r="J653">
        <v>1418430311</v>
      </c>
      <c r="K653" s="9">
        <f>(((Kickstarter[[#This Row],[launched_at]]/60)/60)/24)+DATE(1970,1,1)</f>
        <v>41956.017488425925</v>
      </c>
      <c r="L653">
        <v>1415838311</v>
      </c>
      <c r="M653" t="b">
        <v>0</v>
      </c>
      <c r="N653">
        <v>105</v>
      </c>
      <c r="O653" s="10">
        <f>Kickstarter[[#This Row],[pledged]]/Kickstarter[[#This Row],[goal]]</f>
        <v>1.00528</v>
      </c>
      <c r="P653" s="12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Sub-Category]],LEN(Kickstarter[[#This Row],[Category and Sub-Category]])-FIND("/",Kickstarter[[#This Row],[Category and Sub-Category]]))</f>
        <v>wearables</v>
      </c>
      <c r="S653" t="b">
        <v>1</v>
      </c>
      <c r="T653" t="s">
        <v>8273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f>(((Kickstarter[[#This Row],[deadline]]/60)/60)/24)+DATE(1970,1,1)</f>
        <v>42705.732060185182</v>
      </c>
      <c r="J654">
        <v>1480613650</v>
      </c>
      <c r="K654" s="9">
        <f>(((Kickstarter[[#This Row],[launched_at]]/60)/60)/24)+DATE(1970,1,1)</f>
        <v>42675.690393518518</v>
      </c>
      <c r="L654">
        <v>1478018050</v>
      </c>
      <c r="M654" t="b">
        <v>0</v>
      </c>
      <c r="N654">
        <v>28</v>
      </c>
      <c r="O654" s="10">
        <f>Kickstarter[[#This Row],[pledged]]/Kickstarter[[#This Row],[goal]]</f>
        <v>1.0046666666666666</v>
      </c>
      <c r="P654" s="12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Sub-Category]],LEN(Kickstarter[[#This Row],[Category and Sub-Category]])-FIND("/",Kickstarter[[#This Row],[Category and Sub-Category]]))</f>
        <v>wearables</v>
      </c>
      <c r="S654" t="b">
        <v>1</v>
      </c>
      <c r="T654" t="s">
        <v>8273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f>(((Kickstarter[[#This Row],[deadline]]/60)/60)/24)+DATE(1970,1,1)</f>
        <v>42236.618518518517</v>
      </c>
      <c r="J655">
        <v>1440082240</v>
      </c>
      <c r="K655" s="9">
        <f>(((Kickstarter[[#This Row],[launched_at]]/60)/60)/24)+DATE(1970,1,1)</f>
        <v>42199.618518518517</v>
      </c>
      <c r="L655">
        <v>1436885440</v>
      </c>
      <c r="M655" t="b">
        <v>0</v>
      </c>
      <c r="N655">
        <v>1107</v>
      </c>
      <c r="O655" s="10">
        <f>Kickstarter[[#This Row],[pledged]]/Kickstarter[[#This Row],[goal]]</f>
        <v>1.4144600000000001</v>
      </c>
      <c r="P655" s="12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Sub-Category]],LEN(Kickstarter[[#This Row],[Category and Sub-Category]])-FIND("/",Kickstarter[[#This Row],[Category and Sub-Category]]))</f>
        <v>wearables</v>
      </c>
      <c r="S655" t="b">
        <v>1</v>
      </c>
      <c r="T655" t="s">
        <v>8273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f>(((Kickstarter[[#This Row],[deadline]]/60)/60)/24)+DATE(1970,1,1)</f>
        <v>42193.957326388889</v>
      </c>
      <c r="J656">
        <v>1436396313</v>
      </c>
      <c r="K656" s="9">
        <f>(((Kickstarter[[#This Row],[launched_at]]/60)/60)/24)+DATE(1970,1,1)</f>
        <v>42163.957326388889</v>
      </c>
      <c r="L656">
        <v>1433804313</v>
      </c>
      <c r="M656" t="b">
        <v>0</v>
      </c>
      <c r="N656">
        <v>1013</v>
      </c>
      <c r="O656" s="10">
        <f>Kickstarter[[#This Row],[pledged]]/Kickstarter[[#This Row],[goal]]</f>
        <v>2.6729166666666666</v>
      </c>
      <c r="P656" s="12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Sub-Category]],LEN(Kickstarter[[#This Row],[Category and Sub-Category]])-FIND("/",Kickstarter[[#This Row],[Category and Sub-Category]]))</f>
        <v>wearables</v>
      </c>
      <c r="S656" t="b">
        <v>1</v>
      </c>
      <c r="T656" t="s">
        <v>8273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f>(((Kickstarter[[#This Row],[deadline]]/60)/60)/24)+DATE(1970,1,1)</f>
        <v>42075.915648148148</v>
      </c>
      <c r="J657">
        <v>1426197512</v>
      </c>
      <c r="K657" s="9">
        <f>(((Kickstarter[[#This Row],[launched_at]]/60)/60)/24)+DATE(1970,1,1)</f>
        <v>42045.957314814819</v>
      </c>
      <c r="L657">
        <v>1423609112</v>
      </c>
      <c r="M657" t="b">
        <v>0</v>
      </c>
      <c r="N657">
        <v>274</v>
      </c>
      <c r="O657" s="10">
        <f>Kickstarter[[#This Row],[pledged]]/Kickstarter[[#This Row],[goal]]</f>
        <v>1.4688749999999999</v>
      </c>
      <c r="P657" s="12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Sub-Category]],LEN(Kickstarter[[#This Row],[Category and Sub-Category]])-FIND("/",Kickstarter[[#This Row],[Category and Sub-Category]]))</f>
        <v>wearables</v>
      </c>
      <c r="S657" t="b">
        <v>1</v>
      </c>
      <c r="T657" t="s">
        <v>8273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f>(((Kickstarter[[#This Row],[deadline]]/60)/60)/24)+DATE(1970,1,1)</f>
        <v>42477.762951388882</v>
      </c>
      <c r="J658">
        <v>1460917119</v>
      </c>
      <c r="K658" s="9">
        <f>(((Kickstarter[[#This Row],[launched_at]]/60)/60)/24)+DATE(1970,1,1)</f>
        <v>42417.804618055554</v>
      </c>
      <c r="L658">
        <v>1455736719</v>
      </c>
      <c r="M658" t="b">
        <v>0</v>
      </c>
      <c r="N658">
        <v>87</v>
      </c>
      <c r="O658" s="10">
        <f>Kickstarter[[#This Row],[pledged]]/Kickstarter[[#This Row],[goal]]</f>
        <v>2.1356000000000002</v>
      </c>
      <c r="P658" s="12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Sub-Category]],LEN(Kickstarter[[#This Row],[Category and Sub-Category]])-FIND("/",Kickstarter[[#This Row],[Category and Sub-Category]]))</f>
        <v>wearables</v>
      </c>
      <c r="S658" t="b">
        <v>1</v>
      </c>
      <c r="T658" t="s">
        <v>8273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f>(((Kickstarter[[#This Row],[deadline]]/60)/60)/24)+DATE(1970,1,1)</f>
        <v>42361.84574074074</v>
      </c>
      <c r="J659">
        <v>1450901872</v>
      </c>
      <c r="K659" s="9">
        <f>(((Kickstarter[[#This Row],[launched_at]]/60)/60)/24)+DATE(1970,1,1)</f>
        <v>42331.84574074074</v>
      </c>
      <c r="L659">
        <v>1448309872</v>
      </c>
      <c r="M659" t="b">
        <v>0</v>
      </c>
      <c r="N659">
        <v>99</v>
      </c>
      <c r="O659" s="10">
        <f>Kickstarter[[#This Row],[pledged]]/Kickstarter[[#This Row],[goal]]</f>
        <v>1.2569999999999999</v>
      </c>
      <c r="P659" s="12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Sub-Category]],LEN(Kickstarter[[#This Row],[Category and Sub-Category]])-FIND("/",Kickstarter[[#This Row],[Category and Sub-Category]]))</f>
        <v>wearables</v>
      </c>
      <c r="S659" t="b">
        <v>1</v>
      </c>
      <c r="T659" t="s">
        <v>8273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f>(((Kickstarter[[#This Row],[deadline]]/60)/60)/24)+DATE(1970,1,1)</f>
        <v>42211.75</v>
      </c>
      <c r="J660">
        <v>1437933600</v>
      </c>
      <c r="K660" s="9">
        <f>(((Kickstarter[[#This Row],[launched_at]]/60)/60)/24)+DATE(1970,1,1)</f>
        <v>42179.160752314812</v>
      </c>
      <c r="L660">
        <v>1435117889</v>
      </c>
      <c r="M660" t="b">
        <v>0</v>
      </c>
      <c r="N660">
        <v>276</v>
      </c>
      <c r="O660" s="10">
        <f>Kickstarter[[#This Row],[pledged]]/Kickstarter[[#This Row],[goal]]</f>
        <v>1.0446206037108834</v>
      </c>
      <c r="P660" s="12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Sub-Category]],LEN(Kickstarter[[#This Row],[Category and Sub-Category]])-FIND("/",Kickstarter[[#This Row],[Category and Sub-Category]]))</f>
        <v>wearables</v>
      </c>
      <c r="S660" t="b">
        <v>1</v>
      </c>
      <c r="T660" t="s">
        <v>8273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f>(((Kickstarter[[#This Row],[deadline]]/60)/60)/24)+DATE(1970,1,1)</f>
        <v>42239.593692129631</v>
      </c>
      <c r="J661">
        <v>1440339295</v>
      </c>
      <c r="K661" s="9">
        <f>(((Kickstarter[[#This Row],[launched_at]]/60)/60)/24)+DATE(1970,1,1)</f>
        <v>42209.593692129631</v>
      </c>
      <c r="L661">
        <v>1437747295</v>
      </c>
      <c r="M661" t="b">
        <v>0</v>
      </c>
      <c r="N661">
        <v>21</v>
      </c>
      <c r="O661" s="10">
        <f>Kickstarter[[#This Row],[pledged]]/Kickstarter[[#This Row],[goal]]</f>
        <v>1.0056666666666667</v>
      </c>
      <c r="P661" s="12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Sub-Category]],LEN(Kickstarter[[#This Row],[Category and Sub-Category]])-FIND("/",Kickstarter[[#This Row],[Category and Sub-Category]]))</f>
        <v>wearables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f>(((Kickstarter[[#This Row],[deadline]]/60)/60)/24)+DATE(1970,1,1)</f>
        <v>41952.783321759263</v>
      </c>
      <c r="J662">
        <v>1415558879</v>
      </c>
      <c r="K662" s="9">
        <f>(((Kickstarter[[#This Row],[launched_at]]/60)/60)/24)+DATE(1970,1,1)</f>
        <v>41922.741655092592</v>
      </c>
      <c r="L662">
        <v>1412963279</v>
      </c>
      <c r="M662" t="b">
        <v>0</v>
      </c>
      <c r="N662">
        <v>18</v>
      </c>
      <c r="O662" s="10">
        <f>Kickstarter[[#This Row],[pledged]]/Kickstarter[[#This Row],[goal]]</f>
        <v>3.058E-2</v>
      </c>
      <c r="P662" s="12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Sub-Category]],LEN(Kickstarter[[#This Row],[Category and Sub-Category]])-FIND("/",Kickstarter[[#This Row],[Category and Sub-Category]]))</f>
        <v>wearables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f>(((Kickstarter[[#This Row],[deadline]]/60)/60)/24)+DATE(1970,1,1)</f>
        <v>42666.645358796297</v>
      </c>
      <c r="J663">
        <v>1477236559</v>
      </c>
      <c r="K663" s="9">
        <f>(((Kickstarter[[#This Row],[launched_at]]/60)/60)/24)+DATE(1970,1,1)</f>
        <v>42636.645358796297</v>
      </c>
      <c r="L663">
        <v>1474644559</v>
      </c>
      <c r="M663" t="b">
        <v>0</v>
      </c>
      <c r="N663">
        <v>9</v>
      </c>
      <c r="O663" s="10">
        <f>Kickstarter[[#This Row],[pledged]]/Kickstarter[[#This Row],[goal]]</f>
        <v>9.4999999999999998E-3</v>
      </c>
      <c r="P663" s="12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Sub-Category]],LEN(Kickstarter[[#This Row],[Category and Sub-Category]])-FIND("/",Kickstarter[[#This Row],[Category and Sub-Category]]))</f>
        <v>wearables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f>(((Kickstarter[[#This Row],[deadline]]/60)/60)/24)+DATE(1970,1,1)</f>
        <v>42020.438043981485</v>
      </c>
      <c r="J664">
        <v>1421404247</v>
      </c>
      <c r="K664" s="9">
        <f>(((Kickstarter[[#This Row],[launched_at]]/60)/60)/24)+DATE(1970,1,1)</f>
        <v>41990.438043981485</v>
      </c>
      <c r="L664">
        <v>1418812247</v>
      </c>
      <c r="M664" t="b">
        <v>0</v>
      </c>
      <c r="N664">
        <v>4</v>
      </c>
      <c r="O664" s="10">
        <f>Kickstarter[[#This Row],[pledged]]/Kickstarter[[#This Row],[goal]]</f>
        <v>4.0000000000000001E-3</v>
      </c>
      <c r="P664" s="12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Sub-Category]],LEN(Kickstarter[[#This Row],[Category and Sub-Category]])-FIND("/",Kickstarter[[#This Row],[Category and Sub-Category]]))</f>
        <v>wearables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f>(((Kickstarter[[#This Row],[deadline]]/60)/60)/24)+DATE(1970,1,1)</f>
        <v>42203.843240740738</v>
      </c>
      <c r="J665">
        <v>1437250456</v>
      </c>
      <c r="K665" s="9">
        <f>(((Kickstarter[[#This Row],[launched_at]]/60)/60)/24)+DATE(1970,1,1)</f>
        <v>42173.843240740738</v>
      </c>
      <c r="L665">
        <v>1434658456</v>
      </c>
      <c r="M665" t="b">
        <v>0</v>
      </c>
      <c r="N665">
        <v>7</v>
      </c>
      <c r="O665" s="10">
        <f>Kickstarter[[#This Row],[pledged]]/Kickstarter[[#This Row],[goal]]</f>
        <v>3.5000000000000001E-3</v>
      </c>
      <c r="P665" s="12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Sub-Category]],LEN(Kickstarter[[#This Row],[Category and Sub-Category]])-FIND("/",Kickstarter[[#This Row],[Category and Sub-Category]]))</f>
        <v>wearables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f>(((Kickstarter[[#This Row],[deadline]]/60)/60)/24)+DATE(1970,1,1)</f>
        <v>42107.666377314818</v>
      </c>
      <c r="J666">
        <v>1428940775</v>
      </c>
      <c r="K666" s="9">
        <f>(((Kickstarter[[#This Row],[launched_at]]/60)/60)/24)+DATE(1970,1,1)</f>
        <v>42077.666377314818</v>
      </c>
      <c r="L666">
        <v>1426348775</v>
      </c>
      <c r="M666" t="b">
        <v>0</v>
      </c>
      <c r="N666">
        <v>29</v>
      </c>
      <c r="O666" s="10">
        <f>Kickstarter[[#This Row],[pledged]]/Kickstarter[[#This Row],[goal]]</f>
        <v>7.5333333333333335E-2</v>
      </c>
      <c r="P666" s="12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Sub-Category]],LEN(Kickstarter[[#This Row],[Category and Sub-Category]])-FIND("/",Kickstarter[[#This Row],[Category and Sub-Category]]))</f>
        <v>wearables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f>(((Kickstarter[[#This Row],[deadline]]/60)/60)/24)+DATE(1970,1,1)</f>
        <v>42748.711354166662</v>
      </c>
      <c r="J667">
        <v>1484327061</v>
      </c>
      <c r="K667" s="9">
        <f>(((Kickstarter[[#This Row],[launched_at]]/60)/60)/24)+DATE(1970,1,1)</f>
        <v>42688.711354166662</v>
      </c>
      <c r="L667">
        <v>1479143061</v>
      </c>
      <c r="M667" t="b">
        <v>0</v>
      </c>
      <c r="N667">
        <v>12</v>
      </c>
      <c r="O667" s="10">
        <f>Kickstarter[[#This Row],[pledged]]/Kickstarter[[#This Row],[goal]]</f>
        <v>0.18640000000000001</v>
      </c>
      <c r="P667" s="12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Sub-Category]],LEN(Kickstarter[[#This Row],[Category and Sub-Category]])-FIND("/",Kickstarter[[#This Row],[Category and Sub-Category]]))</f>
        <v>wearables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f>(((Kickstarter[[#This Row],[deadline]]/60)/60)/24)+DATE(1970,1,1)</f>
        <v>41868.832152777781</v>
      </c>
      <c r="J668">
        <v>1408305498</v>
      </c>
      <c r="K668" s="9">
        <f>(((Kickstarter[[#This Row],[launched_at]]/60)/60)/24)+DATE(1970,1,1)</f>
        <v>41838.832152777781</v>
      </c>
      <c r="L668">
        <v>1405713498</v>
      </c>
      <c r="M668" t="b">
        <v>0</v>
      </c>
      <c r="N668">
        <v>4</v>
      </c>
      <c r="O668" s="10">
        <f>Kickstarter[[#This Row],[pledged]]/Kickstarter[[#This Row],[goal]]</f>
        <v>4.0000000000000003E-5</v>
      </c>
      <c r="P668" s="12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Sub-Category]],LEN(Kickstarter[[#This Row],[Category and Sub-Category]])-FIND("/",Kickstarter[[#This Row],[Category and Sub-Category]]))</f>
        <v>wearables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f>(((Kickstarter[[#This Row],[deadline]]/60)/60)/24)+DATE(1970,1,1)</f>
        <v>42672.373414351852</v>
      </c>
      <c r="J669">
        <v>1477731463</v>
      </c>
      <c r="K669" s="9">
        <f>(((Kickstarter[[#This Row],[launched_at]]/60)/60)/24)+DATE(1970,1,1)</f>
        <v>42632.373414351852</v>
      </c>
      <c r="L669">
        <v>1474275463</v>
      </c>
      <c r="M669" t="b">
        <v>0</v>
      </c>
      <c r="N669">
        <v>28</v>
      </c>
      <c r="O669" s="10">
        <f>Kickstarter[[#This Row],[pledged]]/Kickstarter[[#This Row],[goal]]</f>
        <v>0.1002</v>
      </c>
      <c r="P669" s="12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Sub-Category]],LEN(Kickstarter[[#This Row],[Category and Sub-Category]])-FIND("/",Kickstarter[[#This Row],[Category and Sub-Category]]))</f>
        <v>wearables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f>(((Kickstarter[[#This Row],[deadline]]/60)/60)/24)+DATE(1970,1,1)</f>
        <v>42135.831273148149</v>
      </c>
      <c r="J670">
        <v>1431374222</v>
      </c>
      <c r="K670" s="9">
        <f>(((Kickstarter[[#This Row],[launched_at]]/60)/60)/24)+DATE(1970,1,1)</f>
        <v>42090.831273148149</v>
      </c>
      <c r="L670">
        <v>1427486222</v>
      </c>
      <c r="M670" t="b">
        <v>0</v>
      </c>
      <c r="N670">
        <v>25</v>
      </c>
      <c r="O670" s="10">
        <f>Kickstarter[[#This Row],[pledged]]/Kickstarter[[#This Row],[goal]]</f>
        <v>4.5600000000000002E-2</v>
      </c>
      <c r="P670" s="12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Sub-Category]],LEN(Kickstarter[[#This Row],[Category and Sub-Category]])-FIND("/",Kickstarter[[#This Row],[Category and Sub-Category]]))</f>
        <v>wearables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f>(((Kickstarter[[#This Row],[deadline]]/60)/60)/24)+DATE(1970,1,1)</f>
        <v>42557.625671296293</v>
      </c>
      <c r="J671">
        <v>1467817258</v>
      </c>
      <c r="K671" s="9">
        <f>(((Kickstarter[[#This Row],[launched_at]]/60)/60)/24)+DATE(1970,1,1)</f>
        <v>42527.625671296293</v>
      </c>
      <c r="L671">
        <v>1465225258</v>
      </c>
      <c r="M671" t="b">
        <v>0</v>
      </c>
      <c r="N671">
        <v>28</v>
      </c>
      <c r="O671" s="10">
        <f>Kickstarter[[#This Row],[pledged]]/Kickstarter[[#This Row],[goal]]</f>
        <v>0.21507499999999999</v>
      </c>
      <c r="P671" s="12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Sub-Category]],LEN(Kickstarter[[#This Row],[Category and Sub-Category]])-FIND("/",Kickstarter[[#This Row],[Category and Sub-Category]]))</f>
        <v>wearables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f>(((Kickstarter[[#This Row],[deadline]]/60)/60)/24)+DATE(1970,1,1)</f>
        <v>42540.340277777781</v>
      </c>
      <c r="J672">
        <v>1466323800</v>
      </c>
      <c r="K672" s="9">
        <f>(((Kickstarter[[#This Row],[launched_at]]/60)/60)/24)+DATE(1970,1,1)</f>
        <v>42506.709722222222</v>
      </c>
      <c r="L672">
        <v>1463418120</v>
      </c>
      <c r="M672" t="b">
        <v>0</v>
      </c>
      <c r="N672">
        <v>310</v>
      </c>
      <c r="O672" s="10">
        <f>Kickstarter[[#This Row],[pledged]]/Kickstarter[[#This Row],[goal]]</f>
        <v>0.29276666666666668</v>
      </c>
      <c r="P672" s="12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Sub-Category]],LEN(Kickstarter[[#This Row],[Category and Sub-Category]])-FIND("/",Kickstarter[[#This Row],[Category and Sub-Category]]))</f>
        <v>wearables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f>(((Kickstarter[[#This Row],[deadline]]/60)/60)/24)+DATE(1970,1,1)</f>
        <v>42018.166666666672</v>
      </c>
      <c r="J673">
        <v>1421208000</v>
      </c>
      <c r="K673" s="9">
        <f>(((Kickstarter[[#This Row],[launched_at]]/60)/60)/24)+DATE(1970,1,1)</f>
        <v>41984.692731481482</v>
      </c>
      <c r="L673">
        <v>1418315852</v>
      </c>
      <c r="M673" t="b">
        <v>0</v>
      </c>
      <c r="N673">
        <v>15</v>
      </c>
      <c r="O673" s="10">
        <f>Kickstarter[[#This Row],[pledged]]/Kickstarter[[#This Row],[goal]]</f>
        <v>0.39426666666666665</v>
      </c>
      <c r="P673" s="12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Sub-Category]],LEN(Kickstarter[[#This Row],[Category and Sub-Category]])-FIND("/",Kickstarter[[#This Row],[Category and Sub-Category]]))</f>
        <v>wearables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f>(((Kickstarter[[#This Row],[deadline]]/60)/60)/24)+DATE(1970,1,1)</f>
        <v>42005.207638888889</v>
      </c>
      <c r="J674">
        <v>1420088340</v>
      </c>
      <c r="K674" s="9">
        <f>(((Kickstarter[[#This Row],[launched_at]]/60)/60)/24)+DATE(1970,1,1)</f>
        <v>41974.219490740739</v>
      </c>
      <c r="L674">
        <v>1417410964</v>
      </c>
      <c r="M674" t="b">
        <v>0</v>
      </c>
      <c r="N674">
        <v>215</v>
      </c>
      <c r="O674" s="10">
        <f>Kickstarter[[#This Row],[pledged]]/Kickstarter[[#This Row],[goal]]</f>
        <v>0.21628</v>
      </c>
      <c r="P674" s="12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Sub-Category]],LEN(Kickstarter[[#This Row],[Category and Sub-Category]])-FIND("/",Kickstarter[[#This Row],[Category and Sub-Category]]))</f>
        <v>wearables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f>(((Kickstarter[[#This Row],[deadline]]/60)/60)/24)+DATE(1970,1,1)</f>
        <v>41883.840474537035</v>
      </c>
      <c r="J675">
        <v>1409602217</v>
      </c>
      <c r="K675" s="9">
        <f>(((Kickstarter[[#This Row],[launched_at]]/60)/60)/24)+DATE(1970,1,1)</f>
        <v>41838.840474537035</v>
      </c>
      <c r="L675">
        <v>1405714217</v>
      </c>
      <c r="M675" t="b">
        <v>0</v>
      </c>
      <c r="N675">
        <v>3</v>
      </c>
      <c r="O675" s="10">
        <f>Kickstarter[[#This Row],[pledged]]/Kickstarter[[#This Row],[goal]]</f>
        <v>2.0500000000000002E-3</v>
      </c>
      <c r="P675" s="12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Sub-Category]],LEN(Kickstarter[[#This Row],[Category and Sub-Category]])-FIND("/",Kickstarter[[#This Row],[Category and Sub-Category]]))</f>
        <v>wearables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f>(((Kickstarter[[#This Row],[deadline]]/60)/60)/24)+DATE(1970,1,1)</f>
        <v>41863.116053240738</v>
      </c>
      <c r="J676">
        <v>1407811627</v>
      </c>
      <c r="K676" s="9">
        <f>(((Kickstarter[[#This Row],[launched_at]]/60)/60)/24)+DATE(1970,1,1)</f>
        <v>41803.116053240738</v>
      </c>
      <c r="L676">
        <v>1402627627</v>
      </c>
      <c r="M676" t="b">
        <v>0</v>
      </c>
      <c r="N676">
        <v>2</v>
      </c>
      <c r="O676" s="10">
        <f>Kickstarter[[#This Row],[pledged]]/Kickstarter[[#This Row],[goal]]</f>
        <v>2.9999999999999997E-4</v>
      </c>
      <c r="P676" s="12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Sub-Category]],LEN(Kickstarter[[#This Row],[Category and Sub-Category]])-FIND("/",Kickstarter[[#This Row],[Category and Sub-Category]]))</f>
        <v>wearables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f>(((Kickstarter[[#This Row],[deadline]]/60)/60)/24)+DATE(1970,1,1)</f>
        <v>42005.290972222225</v>
      </c>
      <c r="J677">
        <v>1420095540</v>
      </c>
      <c r="K677" s="9">
        <f>(((Kickstarter[[#This Row],[launched_at]]/60)/60)/24)+DATE(1970,1,1)</f>
        <v>41975.930601851855</v>
      </c>
      <c r="L677">
        <v>1417558804</v>
      </c>
      <c r="M677" t="b">
        <v>0</v>
      </c>
      <c r="N677">
        <v>26</v>
      </c>
      <c r="O677" s="10">
        <f>Kickstarter[[#This Row],[pledged]]/Kickstarter[[#This Row],[goal]]</f>
        <v>0.14849999999999999</v>
      </c>
      <c r="P677" s="12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Sub-Category]],LEN(Kickstarter[[#This Row],[Category and Sub-Category]])-FIND("/",Kickstarter[[#This Row],[Category and Sub-Category]]))</f>
        <v>wearables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f>(((Kickstarter[[#This Row],[deadline]]/60)/60)/24)+DATE(1970,1,1)</f>
        <v>42042.768298611118</v>
      </c>
      <c r="J678">
        <v>1423333581</v>
      </c>
      <c r="K678" s="9">
        <f>(((Kickstarter[[#This Row],[launched_at]]/60)/60)/24)+DATE(1970,1,1)</f>
        <v>42012.768298611118</v>
      </c>
      <c r="L678">
        <v>1420741581</v>
      </c>
      <c r="M678" t="b">
        <v>0</v>
      </c>
      <c r="N678">
        <v>24</v>
      </c>
      <c r="O678" s="10">
        <f>Kickstarter[[#This Row],[pledged]]/Kickstarter[[#This Row],[goal]]</f>
        <v>1.4710000000000001E-2</v>
      </c>
      <c r="P678" s="12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Sub-Category]],LEN(Kickstarter[[#This Row],[Category and Sub-Category]])-FIND("/",Kickstarter[[#This Row],[Category and Sub-Category]]))</f>
        <v>wearables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f>(((Kickstarter[[#This Row],[deadline]]/60)/60)/24)+DATE(1970,1,1)</f>
        <v>42549.403877314813</v>
      </c>
      <c r="J679">
        <v>1467106895</v>
      </c>
      <c r="K679" s="9">
        <f>(((Kickstarter[[#This Row],[launched_at]]/60)/60)/24)+DATE(1970,1,1)</f>
        <v>42504.403877314813</v>
      </c>
      <c r="L679">
        <v>1463218895</v>
      </c>
      <c r="M679" t="b">
        <v>0</v>
      </c>
      <c r="N679">
        <v>96</v>
      </c>
      <c r="O679" s="10">
        <f>Kickstarter[[#This Row],[pledged]]/Kickstarter[[#This Row],[goal]]</f>
        <v>0.25584000000000001</v>
      </c>
      <c r="P679" s="12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Sub-Category]],LEN(Kickstarter[[#This Row],[Category and Sub-Category]])-FIND("/",Kickstarter[[#This Row],[Category and Sub-Category]]))</f>
        <v>wearables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f>(((Kickstarter[[#This Row],[deadline]]/60)/60)/24)+DATE(1970,1,1)</f>
        <v>42511.376597222217</v>
      </c>
      <c r="J680">
        <v>1463821338</v>
      </c>
      <c r="K680" s="9">
        <f>(((Kickstarter[[#This Row],[launched_at]]/60)/60)/24)+DATE(1970,1,1)</f>
        <v>42481.376597222217</v>
      </c>
      <c r="L680">
        <v>1461229338</v>
      </c>
      <c r="M680" t="b">
        <v>0</v>
      </c>
      <c r="N680">
        <v>17</v>
      </c>
      <c r="O680" s="10">
        <f>Kickstarter[[#This Row],[pledged]]/Kickstarter[[#This Row],[goal]]</f>
        <v>3.8206896551724136E-2</v>
      </c>
      <c r="P680" s="12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Sub-Category]],LEN(Kickstarter[[#This Row],[Category and Sub-Category]])-FIND("/",Kickstarter[[#This Row],[Category and Sub-Category]]))</f>
        <v>wearables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f>(((Kickstarter[[#This Row],[deadline]]/60)/60)/24)+DATE(1970,1,1)</f>
        <v>42616.695706018523</v>
      </c>
      <c r="J681">
        <v>1472920909</v>
      </c>
      <c r="K681" s="9">
        <f>(((Kickstarter[[#This Row],[launched_at]]/60)/60)/24)+DATE(1970,1,1)</f>
        <v>42556.695706018523</v>
      </c>
      <c r="L681">
        <v>1467736909</v>
      </c>
      <c r="M681" t="b">
        <v>0</v>
      </c>
      <c r="N681">
        <v>94</v>
      </c>
      <c r="O681" s="10">
        <f>Kickstarter[[#This Row],[pledged]]/Kickstarter[[#This Row],[goal]]</f>
        <v>0.15485964912280703</v>
      </c>
      <c r="P681" s="12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Sub-Category]],LEN(Kickstarter[[#This Row],[Category and Sub-Category]])-FIND("/",Kickstarter[[#This Row],[Category and Sub-Category]]))</f>
        <v>wearables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f>(((Kickstarter[[#This Row],[deadline]]/60)/60)/24)+DATE(1970,1,1)</f>
        <v>41899.501516203702</v>
      </c>
      <c r="J682">
        <v>1410955331</v>
      </c>
      <c r="K682" s="9">
        <f>(((Kickstarter[[#This Row],[launched_at]]/60)/60)/24)+DATE(1970,1,1)</f>
        <v>41864.501516203702</v>
      </c>
      <c r="L682">
        <v>1407931331</v>
      </c>
      <c r="M682" t="b">
        <v>0</v>
      </c>
      <c r="N682">
        <v>129</v>
      </c>
      <c r="O682" s="10">
        <f>Kickstarter[[#This Row],[pledged]]/Kickstarter[[#This Row],[goal]]</f>
        <v>0.25912000000000002</v>
      </c>
      <c r="P682" s="12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Sub-Category]],LEN(Kickstarter[[#This Row],[Category and Sub-Category]])-FIND("/",Kickstarter[[#This Row],[Category and Sub-Category]]))</f>
        <v>wearables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f>(((Kickstarter[[#This Row],[deadline]]/60)/60)/24)+DATE(1970,1,1)</f>
        <v>42669.805601851855</v>
      </c>
      <c r="J683">
        <v>1477509604</v>
      </c>
      <c r="K683" s="9">
        <f>(((Kickstarter[[#This Row],[launched_at]]/60)/60)/24)+DATE(1970,1,1)</f>
        <v>42639.805601851855</v>
      </c>
      <c r="L683">
        <v>1474917604</v>
      </c>
      <c r="M683" t="b">
        <v>0</v>
      </c>
      <c r="N683">
        <v>1</v>
      </c>
      <c r="O683" s="10">
        <f>Kickstarter[[#This Row],[pledged]]/Kickstarter[[#This Row],[goal]]</f>
        <v>4.0000000000000002E-4</v>
      </c>
      <c r="P683" s="12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Sub-Category]],LEN(Kickstarter[[#This Row],[Category and Sub-Category]])-FIND("/",Kickstarter[[#This Row],[Category and Sub-Category]]))</f>
        <v>wearables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f>(((Kickstarter[[#This Row],[deadline]]/60)/60)/24)+DATE(1970,1,1)</f>
        <v>42808.723634259266</v>
      </c>
      <c r="J684">
        <v>1489512122</v>
      </c>
      <c r="K684" s="9">
        <f>(((Kickstarter[[#This Row],[launched_at]]/60)/60)/24)+DATE(1970,1,1)</f>
        <v>42778.765300925923</v>
      </c>
      <c r="L684">
        <v>1486923722</v>
      </c>
      <c r="M684" t="b">
        <v>0</v>
      </c>
      <c r="N684">
        <v>4</v>
      </c>
      <c r="O684" s="10">
        <f>Kickstarter[[#This Row],[pledged]]/Kickstarter[[#This Row],[goal]]</f>
        <v>1.06E-3</v>
      </c>
      <c r="P684" s="12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Sub-Category]],LEN(Kickstarter[[#This Row],[Category and Sub-Category]])-FIND("/",Kickstarter[[#This Row],[Category and Sub-Category]]))</f>
        <v>wearables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f>(((Kickstarter[[#This Row],[deadline]]/60)/60)/24)+DATE(1970,1,1)</f>
        <v>42674.900046296301</v>
      </c>
      <c r="J685">
        <v>1477949764</v>
      </c>
      <c r="K685" s="9">
        <f>(((Kickstarter[[#This Row],[launched_at]]/60)/60)/24)+DATE(1970,1,1)</f>
        <v>42634.900046296301</v>
      </c>
      <c r="L685">
        <v>1474493764</v>
      </c>
      <c r="M685" t="b">
        <v>0</v>
      </c>
      <c r="N685">
        <v>3</v>
      </c>
      <c r="O685" s="10">
        <f>Kickstarter[[#This Row],[pledged]]/Kickstarter[[#This Row],[goal]]</f>
        <v>8.5142857142857138E-3</v>
      </c>
      <c r="P685" s="12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Sub-Category]],LEN(Kickstarter[[#This Row],[Category and Sub-Category]])-FIND("/",Kickstarter[[#This Row],[Category and Sub-Category]]))</f>
        <v>wearables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f>(((Kickstarter[[#This Row],[deadline]]/60)/60)/24)+DATE(1970,1,1)</f>
        <v>41845.125</v>
      </c>
      <c r="J686">
        <v>1406257200</v>
      </c>
      <c r="K686" s="9">
        <f>(((Kickstarter[[#This Row],[launched_at]]/60)/60)/24)+DATE(1970,1,1)</f>
        <v>41809.473275462966</v>
      </c>
      <c r="L686">
        <v>1403176891</v>
      </c>
      <c r="M686" t="b">
        <v>0</v>
      </c>
      <c r="N686">
        <v>135</v>
      </c>
      <c r="O686" s="10">
        <f>Kickstarter[[#This Row],[pledged]]/Kickstarter[[#This Row],[goal]]</f>
        <v>7.4837500000000001E-2</v>
      </c>
      <c r="P686" s="12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Sub-Category]],LEN(Kickstarter[[#This Row],[Category and Sub-Category]])-FIND("/",Kickstarter[[#This Row],[Category and Sub-Category]]))</f>
        <v>wearables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f>(((Kickstarter[[#This Row],[deadline]]/60)/60)/24)+DATE(1970,1,1)</f>
        <v>42016.866574074069</v>
      </c>
      <c r="J687">
        <v>1421095672</v>
      </c>
      <c r="K687" s="9">
        <f>(((Kickstarter[[#This Row],[launched_at]]/60)/60)/24)+DATE(1970,1,1)</f>
        <v>41971.866574074069</v>
      </c>
      <c r="L687">
        <v>1417207672</v>
      </c>
      <c r="M687" t="b">
        <v>0</v>
      </c>
      <c r="N687">
        <v>10</v>
      </c>
      <c r="O687" s="10">
        <f>Kickstarter[[#This Row],[pledged]]/Kickstarter[[#This Row],[goal]]</f>
        <v>0.27650000000000002</v>
      </c>
      <c r="P687" s="12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Sub-Category]],LEN(Kickstarter[[#This Row],[Category and Sub-Category]])-FIND("/",Kickstarter[[#This Row],[Category and Sub-Category]]))</f>
        <v>wearables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f>(((Kickstarter[[#This Row],[deadline]]/60)/60)/24)+DATE(1970,1,1)</f>
        <v>42219.673263888893</v>
      </c>
      <c r="J688">
        <v>1438618170</v>
      </c>
      <c r="K688" s="9">
        <f>(((Kickstarter[[#This Row],[launched_at]]/60)/60)/24)+DATE(1970,1,1)</f>
        <v>42189.673263888893</v>
      </c>
      <c r="L688">
        <v>1436026170</v>
      </c>
      <c r="M688" t="b">
        <v>0</v>
      </c>
      <c r="N688">
        <v>0</v>
      </c>
      <c r="O688" s="10">
        <f>Kickstarter[[#This Row],[pledged]]/Kickstarter[[#This Row],[goal]]</f>
        <v>0</v>
      </c>
      <c r="P688" s="12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Sub-Category]],LEN(Kickstarter[[#This Row],[Category and Sub-Category]])-FIND("/",Kickstarter[[#This Row],[Category and Sub-Category]]))</f>
        <v>wearables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f>(((Kickstarter[[#This Row],[deadline]]/60)/60)/24)+DATE(1970,1,1)</f>
        <v>42771.750613425931</v>
      </c>
      <c r="J689">
        <v>1486317653</v>
      </c>
      <c r="K689" s="9">
        <f>(((Kickstarter[[#This Row],[launched_at]]/60)/60)/24)+DATE(1970,1,1)</f>
        <v>42711.750613425931</v>
      </c>
      <c r="L689">
        <v>1481133653</v>
      </c>
      <c r="M689" t="b">
        <v>0</v>
      </c>
      <c r="N689">
        <v>6</v>
      </c>
      <c r="O689" s="10">
        <f>Kickstarter[[#This Row],[pledged]]/Kickstarter[[#This Row],[goal]]</f>
        <v>3.5499999999999997E-2</v>
      </c>
      <c r="P689" s="12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Sub-Category]],LEN(Kickstarter[[#This Row],[Category and Sub-Category]])-FIND("/",Kickstarter[[#This Row],[Category and Sub-Category]]))</f>
        <v>wearables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f>(((Kickstarter[[#This Row],[deadline]]/60)/60)/24)+DATE(1970,1,1)</f>
        <v>42292.104780092588</v>
      </c>
      <c r="J690">
        <v>1444876253</v>
      </c>
      <c r="K690" s="9">
        <f>(((Kickstarter[[#This Row],[launched_at]]/60)/60)/24)+DATE(1970,1,1)</f>
        <v>42262.104780092588</v>
      </c>
      <c r="L690">
        <v>1442284253</v>
      </c>
      <c r="M690" t="b">
        <v>0</v>
      </c>
      <c r="N690">
        <v>36</v>
      </c>
      <c r="O690" s="10">
        <f>Kickstarter[[#This Row],[pledged]]/Kickstarter[[#This Row],[goal]]</f>
        <v>0.72989999999999999</v>
      </c>
      <c r="P690" s="12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Sub-Category]],LEN(Kickstarter[[#This Row],[Category and Sub-Category]])-FIND("/",Kickstarter[[#This Row],[Category and Sub-Category]]))</f>
        <v>wearables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f>(((Kickstarter[[#This Row],[deadline]]/60)/60)/24)+DATE(1970,1,1)</f>
        <v>42712.207638888889</v>
      </c>
      <c r="J691">
        <v>1481173140</v>
      </c>
      <c r="K691" s="9">
        <f>(((Kickstarter[[#This Row],[launched_at]]/60)/60)/24)+DATE(1970,1,1)</f>
        <v>42675.66778935185</v>
      </c>
      <c r="L691">
        <v>1478016097</v>
      </c>
      <c r="M691" t="b">
        <v>0</v>
      </c>
      <c r="N691">
        <v>336</v>
      </c>
      <c r="O691" s="10">
        <f>Kickstarter[[#This Row],[pledged]]/Kickstarter[[#This Row],[goal]]</f>
        <v>0.57648750000000004</v>
      </c>
      <c r="P691" s="12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Sub-Category]],LEN(Kickstarter[[#This Row],[Category and Sub-Category]])-FIND("/",Kickstarter[[#This Row],[Category and Sub-Category]]))</f>
        <v>wearables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f>(((Kickstarter[[#This Row],[deadline]]/60)/60)/24)+DATE(1970,1,1)</f>
        <v>42622.25</v>
      </c>
      <c r="J692">
        <v>1473400800</v>
      </c>
      <c r="K692" s="9">
        <f>(((Kickstarter[[#This Row],[launched_at]]/60)/60)/24)+DATE(1970,1,1)</f>
        <v>42579.634733796294</v>
      </c>
      <c r="L692">
        <v>1469718841</v>
      </c>
      <c r="M692" t="b">
        <v>0</v>
      </c>
      <c r="N692">
        <v>34</v>
      </c>
      <c r="O692" s="10">
        <f>Kickstarter[[#This Row],[pledged]]/Kickstarter[[#This Row],[goal]]</f>
        <v>0.1234</v>
      </c>
      <c r="P692" s="12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Sub-Category]],LEN(Kickstarter[[#This Row],[Category and Sub-Category]])-FIND("/",Kickstarter[[#This Row],[Category and Sub-Category]]))</f>
        <v>wearables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f>(((Kickstarter[[#This Row],[deadline]]/60)/60)/24)+DATE(1970,1,1)</f>
        <v>42186.028310185182</v>
      </c>
      <c r="J693">
        <v>1435711246</v>
      </c>
      <c r="K693" s="9">
        <f>(((Kickstarter[[#This Row],[launched_at]]/60)/60)/24)+DATE(1970,1,1)</f>
        <v>42158.028310185182</v>
      </c>
      <c r="L693">
        <v>1433292046</v>
      </c>
      <c r="M693" t="b">
        <v>0</v>
      </c>
      <c r="N693">
        <v>10</v>
      </c>
      <c r="O693" s="10">
        <f>Kickstarter[[#This Row],[pledged]]/Kickstarter[[#This Row],[goal]]</f>
        <v>5.1999999999999998E-3</v>
      </c>
      <c r="P693" s="12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Sub-Category]],LEN(Kickstarter[[#This Row],[Category and Sub-Category]])-FIND("/",Kickstarter[[#This Row],[Category and Sub-Category]]))</f>
        <v>wearables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f>(((Kickstarter[[#This Row],[deadline]]/60)/60)/24)+DATE(1970,1,1)</f>
        <v>42726.37572916667</v>
      </c>
      <c r="J694">
        <v>1482397263</v>
      </c>
      <c r="K694" s="9">
        <f>(((Kickstarter[[#This Row],[launched_at]]/60)/60)/24)+DATE(1970,1,1)</f>
        <v>42696.37572916667</v>
      </c>
      <c r="L694">
        <v>1479805263</v>
      </c>
      <c r="M694" t="b">
        <v>0</v>
      </c>
      <c r="N694">
        <v>201</v>
      </c>
      <c r="O694" s="10">
        <f>Kickstarter[[#This Row],[pledged]]/Kickstarter[[#This Row],[goal]]</f>
        <v>6.5299999999999997E-2</v>
      </c>
      <c r="P694" s="12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Sub-Category]],LEN(Kickstarter[[#This Row],[Category and Sub-Category]])-FIND("/",Kickstarter[[#This Row],[Category and Sub-Category]]))</f>
        <v>wearables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f>(((Kickstarter[[#This Row],[deadline]]/60)/60)/24)+DATE(1970,1,1)</f>
        <v>42124.808182870373</v>
      </c>
      <c r="J695">
        <v>1430421827</v>
      </c>
      <c r="K695" s="9">
        <f>(((Kickstarter[[#This Row],[launched_at]]/60)/60)/24)+DATE(1970,1,1)</f>
        <v>42094.808182870373</v>
      </c>
      <c r="L695">
        <v>1427829827</v>
      </c>
      <c r="M695" t="b">
        <v>0</v>
      </c>
      <c r="N695">
        <v>296</v>
      </c>
      <c r="O695" s="10">
        <f>Kickstarter[[#This Row],[pledged]]/Kickstarter[[#This Row],[goal]]</f>
        <v>0.35338000000000003</v>
      </c>
      <c r="P695" s="12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Sub-Category]],LEN(Kickstarter[[#This Row],[Category and Sub-Category]])-FIND("/",Kickstarter[[#This Row],[Category and Sub-Category]]))</f>
        <v>wearables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f>(((Kickstarter[[#This Row],[deadline]]/60)/60)/24)+DATE(1970,1,1)</f>
        <v>42767.663877314815</v>
      </c>
      <c r="J696">
        <v>1485964559</v>
      </c>
      <c r="K696" s="9">
        <f>(((Kickstarter[[#This Row],[launched_at]]/60)/60)/24)+DATE(1970,1,1)</f>
        <v>42737.663877314815</v>
      </c>
      <c r="L696">
        <v>1483372559</v>
      </c>
      <c r="M696" t="b">
        <v>0</v>
      </c>
      <c r="N696">
        <v>7</v>
      </c>
      <c r="O696" s="10">
        <f>Kickstarter[[#This Row],[pledged]]/Kickstarter[[#This Row],[goal]]</f>
        <v>3.933333333333333E-3</v>
      </c>
      <c r="P696" s="12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Sub-Category]],LEN(Kickstarter[[#This Row],[Category and Sub-Category]])-FIND("/",Kickstarter[[#This Row],[Category and Sub-Category]]))</f>
        <v>wearables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f>(((Kickstarter[[#This Row],[deadline]]/60)/60)/24)+DATE(1970,1,1)</f>
        <v>41943.521064814813</v>
      </c>
      <c r="J697">
        <v>1414758620</v>
      </c>
      <c r="K697" s="9">
        <f>(((Kickstarter[[#This Row],[launched_at]]/60)/60)/24)+DATE(1970,1,1)</f>
        <v>41913.521064814813</v>
      </c>
      <c r="L697">
        <v>1412166620</v>
      </c>
      <c r="M697" t="b">
        <v>0</v>
      </c>
      <c r="N697">
        <v>7</v>
      </c>
      <c r="O697" s="10">
        <f>Kickstarter[[#This Row],[pledged]]/Kickstarter[[#This Row],[goal]]</f>
        <v>1.06E-2</v>
      </c>
      <c r="P697" s="12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Sub-Category]],LEN(Kickstarter[[#This Row],[Category and Sub-Category]])-FIND("/",Kickstarter[[#This Row],[Category and Sub-Category]]))</f>
        <v>wearables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f>(((Kickstarter[[#This Row],[deadline]]/60)/60)/24)+DATE(1970,1,1)</f>
        <v>41845.927106481482</v>
      </c>
      <c r="J698">
        <v>1406326502</v>
      </c>
      <c r="K698" s="9">
        <f>(((Kickstarter[[#This Row],[launched_at]]/60)/60)/24)+DATE(1970,1,1)</f>
        <v>41815.927106481482</v>
      </c>
      <c r="L698">
        <v>1403734502</v>
      </c>
      <c r="M698" t="b">
        <v>0</v>
      </c>
      <c r="N698">
        <v>1</v>
      </c>
      <c r="O698" s="10">
        <f>Kickstarter[[#This Row],[pledged]]/Kickstarter[[#This Row],[goal]]</f>
        <v>5.7142857142857145E-6</v>
      </c>
      <c r="P698" s="12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Sub-Category]],LEN(Kickstarter[[#This Row],[Category and Sub-Category]])-FIND("/",Kickstarter[[#This Row],[Category and Sub-Category]]))</f>
        <v>wearables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f>(((Kickstarter[[#This Row],[deadline]]/60)/60)/24)+DATE(1970,1,1)</f>
        <v>42403.523020833338</v>
      </c>
      <c r="J699">
        <v>1454502789</v>
      </c>
      <c r="K699" s="9">
        <f>(((Kickstarter[[#This Row],[launched_at]]/60)/60)/24)+DATE(1970,1,1)</f>
        <v>42388.523020833338</v>
      </c>
      <c r="L699">
        <v>1453206789</v>
      </c>
      <c r="M699" t="b">
        <v>0</v>
      </c>
      <c r="N699">
        <v>114</v>
      </c>
      <c r="O699" s="10">
        <f>Kickstarter[[#This Row],[pledged]]/Kickstarter[[#This Row],[goal]]</f>
        <v>0.46379999999999999</v>
      </c>
      <c r="P699" s="12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Sub-Category]],LEN(Kickstarter[[#This Row],[Category and Sub-Category]])-FIND("/",Kickstarter[[#This Row],[Category and Sub-Category]]))</f>
        <v>wearables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f>(((Kickstarter[[#This Row],[deadline]]/60)/60)/24)+DATE(1970,1,1)</f>
        <v>41900.083333333336</v>
      </c>
      <c r="J700">
        <v>1411005600</v>
      </c>
      <c r="K700" s="9">
        <f>(((Kickstarter[[#This Row],[launched_at]]/60)/60)/24)+DATE(1970,1,1)</f>
        <v>41866.931076388886</v>
      </c>
      <c r="L700">
        <v>1408141245</v>
      </c>
      <c r="M700" t="b">
        <v>0</v>
      </c>
      <c r="N700">
        <v>29</v>
      </c>
      <c r="O700" s="10">
        <f>Kickstarter[[#This Row],[pledged]]/Kickstarter[[#This Row],[goal]]</f>
        <v>0.15390000000000001</v>
      </c>
      <c r="P700" s="12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Sub-Category]],LEN(Kickstarter[[#This Row],[Category and Sub-Category]])-FIND("/",Kickstarter[[#This Row],[Category and Sub-Category]]))</f>
        <v>wearables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f>(((Kickstarter[[#This Row],[deadline]]/60)/60)/24)+DATE(1970,1,1)</f>
        <v>41600.666666666664</v>
      </c>
      <c r="J701">
        <v>1385136000</v>
      </c>
      <c r="K701" s="9">
        <f>(((Kickstarter[[#This Row],[launched_at]]/60)/60)/24)+DATE(1970,1,1)</f>
        <v>41563.485509259262</v>
      </c>
      <c r="L701">
        <v>1381923548</v>
      </c>
      <c r="M701" t="b">
        <v>0</v>
      </c>
      <c r="N701">
        <v>890</v>
      </c>
      <c r="O701" s="10">
        <f>Kickstarter[[#This Row],[pledged]]/Kickstarter[[#This Row],[goal]]</f>
        <v>0.824221076923077</v>
      </c>
      <c r="P701" s="12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Sub-Category]],LEN(Kickstarter[[#This Row],[Category and Sub-Category]])-FIND("/",Kickstarter[[#This Row],[Category and Sub-Category]]))</f>
        <v>wearables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f>(((Kickstarter[[#This Row],[deadline]]/60)/60)/24)+DATE(1970,1,1)</f>
        <v>42745.688437500001</v>
      </c>
      <c r="J702">
        <v>1484065881</v>
      </c>
      <c r="K702" s="9">
        <f>(((Kickstarter[[#This Row],[launched_at]]/60)/60)/24)+DATE(1970,1,1)</f>
        <v>42715.688437500001</v>
      </c>
      <c r="L702">
        <v>1481473881</v>
      </c>
      <c r="M702" t="b">
        <v>0</v>
      </c>
      <c r="N702">
        <v>31</v>
      </c>
      <c r="O702" s="10">
        <f>Kickstarter[[#This Row],[pledged]]/Kickstarter[[#This Row],[goal]]</f>
        <v>2.6866666666666667E-2</v>
      </c>
      <c r="P702" s="12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Sub-Category]],LEN(Kickstarter[[#This Row],[Category and Sub-Category]])-FIND("/",Kickstarter[[#This Row],[Category and Sub-Category]]))</f>
        <v>wearables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f>(((Kickstarter[[#This Row],[deadline]]/60)/60)/24)+DATE(1970,1,1)</f>
        <v>41843.662962962961</v>
      </c>
      <c r="J703">
        <v>1406130880</v>
      </c>
      <c r="K703" s="9">
        <f>(((Kickstarter[[#This Row],[launched_at]]/60)/60)/24)+DATE(1970,1,1)</f>
        <v>41813.662962962961</v>
      </c>
      <c r="L703">
        <v>1403538880</v>
      </c>
      <c r="M703" t="b">
        <v>0</v>
      </c>
      <c r="N703">
        <v>21</v>
      </c>
      <c r="O703" s="10">
        <f>Kickstarter[[#This Row],[pledged]]/Kickstarter[[#This Row],[goal]]</f>
        <v>0.26600000000000001</v>
      </c>
      <c r="P703" s="12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Sub-Category]],LEN(Kickstarter[[#This Row],[Category and Sub-Category]])-FIND("/",Kickstarter[[#This Row],[Category and Sub-Category]]))</f>
        <v>wearables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f>(((Kickstarter[[#This Row],[deadline]]/60)/60)/24)+DATE(1970,1,1)</f>
        <v>42698.768368055549</v>
      </c>
      <c r="J704">
        <v>1480011987</v>
      </c>
      <c r="K704" s="9">
        <f>(((Kickstarter[[#This Row],[launched_at]]/60)/60)/24)+DATE(1970,1,1)</f>
        <v>42668.726701388892</v>
      </c>
      <c r="L704">
        <v>1477416387</v>
      </c>
      <c r="M704" t="b">
        <v>0</v>
      </c>
      <c r="N704">
        <v>37</v>
      </c>
      <c r="O704" s="10">
        <f>Kickstarter[[#This Row],[pledged]]/Kickstarter[[#This Row],[goal]]</f>
        <v>0.30813400000000002</v>
      </c>
      <c r="P704" s="12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Sub-Category]],LEN(Kickstarter[[#This Row],[Category and Sub-Category]])-FIND("/",Kickstarter[[#This Row],[Category and Sub-Category]]))</f>
        <v>wearables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f>(((Kickstarter[[#This Row],[deadline]]/60)/60)/24)+DATE(1970,1,1)</f>
        <v>42766.98055555555</v>
      </c>
      <c r="J705">
        <v>1485905520</v>
      </c>
      <c r="K705" s="9">
        <f>(((Kickstarter[[#This Row],[launched_at]]/60)/60)/24)+DATE(1970,1,1)</f>
        <v>42711.950798611113</v>
      </c>
      <c r="L705">
        <v>1481150949</v>
      </c>
      <c r="M705" t="b">
        <v>0</v>
      </c>
      <c r="N705">
        <v>7</v>
      </c>
      <c r="O705" s="10">
        <f>Kickstarter[[#This Row],[pledged]]/Kickstarter[[#This Row],[goal]]</f>
        <v>5.5800000000000002E-2</v>
      </c>
      <c r="P705" s="12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Sub-Category]],LEN(Kickstarter[[#This Row],[Category and Sub-Category]])-FIND("/",Kickstarter[[#This Row],[Category and Sub-Category]]))</f>
        <v>wearables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f>(((Kickstarter[[#This Row],[deadline]]/60)/60)/24)+DATE(1970,1,1)</f>
        <v>42786.192916666667</v>
      </c>
      <c r="J706">
        <v>1487565468</v>
      </c>
      <c r="K706" s="9">
        <f>(((Kickstarter[[#This Row],[launched_at]]/60)/60)/24)+DATE(1970,1,1)</f>
        <v>42726.192916666667</v>
      </c>
      <c r="L706">
        <v>1482381468</v>
      </c>
      <c r="M706" t="b">
        <v>0</v>
      </c>
      <c r="N706">
        <v>4</v>
      </c>
      <c r="O706" s="10">
        <f>Kickstarter[[#This Row],[pledged]]/Kickstarter[[#This Row],[goal]]</f>
        <v>8.7454545454545458E-3</v>
      </c>
      <c r="P706" s="12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Sub-Category]],LEN(Kickstarter[[#This Row],[Category and Sub-Category]])-FIND("/",Kickstarter[[#This Row],[Category and Sub-Category]]))</f>
        <v>wearables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f>(((Kickstarter[[#This Row],[deadline]]/60)/60)/24)+DATE(1970,1,1)</f>
        <v>42756.491643518515</v>
      </c>
      <c r="J707">
        <v>1484999278</v>
      </c>
      <c r="K707" s="9">
        <f>(((Kickstarter[[#This Row],[launched_at]]/60)/60)/24)+DATE(1970,1,1)</f>
        <v>42726.491643518515</v>
      </c>
      <c r="L707">
        <v>1482407278</v>
      </c>
      <c r="M707" t="b">
        <v>0</v>
      </c>
      <c r="N707">
        <v>5</v>
      </c>
      <c r="O707" s="10">
        <f>Kickstarter[[#This Row],[pledged]]/Kickstarter[[#This Row],[goal]]</f>
        <v>9.7699999999999992E-3</v>
      </c>
      <c r="P707" s="12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Sub-Category]],LEN(Kickstarter[[#This Row],[Category and Sub-Category]])-FIND("/",Kickstarter[[#This Row],[Category and Sub-Category]]))</f>
        <v>wearables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f>(((Kickstarter[[#This Row],[deadline]]/60)/60)/24)+DATE(1970,1,1)</f>
        <v>42718.777083333334</v>
      </c>
      <c r="J708">
        <v>1481740740</v>
      </c>
      <c r="K708" s="9">
        <f>(((Kickstarter[[#This Row],[launched_at]]/60)/60)/24)+DATE(1970,1,1)</f>
        <v>42676.995173611111</v>
      </c>
      <c r="L708">
        <v>1478130783</v>
      </c>
      <c r="M708" t="b">
        <v>0</v>
      </c>
      <c r="N708">
        <v>0</v>
      </c>
      <c r="O708" s="10">
        <f>Kickstarter[[#This Row],[pledged]]/Kickstarter[[#This Row],[goal]]</f>
        <v>0</v>
      </c>
      <c r="P708" s="12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Sub-Category]],LEN(Kickstarter[[#This Row],[Category and Sub-Category]])-FIND("/",Kickstarter[[#This Row],[Category and Sub-Category]]))</f>
        <v>wearables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f>(((Kickstarter[[#This Row],[deadline]]/60)/60)/24)+DATE(1970,1,1)</f>
        <v>42736.663506944446</v>
      </c>
      <c r="J709">
        <v>1483286127</v>
      </c>
      <c r="K709" s="9">
        <f>(((Kickstarter[[#This Row],[launched_at]]/60)/60)/24)+DATE(1970,1,1)</f>
        <v>42696.663506944446</v>
      </c>
      <c r="L709">
        <v>1479830127</v>
      </c>
      <c r="M709" t="b">
        <v>0</v>
      </c>
      <c r="N709">
        <v>456</v>
      </c>
      <c r="O709" s="10">
        <f>Kickstarter[[#This Row],[pledged]]/Kickstarter[[#This Row],[goal]]</f>
        <v>0.78927352941176465</v>
      </c>
      <c r="P709" s="12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Sub-Category]],LEN(Kickstarter[[#This Row],[Category and Sub-Category]])-FIND("/",Kickstarter[[#This Row],[Category and Sub-Category]]))</f>
        <v>wearables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f>(((Kickstarter[[#This Row],[deadline]]/60)/60)/24)+DATE(1970,1,1)</f>
        <v>41895.581018518518</v>
      </c>
      <c r="J710">
        <v>1410616600</v>
      </c>
      <c r="K710" s="9">
        <f>(((Kickstarter[[#This Row],[launched_at]]/60)/60)/24)+DATE(1970,1,1)</f>
        <v>41835.581018518518</v>
      </c>
      <c r="L710">
        <v>1405432600</v>
      </c>
      <c r="M710" t="b">
        <v>0</v>
      </c>
      <c r="N710">
        <v>369</v>
      </c>
      <c r="O710" s="10">
        <f>Kickstarter[[#This Row],[pledged]]/Kickstarter[[#This Row],[goal]]</f>
        <v>0.22092500000000001</v>
      </c>
      <c r="P710" s="12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Sub-Category]],LEN(Kickstarter[[#This Row],[Category and Sub-Category]])-FIND("/",Kickstarter[[#This Row],[Category and Sub-Category]]))</f>
        <v>wearables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f>(((Kickstarter[[#This Row],[deadline]]/60)/60)/24)+DATE(1970,1,1)</f>
        <v>41978.041192129633</v>
      </c>
      <c r="J711">
        <v>1417741159</v>
      </c>
      <c r="K711" s="9">
        <f>(((Kickstarter[[#This Row],[launched_at]]/60)/60)/24)+DATE(1970,1,1)</f>
        <v>41948.041192129633</v>
      </c>
      <c r="L711">
        <v>1415149159</v>
      </c>
      <c r="M711" t="b">
        <v>0</v>
      </c>
      <c r="N711">
        <v>2</v>
      </c>
      <c r="O711" s="10">
        <f>Kickstarter[[#This Row],[pledged]]/Kickstarter[[#This Row],[goal]]</f>
        <v>4.0666666666666663E-3</v>
      </c>
      <c r="P711" s="12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Sub-Category]],LEN(Kickstarter[[#This Row],[Category and Sub-Category]])-FIND("/",Kickstarter[[#This Row],[Category and Sub-Category]]))</f>
        <v>wearables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f>(((Kickstarter[[#This Row],[deadline]]/60)/60)/24)+DATE(1970,1,1)</f>
        <v>41871.030555555553</v>
      </c>
      <c r="J712">
        <v>1408495440</v>
      </c>
      <c r="K712" s="9">
        <f>(((Kickstarter[[#This Row],[launched_at]]/60)/60)/24)+DATE(1970,1,1)</f>
        <v>41837.984976851854</v>
      </c>
      <c r="L712">
        <v>1405640302</v>
      </c>
      <c r="M712" t="b">
        <v>0</v>
      </c>
      <c r="N712">
        <v>0</v>
      </c>
      <c r="O712" s="10">
        <f>Kickstarter[[#This Row],[pledged]]/Kickstarter[[#This Row],[goal]]</f>
        <v>0</v>
      </c>
      <c r="P712" s="12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Sub-Category]],LEN(Kickstarter[[#This Row],[Category and Sub-Category]])-FIND("/",Kickstarter[[#This Row],[Category and Sub-Category]]))</f>
        <v>wearables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f>(((Kickstarter[[#This Row],[deadline]]/60)/60)/24)+DATE(1970,1,1)</f>
        <v>42718.500787037032</v>
      </c>
      <c r="J713">
        <v>1481716868</v>
      </c>
      <c r="K713" s="9">
        <f>(((Kickstarter[[#This Row],[launched_at]]/60)/60)/24)+DATE(1970,1,1)</f>
        <v>42678.459120370375</v>
      </c>
      <c r="L713">
        <v>1478257268</v>
      </c>
      <c r="M713" t="b">
        <v>0</v>
      </c>
      <c r="N713">
        <v>338</v>
      </c>
      <c r="O713" s="10">
        <f>Kickstarter[[#This Row],[pledged]]/Kickstarter[[#This Row],[goal]]</f>
        <v>0.33790999999999999</v>
      </c>
      <c r="P713" s="12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Sub-Category]],LEN(Kickstarter[[#This Row],[Category and Sub-Category]])-FIND("/",Kickstarter[[#This Row],[Category and Sub-Category]]))</f>
        <v>wearables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f>(((Kickstarter[[#This Row],[deadline]]/60)/60)/24)+DATE(1970,1,1)</f>
        <v>42414.680925925932</v>
      </c>
      <c r="J714">
        <v>1455466832</v>
      </c>
      <c r="K714" s="9">
        <f>(((Kickstarter[[#This Row],[launched_at]]/60)/60)/24)+DATE(1970,1,1)</f>
        <v>42384.680925925932</v>
      </c>
      <c r="L714">
        <v>1452874832</v>
      </c>
      <c r="M714" t="b">
        <v>0</v>
      </c>
      <c r="N714">
        <v>4</v>
      </c>
      <c r="O714" s="10">
        <f>Kickstarter[[#This Row],[pledged]]/Kickstarter[[#This Row],[goal]]</f>
        <v>2.1649484536082476E-3</v>
      </c>
      <c r="P714" s="12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Sub-Category]],LEN(Kickstarter[[#This Row],[Category and Sub-Category]])-FIND("/",Kickstarter[[#This Row],[Category and Sub-Category]]))</f>
        <v>wearables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f>(((Kickstarter[[#This Row],[deadline]]/60)/60)/24)+DATE(1970,1,1)</f>
        <v>42526.529305555552</v>
      </c>
      <c r="J715">
        <v>1465130532</v>
      </c>
      <c r="K715" s="9">
        <f>(((Kickstarter[[#This Row],[launched_at]]/60)/60)/24)+DATE(1970,1,1)</f>
        <v>42496.529305555552</v>
      </c>
      <c r="L715">
        <v>1462538532</v>
      </c>
      <c r="M715" t="b">
        <v>0</v>
      </c>
      <c r="N715">
        <v>1</v>
      </c>
      <c r="O715" s="10">
        <f>Kickstarter[[#This Row],[pledged]]/Kickstarter[[#This Row],[goal]]</f>
        <v>7.9600000000000001E-3</v>
      </c>
      <c r="P715" s="12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Sub-Category]],LEN(Kickstarter[[#This Row],[Category and Sub-Category]])-FIND("/",Kickstarter[[#This Row],[Category and Sub-Category]]))</f>
        <v>wearables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f>(((Kickstarter[[#This Row],[deadline]]/60)/60)/24)+DATE(1970,1,1)</f>
        <v>42794.787986111114</v>
      </c>
      <c r="J716">
        <v>1488308082</v>
      </c>
      <c r="K716" s="9">
        <f>(((Kickstarter[[#This Row],[launched_at]]/60)/60)/24)+DATE(1970,1,1)</f>
        <v>42734.787986111114</v>
      </c>
      <c r="L716">
        <v>1483124082</v>
      </c>
      <c r="M716" t="b">
        <v>0</v>
      </c>
      <c r="N716">
        <v>28</v>
      </c>
      <c r="O716" s="10">
        <f>Kickstarter[[#This Row],[pledged]]/Kickstarter[[#This Row],[goal]]</f>
        <v>0.14993333333333334</v>
      </c>
      <c r="P716" s="12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Sub-Category]],LEN(Kickstarter[[#This Row],[Category and Sub-Category]])-FIND("/",Kickstarter[[#This Row],[Category and Sub-Category]]))</f>
        <v>wearables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f>(((Kickstarter[[#This Row],[deadline]]/60)/60)/24)+DATE(1970,1,1)</f>
        <v>42313.132407407407</v>
      </c>
      <c r="J717">
        <v>1446693040</v>
      </c>
      <c r="K717" s="9">
        <f>(((Kickstarter[[#This Row],[launched_at]]/60)/60)/24)+DATE(1970,1,1)</f>
        <v>42273.090740740736</v>
      </c>
      <c r="L717">
        <v>1443233440</v>
      </c>
      <c r="M717" t="b">
        <v>0</v>
      </c>
      <c r="N717">
        <v>12</v>
      </c>
      <c r="O717" s="10">
        <f>Kickstarter[[#This Row],[pledged]]/Kickstarter[[#This Row],[goal]]</f>
        <v>5.0509090909090906E-2</v>
      </c>
      <c r="P717" s="12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Sub-Category]],LEN(Kickstarter[[#This Row],[Category and Sub-Category]])-FIND("/",Kickstarter[[#This Row],[Category and Sub-Category]]))</f>
        <v>wearables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f>(((Kickstarter[[#This Row],[deadline]]/60)/60)/24)+DATE(1970,1,1)</f>
        <v>41974</v>
      </c>
      <c r="J718">
        <v>1417392000</v>
      </c>
      <c r="K718" s="9">
        <f>(((Kickstarter[[#This Row],[launched_at]]/60)/60)/24)+DATE(1970,1,1)</f>
        <v>41940.658645833333</v>
      </c>
      <c r="L718">
        <v>1414511307</v>
      </c>
      <c r="M718" t="b">
        <v>0</v>
      </c>
      <c r="N718">
        <v>16</v>
      </c>
      <c r="O718" s="10">
        <f>Kickstarter[[#This Row],[pledged]]/Kickstarter[[#This Row],[goal]]</f>
        <v>0.10214285714285715</v>
      </c>
      <c r="P718" s="12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Sub-Category]],LEN(Kickstarter[[#This Row],[Category and Sub-Category]])-FIND("/",Kickstarter[[#This Row],[Category and Sub-Category]]))</f>
        <v>wearables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f>(((Kickstarter[[#This Row],[deadline]]/60)/60)/24)+DATE(1970,1,1)</f>
        <v>41887.854189814818</v>
      </c>
      <c r="J719">
        <v>1409949002</v>
      </c>
      <c r="K719" s="9">
        <f>(((Kickstarter[[#This Row],[launched_at]]/60)/60)/24)+DATE(1970,1,1)</f>
        <v>41857.854189814818</v>
      </c>
      <c r="L719">
        <v>1407357002</v>
      </c>
      <c r="M719" t="b">
        <v>0</v>
      </c>
      <c r="N719">
        <v>4</v>
      </c>
      <c r="O719" s="10">
        <f>Kickstarter[[#This Row],[pledged]]/Kickstarter[[#This Row],[goal]]</f>
        <v>3.0500000000000002E-3</v>
      </c>
      <c r="P719" s="12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Sub-Category]],LEN(Kickstarter[[#This Row],[Category and Sub-Category]])-FIND("/",Kickstarter[[#This Row],[Category and Sub-Category]]))</f>
        <v>wearables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f>(((Kickstarter[[#This Row],[deadline]]/60)/60)/24)+DATE(1970,1,1)</f>
        <v>42784.249305555553</v>
      </c>
      <c r="J720">
        <v>1487397540</v>
      </c>
      <c r="K720" s="9">
        <f>(((Kickstarter[[#This Row],[launched_at]]/60)/60)/24)+DATE(1970,1,1)</f>
        <v>42752.845451388886</v>
      </c>
      <c r="L720">
        <v>1484684247</v>
      </c>
      <c r="M720" t="b">
        <v>0</v>
      </c>
      <c r="N720">
        <v>4</v>
      </c>
      <c r="O720" s="10">
        <f>Kickstarter[[#This Row],[pledged]]/Kickstarter[[#This Row],[goal]]</f>
        <v>7.4999999999999997E-3</v>
      </c>
      <c r="P720" s="12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Sub-Category]],LEN(Kickstarter[[#This Row],[Category and Sub-Category]])-FIND("/",Kickstarter[[#This Row],[Category and Sub-Category]]))</f>
        <v>wearables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f>(((Kickstarter[[#This Row],[deadline]]/60)/60)/24)+DATE(1970,1,1)</f>
        <v>42423.040231481486</v>
      </c>
      <c r="J721">
        <v>1456189076</v>
      </c>
      <c r="K721" s="9">
        <f>(((Kickstarter[[#This Row],[launched_at]]/60)/60)/24)+DATE(1970,1,1)</f>
        <v>42409.040231481486</v>
      </c>
      <c r="L721">
        <v>1454979476</v>
      </c>
      <c r="M721" t="b">
        <v>0</v>
      </c>
      <c r="N721">
        <v>10</v>
      </c>
      <c r="O721" s="10">
        <f>Kickstarter[[#This Row],[pledged]]/Kickstarter[[#This Row],[goal]]</f>
        <v>1.2933333333333333E-2</v>
      </c>
      <c r="P721" s="12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Sub-Category]],LEN(Kickstarter[[#This Row],[Category and Sub-Category]])-FIND("/",Kickstarter[[#This Row],[Category and Sub-Category]]))</f>
        <v>wearables</v>
      </c>
      <c r="S721" t="b">
        <v>0</v>
      </c>
      <c r="T721" t="s">
        <v>8273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f>(((Kickstarter[[#This Row],[deadline]]/60)/60)/24)+DATE(1970,1,1)</f>
        <v>40937.649201388893</v>
      </c>
      <c r="J722">
        <v>1327851291</v>
      </c>
      <c r="K722" s="9">
        <f>(((Kickstarter[[#This Row],[launched_at]]/60)/60)/24)+DATE(1970,1,1)</f>
        <v>40909.649201388893</v>
      </c>
      <c r="L722">
        <v>1325432091</v>
      </c>
      <c r="M722" t="b">
        <v>0</v>
      </c>
      <c r="N722">
        <v>41</v>
      </c>
      <c r="O722" s="10">
        <f>Kickstarter[[#This Row],[pledged]]/Kickstarter[[#This Row],[goal]]</f>
        <v>1.4394736842105262</v>
      </c>
      <c r="P722" s="12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Sub-Category]],LEN(Kickstarter[[#This Row],[Category and Sub-Category]])-FIND("/",Kickstarter[[#This Row],[Category and Sub-Category]]))</f>
        <v>nonfiction</v>
      </c>
      <c r="S722" t="b">
        <v>1</v>
      </c>
      <c r="T722" t="s">
        <v>8274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f>(((Kickstarter[[#This Row],[deadline]]/60)/60)/24)+DATE(1970,1,1)</f>
        <v>41852.571840277778</v>
      </c>
      <c r="J723">
        <v>1406900607</v>
      </c>
      <c r="K723" s="9">
        <f>(((Kickstarter[[#This Row],[launched_at]]/60)/60)/24)+DATE(1970,1,1)</f>
        <v>41807.571840277778</v>
      </c>
      <c r="L723">
        <v>1403012607</v>
      </c>
      <c r="M723" t="b">
        <v>0</v>
      </c>
      <c r="N723">
        <v>119</v>
      </c>
      <c r="O723" s="10">
        <f>Kickstarter[[#This Row],[pledged]]/Kickstarter[[#This Row],[goal]]</f>
        <v>1.2210975609756098</v>
      </c>
      <c r="P723" s="12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Sub-Category]],LEN(Kickstarter[[#This Row],[Category and Sub-Category]])-FIND("/",Kickstarter[[#This Row],[Category and Sub-Category]]))</f>
        <v>nonfiction</v>
      </c>
      <c r="S723" t="b">
        <v>1</v>
      </c>
      <c r="T723" t="s">
        <v>8274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f>(((Kickstarter[[#This Row],[deadline]]/60)/60)/24)+DATE(1970,1,1)</f>
        <v>41007.76363425926</v>
      </c>
      <c r="J724">
        <v>1333909178</v>
      </c>
      <c r="K724" s="9">
        <f>(((Kickstarter[[#This Row],[launched_at]]/60)/60)/24)+DATE(1970,1,1)</f>
        <v>40977.805300925924</v>
      </c>
      <c r="L724">
        <v>1331320778</v>
      </c>
      <c r="M724" t="b">
        <v>0</v>
      </c>
      <c r="N724">
        <v>153</v>
      </c>
      <c r="O724" s="10">
        <f>Kickstarter[[#This Row],[pledged]]/Kickstarter[[#This Row],[goal]]</f>
        <v>1.3202400000000001</v>
      </c>
      <c r="P724" s="12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Sub-Category]],LEN(Kickstarter[[#This Row],[Category and Sub-Category]])-FIND("/",Kickstarter[[#This Row],[Category and Sub-Category]]))</f>
        <v>nonfiction</v>
      </c>
      <c r="S724" t="b">
        <v>1</v>
      </c>
      <c r="T724" t="s">
        <v>8274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f>(((Kickstarter[[#This Row],[deadline]]/60)/60)/24)+DATE(1970,1,1)</f>
        <v>42215.165972222225</v>
      </c>
      <c r="J725">
        <v>1438228740</v>
      </c>
      <c r="K725" s="9">
        <f>(((Kickstarter[[#This Row],[launched_at]]/60)/60)/24)+DATE(1970,1,1)</f>
        <v>42184.816539351858</v>
      </c>
      <c r="L725">
        <v>1435606549</v>
      </c>
      <c r="M725" t="b">
        <v>0</v>
      </c>
      <c r="N725">
        <v>100</v>
      </c>
      <c r="O725" s="10">
        <f>Kickstarter[[#This Row],[pledged]]/Kickstarter[[#This Row],[goal]]</f>
        <v>1.0938000000000001</v>
      </c>
      <c r="P725" s="12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Sub-Category]],LEN(Kickstarter[[#This Row],[Category and Sub-Category]])-FIND("/",Kickstarter[[#This Row],[Category and Sub-Category]]))</f>
        <v>nonfiction</v>
      </c>
      <c r="S725" t="b">
        <v>1</v>
      </c>
      <c r="T725" t="s">
        <v>8274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f>(((Kickstarter[[#This Row],[deadline]]/60)/60)/24)+DATE(1970,1,1)</f>
        <v>40724.638460648144</v>
      </c>
      <c r="J726">
        <v>1309447163</v>
      </c>
      <c r="K726" s="9">
        <f>(((Kickstarter[[#This Row],[launched_at]]/60)/60)/24)+DATE(1970,1,1)</f>
        <v>40694.638460648144</v>
      </c>
      <c r="L726">
        <v>1306855163</v>
      </c>
      <c r="M726" t="b">
        <v>0</v>
      </c>
      <c r="N726">
        <v>143</v>
      </c>
      <c r="O726" s="10">
        <f>Kickstarter[[#This Row],[pledged]]/Kickstarter[[#This Row],[goal]]</f>
        <v>1.0547157142857144</v>
      </c>
      <c r="P726" s="12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Sub-Category]],LEN(Kickstarter[[#This Row],[Category and Sub-Category]])-FIND("/",Kickstarter[[#This Row],[Category and Sub-Category]]))</f>
        <v>nonfiction</v>
      </c>
      <c r="S726" t="b">
        <v>1</v>
      </c>
      <c r="T726" t="s">
        <v>8274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f>(((Kickstarter[[#This Row],[deadline]]/60)/60)/24)+DATE(1970,1,1)</f>
        <v>42351.626296296294</v>
      </c>
      <c r="J727">
        <v>1450018912</v>
      </c>
      <c r="K727" s="9">
        <f>(((Kickstarter[[#This Row],[launched_at]]/60)/60)/24)+DATE(1970,1,1)</f>
        <v>42321.626296296294</v>
      </c>
      <c r="L727">
        <v>1447426912</v>
      </c>
      <c r="M727" t="b">
        <v>0</v>
      </c>
      <c r="N727">
        <v>140</v>
      </c>
      <c r="O727" s="10">
        <f>Kickstarter[[#This Row],[pledged]]/Kickstarter[[#This Row],[goal]]</f>
        <v>1.0035000000000001</v>
      </c>
      <c r="P727" s="12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Sub-Category]],LEN(Kickstarter[[#This Row],[Category and Sub-Category]])-FIND("/",Kickstarter[[#This Row],[Category and Sub-Category]]))</f>
        <v>nonfiction</v>
      </c>
      <c r="S727" t="b">
        <v>1</v>
      </c>
      <c r="T727" t="s">
        <v>8274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f>(((Kickstarter[[#This Row],[deadline]]/60)/60)/24)+DATE(1970,1,1)</f>
        <v>41376.042673611111</v>
      </c>
      <c r="J728">
        <v>1365728487</v>
      </c>
      <c r="K728" s="9">
        <f>(((Kickstarter[[#This Row],[launched_at]]/60)/60)/24)+DATE(1970,1,1)</f>
        <v>41346.042673611111</v>
      </c>
      <c r="L728">
        <v>1363136487</v>
      </c>
      <c r="M728" t="b">
        <v>0</v>
      </c>
      <c r="N728">
        <v>35</v>
      </c>
      <c r="O728" s="10">
        <f>Kickstarter[[#This Row],[pledged]]/Kickstarter[[#This Row],[goal]]</f>
        <v>1.014</v>
      </c>
      <c r="P728" s="12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Sub-Category]],LEN(Kickstarter[[#This Row],[Category and Sub-Category]])-FIND("/",Kickstarter[[#This Row],[Category and Sub-Category]]))</f>
        <v>nonfiction</v>
      </c>
      <c r="S728" t="b">
        <v>1</v>
      </c>
      <c r="T728" t="s">
        <v>8274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f>(((Kickstarter[[#This Row],[deadline]]/60)/60)/24)+DATE(1970,1,1)</f>
        <v>41288.888888888891</v>
      </c>
      <c r="J729">
        <v>1358198400</v>
      </c>
      <c r="K729" s="9">
        <f>(((Kickstarter[[#This Row],[launched_at]]/60)/60)/24)+DATE(1970,1,1)</f>
        <v>41247.020243055551</v>
      </c>
      <c r="L729">
        <v>1354580949</v>
      </c>
      <c r="M729" t="b">
        <v>0</v>
      </c>
      <c r="N729">
        <v>149</v>
      </c>
      <c r="O729" s="10">
        <f>Kickstarter[[#This Row],[pledged]]/Kickstarter[[#This Row],[goal]]</f>
        <v>1.5551428571428572</v>
      </c>
      <c r="P729" s="12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Sub-Category]],LEN(Kickstarter[[#This Row],[Category and Sub-Category]])-FIND("/",Kickstarter[[#This Row],[Category and Sub-Category]]))</f>
        <v>nonfiction</v>
      </c>
      <c r="S729" t="b">
        <v>1</v>
      </c>
      <c r="T729" t="s">
        <v>8274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f>(((Kickstarter[[#This Row],[deadline]]/60)/60)/24)+DATE(1970,1,1)</f>
        <v>40776.837465277778</v>
      </c>
      <c r="J730">
        <v>1313957157</v>
      </c>
      <c r="K730" s="9">
        <f>(((Kickstarter[[#This Row],[launched_at]]/60)/60)/24)+DATE(1970,1,1)</f>
        <v>40731.837465277778</v>
      </c>
      <c r="L730">
        <v>1310069157</v>
      </c>
      <c r="M730" t="b">
        <v>0</v>
      </c>
      <c r="N730">
        <v>130</v>
      </c>
      <c r="O730" s="10">
        <f>Kickstarter[[#This Row],[pledged]]/Kickstarter[[#This Row],[goal]]</f>
        <v>1.05566</v>
      </c>
      <c r="P730" s="12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Sub-Category]],LEN(Kickstarter[[#This Row],[Category and Sub-Category]])-FIND("/",Kickstarter[[#This Row],[Category and Sub-Category]]))</f>
        <v>nonfiction</v>
      </c>
      <c r="S730" t="b">
        <v>1</v>
      </c>
      <c r="T730" t="s">
        <v>8274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f>(((Kickstarter[[#This Row],[deadline]]/60)/60)/24)+DATE(1970,1,1)</f>
        <v>41171.185891203706</v>
      </c>
      <c r="J731">
        <v>1348028861</v>
      </c>
      <c r="K731" s="9">
        <f>(((Kickstarter[[#This Row],[launched_at]]/60)/60)/24)+DATE(1970,1,1)</f>
        <v>41111.185891203706</v>
      </c>
      <c r="L731">
        <v>1342844861</v>
      </c>
      <c r="M731" t="b">
        <v>0</v>
      </c>
      <c r="N731">
        <v>120</v>
      </c>
      <c r="O731" s="10">
        <f>Kickstarter[[#This Row],[pledged]]/Kickstarter[[#This Row],[goal]]</f>
        <v>1.3065</v>
      </c>
      <c r="P731" s="12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Sub-Category]],LEN(Kickstarter[[#This Row],[Category and Sub-Category]])-FIND("/",Kickstarter[[#This Row],[Category and Sub-Category]]))</f>
        <v>nonfiction</v>
      </c>
      <c r="S731" t="b">
        <v>1</v>
      </c>
      <c r="T731" t="s">
        <v>8274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f>(((Kickstarter[[#This Row],[deadline]]/60)/60)/24)+DATE(1970,1,1)</f>
        <v>40884.745266203703</v>
      </c>
      <c r="J732">
        <v>1323280391</v>
      </c>
      <c r="K732" s="9">
        <f>(((Kickstarter[[#This Row],[launched_at]]/60)/60)/24)+DATE(1970,1,1)</f>
        <v>40854.745266203703</v>
      </c>
      <c r="L732">
        <v>1320688391</v>
      </c>
      <c r="M732" t="b">
        <v>0</v>
      </c>
      <c r="N732">
        <v>265</v>
      </c>
      <c r="O732" s="10">
        <f>Kickstarter[[#This Row],[pledged]]/Kickstarter[[#This Row],[goal]]</f>
        <v>1.3219000000000001</v>
      </c>
      <c r="P732" s="12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Sub-Category]],LEN(Kickstarter[[#This Row],[Category and Sub-Category]])-FIND("/",Kickstarter[[#This Row],[Category and Sub-Category]]))</f>
        <v>nonfiction</v>
      </c>
      <c r="S732" t="b">
        <v>1</v>
      </c>
      <c r="T732" t="s">
        <v>8274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f>(((Kickstarter[[#This Row],[deadline]]/60)/60)/24)+DATE(1970,1,1)</f>
        <v>40930.25</v>
      </c>
      <c r="J733">
        <v>1327212000</v>
      </c>
      <c r="K733" s="9">
        <f>(((Kickstarter[[#This Row],[launched_at]]/60)/60)/24)+DATE(1970,1,1)</f>
        <v>40879.795682870368</v>
      </c>
      <c r="L733">
        <v>1322852747</v>
      </c>
      <c r="M733" t="b">
        <v>0</v>
      </c>
      <c r="N733">
        <v>71</v>
      </c>
      <c r="O733" s="10">
        <f>Kickstarter[[#This Row],[pledged]]/Kickstarter[[#This Row],[goal]]</f>
        <v>1.26</v>
      </c>
      <c r="P733" s="12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Sub-Category]],LEN(Kickstarter[[#This Row],[Category and Sub-Category]])-FIND("/",Kickstarter[[#This Row],[Category and Sub-Category]]))</f>
        <v>nonfiction</v>
      </c>
      <c r="S733" t="b">
        <v>1</v>
      </c>
      <c r="T733" t="s">
        <v>8274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f>(((Kickstarter[[#This Row],[deadline]]/60)/60)/24)+DATE(1970,1,1)</f>
        <v>41546.424317129626</v>
      </c>
      <c r="J734">
        <v>1380449461</v>
      </c>
      <c r="K734" s="9">
        <f>(((Kickstarter[[#This Row],[launched_at]]/60)/60)/24)+DATE(1970,1,1)</f>
        <v>41486.424317129626</v>
      </c>
      <c r="L734">
        <v>1375265461</v>
      </c>
      <c r="M734" t="b">
        <v>0</v>
      </c>
      <c r="N734">
        <v>13</v>
      </c>
      <c r="O734" s="10">
        <f>Kickstarter[[#This Row],[pledged]]/Kickstarter[[#This Row],[goal]]</f>
        <v>1.6</v>
      </c>
      <c r="P734" s="12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Sub-Category]],LEN(Kickstarter[[#This Row],[Category and Sub-Category]])-FIND("/",Kickstarter[[#This Row],[Category and Sub-Category]]))</f>
        <v>nonfiction</v>
      </c>
      <c r="S734" t="b">
        <v>1</v>
      </c>
      <c r="T734" t="s">
        <v>8274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f>(((Kickstarter[[#This Row],[deadline]]/60)/60)/24)+DATE(1970,1,1)</f>
        <v>41628.420046296298</v>
      </c>
      <c r="J735">
        <v>1387533892</v>
      </c>
      <c r="K735" s="9">
        <f>(((Kickstarter[[#This Row],[launched_at]]/60)/60)/24)+DATE(1970,1,1)</f>
        <v>41598.420046296298</v>
      </c>
      <c r="L735">
        <v>1384941892</v>
      </c>
      <c r="M735" t="b">
        <v>0</v>
      </c>
      <c r="N735">
        <v>169</v>
      </c>
      <c r="O735" s="10">
        <f>Kickstarter[[#This Row],[pledged]]/Kickstarter[[#This Row],[goal]]</f>
        <v>1.2048000000000001</v>
      </c>
      <c r="P735" s="12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Sub-Category]],LEN(Kickstarter[[#This Row],[Category and Sub-Category]])-FIND("/",Kickstarter[[#This Row],[Category and Sub-Category]]))</f>
        <v>nonfiction</v>
      </c>
      <c r="S735" t="b">
        <v>1</v>
      </c>
      <c r="T735" t="s">
        <v>8274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f>(((Kickstarter[[#This Row],[deadline]]/60)/60)/24)+DATE(1970,1,1)</f>
        <v>42133.208333333328</v>
      </c>
      <c r="J736">
        <v>1431147600</v>
      </c>
      <c r="K736" s="9">
        <f>(((Kickstarter[[#This Row],[launched_at]]/60)/60)/24)+DATE(1970,1,1)</f>
        <v>42102.164583333331</v>
      </c>
      <c r="L736">
        <v>1428465420</v>
      </c>
      <c r="M736" t="b">
        <v>0</v>
      </c>
      <c r="N736">
        <v>57</v>
      </c>
      <c r="O736" s="10">
        <f>Kickstarter[[#This Row],[pledged]]/Kickstarter[[#This Row],[goal]]</f>
        <v>1.2552941176470589</v>
      </c>
      <c r="P736" s="12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Sub-Category]],LEN(Kickstarter[[#This Row],[Category and Sub-Category]])-FIND("/",Kickstarter[[#This Row],[Category and Sub-Category]]))</f>
        <v>nonfiction</v>
      </c>
      <c r="S736" t="b">
        <v>1</v>
      </c>
      <c r="T736" t="s">
        <v>8274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f>(((Kickstarter[[#This Row],[deadline]]/60)/60)/24)+DATE(1970,1,1)</f>
        <v>41977.027083333334</v>
      </c>
      <c r="J737">
        <v>1417653540</v>
      </c>
      <c r="K737" s="9">
        <f>(((Kickstarter[[#This Row],[launched_at]]/60)/60)/24)+DATE(1970,1,1)</f>
        <v>41946.029467592591</v>
      </c>
      <c r="L737">
        <v>1414975346</v>
      </c>
      <c r="M737" t="b">
        <v>0</v>
      </c>
      <c r="N737">
        <v>229</v>
      </c>
      <c r="O737" s="10">
        <f>Kickstarter[[#This Row],[pledged]]/Kickstarter[[#This Row],[goal]]</f>
        <v>1.1440638297872341</v>
      </c>
      <c r="P737" s="12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Sub-Category]],LEN(Kickstarter[[#This Row],[Category and Sub-Category]])-FIND("/",Kickstarter[[#This Row],[Category and Sub-Category]]))</f>
        <v>nonfiction</v>
      </c>
      <c r="S737" t="b">
        <v>1</v>
      </c>
      <c r="T737" t="s">
        <v>8274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f>(((Kickstarter[[#This Row],[deadline]]/60)/60)/24)+DATE(1970,1,1)</f>
        <v>41599.207638888889</v>
      </c>
      <c r="J738">
        <v>1385009940</v>
      </c>
      <c r="K738" s="9">
        <f>(((Kickstarter[[#This Row],[launched_at]]/60)/60)/24)+DATE(1970,1,1)</f>
        <v>41579.734259259261</v>
      </c>
      <c r="L738">
        <v>1383327440</v>
      </c>
      <c r="M738" t="b">
        <v>0</v>
      </c>
      <c r="N738">
        <v>108</v>
      </c>
      <c r="O738" s="10">
        <f>Kickstarter[[#This Row],[pledged]]/Kickstarter[[#This Row],[goal]]</f>
        <v>3.151388888888889</v>
      </c>
      <c r="P738" s="12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Sub-Category]],LEN(Kickstarter[[#This Row],[Category and Sub-Category]])-FIND("/",Kickstarter[[#This Row],[Category and Sub-Category]]))</f>
        <v>nonfiction</v>
      </c>
      <c r="S738" t="b">
        <v>1</v>
      </c>
      <c r="T738" t="s">
        <v>8274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f>(((Kickstarter[[#This Row],[deadline]]/60)/60)/24)+DATE(1970,1,1)</f>
        <v>41684.833333333336</v>
      </c>
      <c r="J739">
        <v>1392408000</v>
      </c>
      <c r="K739" s="9">
        <f>(((Kickstarter[[#This Row],[launched_at]]/60)/60)/24)+DATE(1970,1,1)</f>
        <v>41667.275312500002</v>
      </c>
      <c r="L739">
        <v>1390890987</v>
      </c>
      <c r="M739" t="b">
        <v>0</v>
      </c>
      <c r="N739">
        <v>108</v>
      </c>
      <c r="O739" s="10">
        <f>Kickstarter[[#This Row],[pledged]]/Kickstarter[[#This Row],[goal]]</f>
        <v>1.224</v>
      </c>
      <c r="P739" s="12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Sub-Category]],LEN(Kickstarter[[#This Row],[Category and Sub-Category]])-FIND("/",Kickstarter[[#This Row],[Category and Sub-Category]]))</f>
        <v>nonfiction</v>
      </c>
      <c r="S739" t="b">
        <v>1</v>
      </c>
      <c r="T739" t="s">
        <v>8274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f>(((Kickstarter[[#This Row],[deadline]]/60)/60)/24)+DATE(1970,1,1)</f>
        <v>41974.207638888889</v>
      </c>
      <c r="J740">
        <v>1417409940</v>
      </c>
      <c r="K740" s="9">
        <f>(((Kickstarter[[#This Row],[launched_at]]/60)/60)/24)+DATE(1970,1,1)</f>
        <v>41943.604097222218</v>
      </c>
      <c r="L740">
        <v>1414765794</v>
      </c>
      <c r="M740" t="b">
        <v>0</v>
      </c>
      <c r="N740">
        <v>41</v>
      </c>
      <c r="O740" s="10">
        <f>Kickstarter[[#This Row],[pledged]]/Kickstarter[[#This Row],[goal]]</f>
        <v>1.0673333333333332</v>
      </c>
      <c r="P740" s="12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Sub-Category]],LEN(Kickstarter[[#This Row],[Category and Sub-Category]])-FIND("/",Kickstarter[[#This Row],[Category and Sub-Category]]))</f>
        <v>nonfiction</v>
      </c>
      <c r="S740" t="b">
        <v>1</v>
      </c>
      <c r="T740" t="s">
        <v>8274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f>(((Kickstarter[[#This Row],[deadline]]/60)/60)/24)+DATE(1970,1,1)</f>
        <v>41862.502650462964</v>
      </c>
      <c r="J741">
        <v>1407758629</v>
      </c>
      <c r="K741" s="9">
        <f>(((Kickstarter[[#This Row],[launched_at]]/60)/60)/24)+DATE(1970,1,1)</f>
        <v>41829.502650462964</v>
      </c>
      <c r="L741">
        <v>1404907429</v>
      </c>
      <c r="M741" t="b">
        <v>0</v>
      </c>
      <c r="N741">
        <v>139</v>
      </c>
      <c r="O741" s="10">
        <f>Kickstarter[[#This Row],[pledged]]/Kickstarter[[#This Row],[goal]]</f>
        <v>1.5833333333333333</v>
      </c>
      <c r="P741" s="12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Sub-Category]],LEN(Kickstarter[[#This Row],[Category and Sub-Category]])-FIND("/",Kickstarter[[#This Row],[Category and Sub-Category]]))</f>
        <v>nonfiction</v>
      </c>
      <c r="S741" t="b">
        <v>1</v>
      </c>
      <c r="T741" t="s">
        <v>8274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f>(((Kickstarter[[#This Row],[deadline]]/60)/60)/24)+DATE(1970,1,1)</f>
        <v>42176.146782407406</v>
      </c>
      <c r="J742">
        <v>1434857482</v>
      </c>
      <c r="K742" s="9">
        <f>(((Kickstarter[[#This Row],[launched_at]]/60)/60)/24)+DATE(1970,1,1)</f>
        <v>42162.146782407406</v>
      </c>
      <c r="L742">
        <v>1433647882</v>
      </c>
      <c r="M742" t="b">
        <v>0</v>
      </c>
      <c r="N742">
        <v>19</v>
      </c>
      <c r="O742" s="10">
        <f>Kickstarter[[#This Row],[pledged]]/Kickstarter[[#This Row],[goal]]</f>
        <v>1.0740000000000001</v>
      </c>
      <c r="P742" s="12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Sub-Category]],LEN(Kickstarter[[#This Row],[Category and Sub-Category]])-FIND("/",Kickstarter[[#This Row],[Category and Sub-Category]]))</f>
        <v>nonfiction</v>
      </c>
      <c r="S742" t="b">
        <v>1</v>
      </c>
      <c r="T742" t="s">
        <v>8274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f>(((Kickstarter[[#This Row],[deadline]]/60)/60)/24)+DATE(1970,1,1)</f>
        <v>41436.648217592592</v>
      </c>
      <c r="J743">
        <v>1370964806</v>
      </c>
      <c r="K743" s="9">
        <f>(((Kickstarter[[#This Row],[launched_at]]/60)/60)/24)+DATE(1970,1,1)</f>
        <v>41401.648217592592</v>
      </c>
      <c r="L743">
        <v>1367940806</v>
      </c>
      <c r="M743" t="b">
        <v>0</v>
      </c>
      <c r="N743">
        <v>94</v>
      </c>
      <c r="O743" s="10">
        <f>Kickstarter[[#This Row],[pledged]]/Kickstarter[[#This Row],[goal]]</f>
        <v>1.0226</v>
      </c>
      <c r="P743" s="12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Sub-Category]],LEN(Kickstarter[[#This Row],[Category and Sub-Category]])-FIND("/",Kickstarter[[#This Row],[Category and Sub-Category]]))</f>
        <v>nonfiction</v>
      </c>
      <c r="S743" t="b">
        <v>1</v>
      </c>
      <c r="T743" t="s">
        <v>8274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f>(((Kickstarter[[#This Row],[deadline]]/60)/60)/24)+DATE(1970,1,1)</f>
        <v>41719.876296296294</v>
      </c>
      <c r="J744">
        <v>1395435712</v>
      </c>
      <c r="K744" s="9">
        <f>(((Kickstarter[[#This Row],[launched_at]]/60)/60)/24)+DATE(1970,1,1)</f>
        <v>41689.917962962965</v>
      </c>
      <c r="L744">
        <v>1392847312</v>
      </c>
      <c r="M744" t="b">
        <v>0</v>
      </c>
      <c r="N744">
        <v>23</v>
      </c>
      <c r="O744" s="10">
        <f>Kickstarter[[#This Row],[pledged]]/Kickstarter[[#This Row],[goal]]</f>
        <v>1.1071428571428572</v>
      </c>
      <c r="P744" s="12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Sub-Category]],LEN(Kickstarter[[#This Row],[Category and Sub-Category]])-FIND("/",Kickstarter[[#This Row],[Category and Sub-Category]]))</f>
        <v>nonfiction</v>
      </c>
      <c r="S744" t="b">
        <v>1</v>
      </c>
      <c r="T744" t="s">
        <v>8274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f>(((Kickstarter[[#This Row],[deadline]]/60)/60)/24)+DATE(1970,1,1)</f>
        <v>41015.875</v>
      </c>
      <c r="J745">
        <v>1334610000</v>
      </c>
      <c r="K745" s="9">
        <f>(((Kickstarter[[#This Row],[launched_at]]/60)/60)/24)+DATE(1970,1,1)</f>
        <v>40990.709317129629</v>
      </c>
      <c r="L745">
        <v>1332435685</v>
      </c>
      <c r="M745" t="b">
        <v>0</v>
      </c>
      <c r="N745">
        <v>15</v>
      </c>
      <c r="O745" s="10">
        <f>Kickstarter[[#This Row],[pledged]]/Kickstarter[[#This Row],[goal]]</f>
        <v>1.48</v>
      </c>
      <c r="P745" s="12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Sub-Category]],LEN(Kickstarter[[#This Row],[Category and Sub-Category]])-FIND("/",Kickstarter[[#This Row],[Category and Sub-Category]]))</f>
        <v>nonfiction</v>
      </c>
      <c r="S745" t="b">
        <v>1</v>
      </c>
      <c r="T745" t="s">
        <v>8274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f>(((Kickstarter[[#This Row],[deadline]]/60)/60)/24)+DATE(1970,1,1)</f>
        <v>41256.95721064815</v>
      </c>
      <c r="J746">
        <v>1355439503</v>
      </c>
      <c r="K746" s="9">
        <f>(((Kickstarter[[#This Row],[launched_at]]/60)/60)/24)+DATE(1970,1,1)</f>
        <v>41226.95721064815</v>
      </c>
      <c r="L746">
        <v>1352847503</v>
      </c>
      <c r="M746" t="b">
        <v>0</v>
      </c>
      <c r="N746">
        <v>62</v>
      </c>
      <c r="O746" s="10">
        <f>Kickstarter[[#This Row],[pledged]]/Kickstarter[[#This Row],[goal]]</f>
        <v>1.0232000000000001</v>
      </c>
      <c r="P746" s="12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Sub-Category]],LEN(Kickstarter[[#This Row],[Category and Sub-Category]])-FIND("/",Kickstarter[[#This Row],[Category and Sub-Category]]))</f>
        <v>nonfiction</v>
      </c>
      <c r="S746" t="b">
        <v>1</v>
      </c>
      <c r="T746" t="s">
        <v>8274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f>(((Kickstarter[[#This Row],[deadline]]/60)/60)/24)+DATE(1970,1,1)</f>
        <v>41397.572280092594</v>
      </c>
      <c r="J747">
        <v>1367588645</v>
      </c>
      <c r="K747" s="9">
        <f>(((Kickstarter[[#This Row],[launched_at]]/60)/60)/24)+DATE(1970,1,1)</f>
        <v>41367.572280092594</v>
      </c>
      <c r="L747">
        <v>1364996645</v>
      </c>
      <c r="M747" t="b">
        <v>0</v>
      </c>
      <c r="N747">
        <v>74</v>
      </c>
      <c r="O747" s="10">
        <f>Kickstarter[[#This Row],[pledged]]/Kickstarter[[#This Row],[goal]]</f>
        <v>1.7909909909909909</v>
      </c>
      <c r="P747" s="12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Sub-Category]],LEN(Kickstarter[[#This Row],[Category and Sub-Category]])-FIND("/",Kickstarter[[#This Row],[Category and Sub-Category]]))</f>
        <v>nonfiction</v>
      </c>
      <c r="S747" t="b">
        <v>1</v>
      </c>
      <c r="T747" t="s">
        <v>8274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f>(((Kickstarter[[#This Row],[deadline]]/60)/60)/24)+DATE(1970,1,1)</f>
        <v>41175.165972222225</v>
      </c>
      <c r="J748">
        <v>1348372740</v>
      </c>
      <c r="K748" s="9">
        <f>(((Kickstarter[[#This Row],[launched_at]]/60)/60)/24)+DATE(1970,1,1)</f>
        <v>41157.042928240742</v>
      </c>
      <c r="L748">
        <v>1346806909</v>
      </c>
      <c r="M748" t="b">
        <v>0</v>
      </c>
      <c r="N748">
        <v>97</v>
      </c>
      <c r="O748" s="10">
        <f>Kickstarter[[#This Row],[pledged]]/Kickstarter[[#This Row],[goal]]</f>
        <v>1.1108135252761968</v>
      </c>
      <c r="P748" s="12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Sub-Category]],LEN(Kickstarter[[#This Row],[Category and Sub-Category]])-FIND("/",Kickstarter[[#This Row],[Category and Sub-Category]]))</f>
        <v>nonfiction</v>
      </c>
      <c r="S748" t="b">
        <v>1</v>
      </c>
      <c r="T748" t="s">
        <v>8274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f>(((Kickstarter[[#This Row],[deadline]]/60)/60)/24)+DATE(1970,1,1)</f>
        <v>42019.454166666663</v>
      </c>
      <c r="J749">
        <v>1421319240</v>
      </c>
      <c r="K749" s="9">
        <f>(((Kickstarter[[#This Row],[launched_at]]/60)/60)/24)+DATE(1970,1,1)</f>
        <v>41988.548831018517</v>
      </c>
      <c r="L749">
        <v>1418649019</v>
      </c>
      <c r="M749" t="b">
        <v>0</v>
      </c>
      <c r="N749">
        <v>55</v>
      </c>
      <c r="O749" s="10">
        <f>Kickstarter[[#This Row],[pledged]]/Kickstarter[[#This Row],[goal]]</f>
        <v>1.0004285714285714</v>
      </c>
      <c r="P749" s="12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Sub-Category]],LEN(Kickstarter[[#This Row],[Category and Sub-Category]])-FIND("/",Kickstarter[[#This Row],[Category and Sub-Category]]))</f>
        <v>nonfiction</v>
      </c>
      <c r="S749" t="b">
        <v>1</v>
      </c>
      <c r="T749" t="s">
        <v>8274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f>(((Kickstarter[[#This Row],[deadline]]/60)/60)/24)+DATE(1970,1,1)</f>
        <v>41861.846828703703</v>
      </c>
      <c r="J750">
        <v>1407701966</v>
      </c>
      <c r="K750" s="9">
        <f>(((Kickstarter[[#This Row],[launched_at]]/60)/60)/24)+DATE(1970,1,1)</f>
        <v>41831.846828703703</v>
      </c>
      <c r="L750">
        <v>1405109966</v>
      </c>
      <c r="M750" t="b">
        <v>0</v>
      </c>
      <c r="N750">
        <v>44</v>
      </c>
      <c r="O750" s="10">
        <f>Kickstarter[[#This Row],[pledged]]/Kickstarter[[#This Row],[goal]]</f>
        <v>1.0024999999999999</v>
      </c>
      <c r="P750" s="12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Sub-Category]],LEN(Kickstarter[[#This Row],[Category and Sub-Category]])-FIND("/",Kickstarter[[#This Row],[Category and Sub-Category]]))</f>
        <v>nonfiction</v>
      </c>
      <c r="S750" t="b">
        <v>1</v>
      </c>
      <c r="T750" t="s">
        <v>8274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f>(((Kickstarter[[#This Row],[deadline]]/60)/60)/24)+DATE(1970,1,1)</f>
        <v>42763.94131944445</v>
      </c>
      <c r="J751">
        <v>1485642930</v>
      </c>
      <c r="K751" s="9">
        <f>(((Kickstarter[[#This Row],[launched_at]]/60)/60)/24)+DATE(1970,1,1)</f>
        <v>42733.94131944445</v>
      </c>
      <c r="L751">
        <v>1483050930</v>
      </c>
      <c r="M751" t="b">
        <v>0</v>
      </c>
      <c r="N751">
        <v>110</v>
      </c>
      <c r="O751" s="10">
        <f>Kickstarter[[#This Row],[pledged]]/Kickstarter[[#This Row],[goal]]</f>
        <v>1.0556000000000001</v>
      </c>
      <c r="P751" s="12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Sub-Category]],LEN(Kickstarter[[#This Row],[Category and Sub-Category]])-FIND("/",Kickstarter[[#This Row],[Category and Sub-Category]]))</f>
        <v>nonfiction</v>
      </c>
      <c r="S751" t="b">
        <v>1</v>
      </c>
      <c r="T751" t="s">
        <v>8274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f>(((Kickstarter[[#This Row],[deadline]]/60)/60)/24)+DATE(1970,1,1)</f>
        <v>41329.878148148149</v>
      </c>
      <c r="J752">
        <v>1361739872</v>
      </c>
      <c r="K752" s="9">
        <f>(((Kickstarter[[#This Row],[launched_at]]/60)/60)/24)+DATE(1970,1,1)</f>
        <v>41299.878148148149</v>
      </c>
      <c r="L752">
        <v>1359147872</v>
      </c>
      <c r="M752" t="b">
        <v>0</v>
      </c>
      <c r="N752">
        <v>59</v>
      </c>
      <c r="O752" s="10">
        <f>Kickstarter[[#This Row],[pledged]]/Kickstarter[[#This Row],[goal]]</f>
        <v>1.0258775877587758</v>
      </c>
      <c r="P752" s="12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Sub-Category]],LEN(Kickstarter[[#This Row],[Category and Sub-Category]])-FIND("/",Kickstarter[[#This Row],[Category and Sub-Category]]))</f>
        <v>nonfiction</v>
      </c>
      <c r="S752" t="b">
        <v>1</v>
      </c>
      <c r="T752" t="s">
        <v>8274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f>(((Kickstarter[[#This Row],[deadline]]/60)/60)/24)+DATE(1970,1,1)</f>
        <v>40759.630497685182</v>
      </c>
      <c r="J753">
        <v>1312470475</v>
      </c>
      <c r="K753" s="9">
        <f>(((Kickstarter[[#This Row],[launched_at]]/60)/60)/24)+DATE(1970,1,1)</f>
        <v>40713.630497685182</v>
      </c>
      <c r="L753">
        <v>1308496075</v>
      </c>
      <c r="M753" t="b">
        <v>0</v>
      </c>
      <c r="N753">
        <v>62</v>
      </c>
      <c r="O753" s="10">
        <f>Kickstarter[[#This Row],[pledged]]/Kickstarter[[#This Row],[goal]]</f>
        <v>1.1850000000000001</v>
      </c>
      <c r="P753" s="12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Sub-Category]],LEN(Kickstarter[[#This Row],[Category and Sub-Category]])-FIND("/",Kickstarter[[#This Row],[Category and Sub-Category]]))</f>
        <v>nonfiction</v>
      </c>
      <c r="S753" t="b">
        <v>1</v>
      </c>
      <c r="T753" t="s">
        <v>8274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f>(((Kickstarter[[#This Row],[deadline]]/60)/60)/24)+DATE(1970,1,1)</f>
        <v>42659.458333333328</v>
      </c>
      <c r="J754">
        <v>1476615600</v>
      </c>
      <c r="K754" s="9">
        <f>(((Kickstarter[[#This Row],[launched_at]]/60)/60)/24)+DATE(1970,1,1)</f>
        <v>42639.421493055561</v>
      </c>
      <c r="L754">
        <v>1474884417</v>
      </c>
      <c r="M754" t="b">
        <v>0</v>
      </c>
      <c r="N754">
        <v>105</v>
      </c>
      <c r="O754" s="10">
        <f>Kickstarter[[#This Row],[pledged]]/Kickstarter[[#This Row],[goal]]</f>
        <v>1.117</v>
      </c>
      <c r="P754" s="12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Sub-Category]],LEN(Kickstarter[[#This Row],[Category and Sub-Category]])-FIND("/",Kickstarter[[#This Row],[Category and Sub-Category]]))</f>
        <v>nonfiction</v>
      </c>
      <c r="S754" t="b">
        <v>1</v>
      </c>
      <c r="T754" t="s">
        <v>8274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f>(((Kickstarter[[#This Row],[deadline]]/60)/60)/24)+DATE(1970,1,1)</f>
        <v>42049.590173611112</v>
      </c>
      <c r="J755">
        <v>1423922991</v>
      </c>
      <c r="K755" s="9">
        <f>(((Kickstarter[[#This Row],[launched_at]]/60)/60)/24)+DATE(1970,1,1)</f>
        <v>42019.590173611112</v>
      </c>
      <c r="L755">
        <v>1421330991</v>
      </c>
      <c r="M755" t="b">
        <v>0</v>
      </c>
      <c r="N755">
        <v>26</v>
      </c>
      <c r="O755" s="10">
        <f>Kickstarter[[#This Row],[pledged]]/Kickstarter[[#This Row],[goal]]</f>
        <v>1.28</v>
      </c>
      <c r="P755" s="12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Sub-Category]],LEN(Kickstarter[[#This Row],[Category and Sub-Category]])-FIND("/",Kickstarter[[#This Row],[Category and Sub-Category]]))</f>
        <v>nonfiction</v>
      </c>
      <c r="S755" t="b">
        <v>1</v>
      </c>
      <c r="T755" t="s">
        <v>8274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f>(((Kickstarter[[#This Row],[deadline]]/60)/60)/24)+DATE(1970,1,1)</f>
        <v>41279.749085648145</v>
      </c>
      <c r="J756">
        <v>1357408721</v>
      </c>
      <c r="K756" s="9">
        <f>(((Kickstarter[[#This Row],[launched_at]]/60)/60)/24)+DATE(1970,1,1)</f>
        <v>41249.749085648145</v>
      </c>
      <c r="L756">
        <v>1354816721</v>
      </c>
      <c r="M756" t="b">
        <v>0</v>
      </c>
      <c r="N756">
        <v>49</v>
      </c>
      <c r="O756" s="10">
        <f>Kickstarter[[#This Row],[pledged]]/Kickstarter[[#This Row],[goal]]</f>
        <v>1.0375000000000001</v>
      </c>
      <c r="P756" s="12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Sub-Category]],LEN(Kickstarter[[#This Row],[Category and Sub-Category]])-FIND("/",Kickstarter[[#This Row],[Category and Sub-Category]]))</f>
        <v>nonfiction</v>
      </c>
      <c r="S756" t="b">
        <v>1</v>
      </c>
      <c r="T756" t="s">
        <v>8274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f>(((Kickstarter[[#This Row],[deadline]]/60)/60)/24)+DATE(1970,1,1)</f>
        <v>41414.02847222222</v>
      </c>
      <c r="J757">
        <v>1369010460</v>
      </c>
      <c r="K757" s="9">
        <f>(((Kickstarter[[#This Row],[launched_at]]/60)/60)/24)+DATE(1970,1,1)</f>
        <v>41383.605057870373</v>
      </c>
      <c r="L757">
        <v>1366381877</v>
      </c>
      <c r="M757" t="b">
        <v>0</v>
      </c>
      <c r="N757">
        <v>68</v>
      </c>
      <c r="O757" s="10">
        <f>Kickstarter[[#This Row],[pledged]]/Kickstarter[[#This Row],[goal]]</f>
        <v>1.0190760000000001</v>
      </c>
      <c r="P757" s="12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Sub-Category]],LEN(Kickstarter[[#This Row],[Category and Sub-Category]])-FIND("/",Kickstarter[[#This Row],[Category and Sub-Category]]))</f>
        <v>nonfiction</v>
      </c>
      <c r="S757" t="b">
        <v>1</v>
      </c>
      <c r="T757" t="s">
        <v>8274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f>(((Kickstarter[[#This Row],[deadline]]/60)/60)/24)+DATE(1970,1,1)</f>
        <v>40651.725219907406</v>
      </c>
      <c r="J758">
        <v>1303147459</v>
      </c>
      <c r="K758" s="9">
        <f>(((Kickstarter[[#This Row],[launched_at]]/60)/60)/24)+DATE(1970,1,1)</f>
        <v>40590.766886574071</v>
      </c>
      <c r="L758">
        <v>1297880659</v>
      </c>
      <c r="M758" t="b">
        <v>0</v>
      </c>
      <c r="N758">
        <v>22</v>
      </c>
      <c r="O758" s="10">
        <f>Kickstarter[[#This Row],[pledged]]/Kickstarter[[#This Row],[goal]]</f>
        <v>1.177142857142857</v>
      </c>
      <c r="P758" s="12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Sub-Category]],LEN(Kickstarter[[#This Row],[Category and Sub-Category]])-FIND("/",Kickstarter[[#This Row],[Category and Sub-Category]]))</f>
        <v>nonfiction</v>
      </c>
      <c r="S758" t="b">
        <v>1</v>
      </c>
      <c r="T758" t="s">
        <v>8274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f>(((Kickstarter[[#This Row],[deadline]]/60)/60)/24)+DATE(1970,1,1)</f>
        <v>41249.054560185185</v>
      </c>
      <c r="J759">
        <v>1354756714</v>
      </c>
      <c r="K759" s="9">
        <f>(((Kickstarter[[#This Row],[launched_at]]/60)/60)/24)+DATE(1970,1,1)</f>
        <v>41235.054560185185</v>
      </c>
      <c r="L759">
        <v>1353547114</v>
      </c>
      <c r="M759" t="b">
        <v>0</v>
      </c>
      <c r="N759">
        <v>18</v>
      </c>
      <c r="O759" s="10">
        <f>Kickstarter[[#This Row],[pledged]]/Kickstarter[[#This Row],[goal]]</f>
        <v>2.38</v>
      </c>
      <c r="P759" s="12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Sub-Category]],LEN(Kickstarter[[#This Row],[Category and Sub-Category]])-FIND("/",Kickstarter[[#This Row],[Category and Sub-Category]]))</f>
        <v>nonfiction</v>
      </c>
      <c r="S759" t="b">
        <v>1</v>
      </c>
      <c r="T759" t="s">
        <v>8274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f>(((Kickstarter[[#This Row],[deadline]]/60)/60)/24)+DATE(1970,1,1)</f>
        <v>40459.836435185185</v>
      </c>
      <c r="J760">
        <v>1286568268</v>
      </c>
      <c r="K760" s="9">
        <f>(((Kickstarter[[#This Row],[launched_at]]/60)/60)/24)+DATE(1970,1,1)</f>
        <v>40429.836435185185</v>
      </c>
      <c r="L760">
        <v>1283976268</v>
      </c>
      <c r="M760" t="b">
        <v>0</v>
      </c>
      <c r="N760">
        <v>19</v>
      </c>
      <c r="O760" s="10">
        <f>Kickstarter[[#This Row],[pledged]]/Kickstarter[[#This Row],[goal]]</f>
        <v>1.02</v>
      </c>
      <c r="P760" s="12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Sub-Category]],LEN(Kickstarter[[#This Row],[Category and Sub-Category]])-FIND("/",Kickstarter[[#This Row],[Category and Sub-Category]]))</f>
        <v>nonfiction</v>
      </c>
      <c r="S760" t="b">
        <v>1</v>
      </c>
      <c r="T760" t="s">
        <v>8274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f>(((Kickstarter[[#This Row],[deadline]]/60)/60)/24)+DATE(1970,1,1)</f>
        <v>41829.330312500002</v>
      </c>
      <c r="J761">
        <v>1404892539</v>
      </c>
      <c r="K761" s="9">
        <f>(((Kickstarter[[#This Row],[launched_at]]/60)/60)/24)+DATE(1970,1,1)</f>
        <v>41789.330312500002</v>
      </c>
      <c r="L761">
        <v>1401436539</v>
      </c>
      <c r="M761" t="b">
        <v>0</v>
      </c>
      <c r="N761">
        <v>99</v>
      </c>
      <c r="O761" s="10">
        <f>Kickstarter[[#This Row],[pledged]]/Kickstarter[[#This Row],[goal]]</f>
        <v>1.0192000000000001</v>
      </c>
      <c r="P761" s="12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Sub-Category]],LEN(Kickstarter[[#This Row],[Category and Sub-Category]])-FIND("/",Kickstarter[[#This Row],[Category and Sub-Category]]))</f>
        <v>nonfiction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f>(((Kickstarter[[#This Row],[deadline]]/60)/60)/24)+DATE(1970,1,1)</f>
        <v>42700.805706018517</v>
      </c>
      <c r="J762">
        <v>1480188013</v>
      </c>
      <c r="K762" s="9">
        <f>(((Kickstarter[[#This Row],[launched_at]]/60)/60)/24)+DATE(1970,1,1)</f>
        <v>42670.764039351852</v>
      </c>
      <c r="L762">
        <v>1477592413</v>
      </c>
      <c r="M762" t="b">
        <v>0</v>
      </c>
      <c r="N762">
        <v>0</v>
      </c>
      <c r="O762" s="10">
        <f>Kickstarter[[#This Row],[pledged]]/Kickstarter[[#This Row],[goal]]</f>
        <v>0</v>
      </c>
      <c r="P762" s="12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Sub-Category]],LEN(Kickstarter[[#This Row],[Category and Sub-Category]])-FIND("/",Kickstarter[[#This Row],[Category and Sub-Category]]))</f>
        <v>fiction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f>(((Kickstarter[[#This Row],[deadline]]/60)/60)/24)+DATE(1970,1,1)</f>
        <v>41672.751458333332</v>
      </c>
      <c r="J763">
        <v>1391364126</v>
      </c>
      <c r="K763" s="9">
        <f>(((Kickstarter[[#This Row],[launched_at]]/60)/60)/24)+DATE(1970,1,1)</f>
        <v>41642.751458333332</v>
      </c>
      <c r="L763">
        <v>1388772126</v>
      </c>
      <c r="M763" t="b">
        <v>0</v>
      </c>
      <c r="N763">
        <v>6</v>
      </c>
      <c r="O763" s="10">
        <f>Kickstarter[[#This Row],[pledged]]/Kickstarter[[#This Row],[goal]]</f>
        <v>4.7E-2</v>
      </c>
      <c r="P763" s="12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Sub-Category]],LEN(Kickstarter[[#This Row],[Category and Sub-Category]])-FIND("/",Kickstarter[[#This Row],[Category and Sub-Category]]))</f>
        <v>fiction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f>(((Kickstarter[[#This Row],[deadline]]/60)/60)/24)+DATE(1970,1,1)</f>
        <v>42708.25</v>
      </c>
      <c r="J764">
        <v>1480831200</v>
      </c>
      <c r="K764" s="9">
        <f>(((Kickstarter[[#This Row],[launched_at]]/60)/60)/24)+DATE(1970,1,1)</f>
        <v>42690.858449074076</v>
      </c>
      <c r="L764">
        <v>1479328570</v>
      </c>
      <c r="M764" t="b">
        <v>0</v>
      </c>
      <c r="N764">
        <v>0</v>
      </c>
      <c r="O764" s="10">
        <f>Kickstarter[[#This Row],[pledged]]/Kickstarter[[#This Row],[goal]]</f>
        <v>0</v>
      </c>
      <c r="P764" s="12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Sub-Category]],LEN(Kickstarter[[#This Row],[Category and Sub-Category]])-FIND("/",Kickstarter[[#This Row],[Category and Sub-Category]]))</f>
        <v>fiction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f>(((Kickstarter[[#This Row],[deadline]]/60)/60)/24)+DATE(1970,1,1)</f>
        <v>41501.446851851848</v>
      </c>
      <c r="J765">
        <v>1376563408</v>
      </c>
      <c r="K765" s="9">
        <f>(((Kickstarter[[#This Row],[launched_at]]/60)/60)/24)+DATE(1970,1,1)</f>
        <v>41471.446851851848</v>
      </c>
      <c r="L765">
        <v>1373971408</v>
      </c>
      <c r="M765" t="b">
        <v>0</v>
      </c>
      <c r="N765">
        <v>1</v>
      </c>
      <c r="O765" s="10">
        <f>Kickstarter[[#This Row],[pledged]]/Kickstarter[[#This Row],[goal]]</f>
        <v>1.1655011655011655E-3</v>
      </c>
      <c r="P765" s="12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Sub-Category]],LEN(Kickstarter[[#This Row],[Category and Sub-Category]])-FIND("/",Kickstarter[[#This Row],[Category and Sub-Category]]))</f>
        <v>fiction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f>(((Kickstarter[[#This Row],[deadline]]/60)/60)/24)+DATE(1970,1,1)</f>
        <v>42257.173159722224</v>
      </c>
      <c r="J766">
        <v>1441858161</v>
      </c>
      <c r="K766" s="9">
        <f>(((Kickstarter[[#This Row],[launched_at]]/60)/60)/24)+DATE(1970,1,1)</f>
        <v>42227.173159722224</v>
      </c>
      <c r="L766">
        <v>1439266161</v>
      </c>
      <c r="M766" t="b">
        <v>0</v>
      </c>
      <c r="N766">
        <v>0</v>
      </c>
      <c r="O766" s="10">
        <f>Kickstarter[[#This Row],[pledged]]/Kickstarter[[#This Row],[goal]]</f>
        <v>0</v>
      </c>
      <c r="P766" s="12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Sub-Category]],LEN(Kickstarter[[#This Row],[Category and Sub-Category]])-FIND("/",Kickstarter[[#This Row],[Category and Sub-Category]]))</f>
        <v>fiction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f>(((Kickstarter[[#This Row],[deadline]]/60)/60)/24)+DATE(1970,1,1)</f>
        <v>41931.542638888888</v>
      </c>
      <c r="J767">
        <v>1413723684</v>
      </c>
      <c r="K767" s="9">
        <f>(((Kickstarter[[#This Row],[launched_at]]/60)/60)/24)+DATE(1970,1,1)</f>
        <v>41901.542638888888</v>
      </c>
      <c r="L767">
        <v>1411131684</v>
      </c>
      <c r="M767" t="b">
        <v>0</v>
      </c>
      <c r="N767">
        <v>44</v>
      </c>
      <c r="O767" s="10">
        <f>Kickstarter[[#This Row],[pledged]]/Kickstarter[[#This Row],[goal]]</f>
        <v>0.36014285714285715</v>
      </c>
      <c r="P767" s="12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Sub-Category]],LEN(Kickstarter[[#This Row],[Category and Sub-Category]])-FIND("/",Kickstarter[[#This Row],[Category and Sub-Category]]))</f>
        <v>fiction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f>(((Kickstarter[[#This Row],[deadline]]/60)/60)/24)+DATE(1970,1,1)</f>
        <v>42051.783368055556</v>
      </c>
      <c r="J768">
        <v>1424112483</v>
      </c>
      <c r="K768" s="9">
        <f>(((Kickstarter[[#This Row],[launched_at]]/60)/60)/24)+DATE(1970,1,1)</f>
        <v>42021.783368055556</v>
      </c>
      <c r="L768">
        <v>1421520483</v>
      </c>
      <c r="M768" t="b">
        <v>0</v>
      </c>
      <c r="N768">
        <v>0</v>
      </c>
      <c r="O768" s="10">
        <f>Kickstarter[[#This Row],[pledged]]/Kickstarter[[#This Row],[goal]]</f>
        <v>0</v>
      </c>
      <c r="P768" s="12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Sub-Category]],LEN(Kickstarter[[#This Row],[Category and Sub-Category]])-FIND("/",Kickstarter[[#This Row],[Category and Sub-Category]]))</f>
        <v>fiction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f>(((Kickstarter[[#This Row],[deadline]]/60)/60)/24)+DATE(1970,1,1)</f>
        <v>42145.143634259264</v>
      </c>
      <c r="J769">
        <v>1432178810</v>
      </c>
      <c r="K769" s="9">
        <f>(((Kickstarter[[#This Row],[launched_at]]/60)/60)/24)+DATE(1970,1,1)</f>
        <v>42115.143634259264</v>
      </c>
      <c r="L769">
        <v>1429586810</v>
      </c>
      <c r="M769" t="b">
        <v>0</v>
      </c>
      <c r="N769">
        <v>3</v>
      </c>
      <c r="O769" s="10">
        <f>Kickstarter[[#This Row],[pledged]]/Kickstarter[[#This Row],[goal]]</f>
        <v>3.5400000000000001E-2</v>
      </c>
      <c r="P769" s="12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Sub-Category]],LEN(Kickstarter[[#This Row],[Category and Sub-Category]])-FIND("/",Kickstarter[[#This Row],[Category and Sub-Category]]))</f>
        <v>fiction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f>(((Kickstarter[[#This Row],[deadline]]/60)/60)/24)+DATE(1970,1,1)</f>
        <v>41624.207060185188</v>
      </c>
      <c r="J770">
        <v>1387169890</v>
      </c>
      <c r="K770" s="9">
        <f>(((Kickstarter[[#This Row],[launched_at]]/60)/60)/24)+DATE(1970,1,1)</f>
        <v>41594.207060185188</v>
      </c>
      <c r="L770">
        <v>1384577890</v>
      </c>
      <c r="M770" t="b">
        <v>0</v>
      </c>
      <c r="N770">
        <v>0</v>
      </c>
      <c r="O770" s="10">
        <f>Kickstarter[[#This Row],[pledged]]/Kickstarter[[#This Row],[goal]]</f>
        <v>0</v>
      </c>
      <c r="P770" s="12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Sub-Category]],LEN(Kickstarter[[#This Row],[Category and Sub-Category]])-FIND("/",Kickstarter[[#This Row],[Category and Sub-Category]]))</f>
        <v>fiction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f>(((Kickstarter[[#This Row],[deadline]]/60)/60)/24)+DATE(1970,1,1)</f>
        <v>41634.996458333335</v>
      </c>
      <c r="J771">
        <v>1388102094</v>
      </c>
      <c r="K771" s="9">
        <f>(((Kickstarter[[#This Row],[launched_at]]/60)/60)/24)+DATE(1970,1,1)</f>
        <v>41604.996458333335</v>
      </c>
      <c r="L771">
        <v>1385510094</v>
      </c>
      <c r="M771" t="b">
        <v>0</v>
      </c>
      <c r="N771">
        <v>52</v>
      </c>
      <c r="O771" s="10">
        <f>Kickstarter[[#This Row],[pledged]]/Kickstarter[[#This Row],[goal]]</f>
        <v>0.41399999999999998</v>
      </c>
      <c r="P771" s="12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Sub-Category]],LEN(Kickstarter[[#This Row],[Category and Sub-Category]])-FIND("/",Kickstarter[[#This Row],[Category and Sub-Category]]))</f>
        <v>fiction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f>(((Kickstarter[[#This Row],[deadline]]/60)/60)/24)+DATE(1970,1,1)</f>
        <v>41329.999641203707</v>
      </c>
      <c r="J772">
        <v>1361750369</v>
      </c>
      <c r="K772" s="9">
        <f>(((Kickstarter[[#This Row],[launched_at]]/60)/60)/24)+DATE(1970,1,1)</f>
        <v>41289.999641203707</v>
      </c>
      <c r="L772">
        <v>1358294369</v>
      </c>
      <c r="M772" t="b">
        <v>0</v>
      </c>
      <c r="N772">
        <v>0</v>
      </c>
      <c r="O772" s="10">
        <f>Kickstarter[[#This Row],[pledged]]/Kickstarter[[#This Row],[goal]]</f>
        <v>0</v>
      </c>
      <c r="P772" s="12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Sub-Category]],LEN(Kickstarter[[#This Row],[Category and Sub-Category]])-FIND("/",Kickstarter[[#This Row],[Category and Sub-Category]]))</f>
        <v>fiction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f>(((Kickstarter[[#This Row],[deadline]]/60)/60)/24)+DATE(1970,1,1)</f>
        <v>42399.824097222227</v>
      </c>
      <c r="J773">
        <v>1454183202</v>
      </c>
      <c r="K773" s="9">
        <f>(((Kickstarter[[#This Row],[launched_at]]/60)/60)/24)+DATE(1970,1,1)</f>
        <v>42349.824097222227</v>
      </c>
      <c r="L773">
        <v>1449863202</v>
      </c>
      <c r="M773" t="b">
        <v>0</v>
      </c>
      <c r="N773">
        <v>1</v>
      </c>
      <c r="O773" s="10">
        <f>Kickstarter[[#This Row],[pledged]]/Kickstarter[[#This Row],[goal]]</f>
        <v>2.631578947368421E-4</v>
      </c>
      <c r="P773" s="12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Sub-Category]],LEN(Kickstarter[[#This Row],[Category and Sub-Category]])-FIND("/",Kickstarter[[#This Row],[Category and Sub-Category]]))</f>
        <v>fiction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f>(((Kickstarter[[#This Row],[deadline]]/60)/60)/24)+DATE(1970,1,1)</f>
        <v>40118.165972222225</v>
      </c>
      <c r="J774">
        <v>1257047940</v>
      </c>
      <c r="K774" s="9">
        <f>(((Kickstarter[[#This Row],[launched_at]]/60)/60)/24)+DATE(1970,1,1)</f>
        <v>40068.056932870371</v>
      </c>
      <c r="L774">
        <v>1252718519</v>
      </c>
      <c r="M774" t="b">
        <v>0</v>
      </c>
      <c r="N774">
        <v>1</v>
      </c>
      <c r="O774" s="10">
        <f>Kickstarter[[#This Row],[pledged]]/Kickstarter[[#This Row],[goal]]</f>
        <v>3.3333333333333333E-2</v>
      </c>
      <c r="P774" s="12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Sub-Category]],LEN(Kickstarter[[#This Row],[Category and Sub-Category]])-FIND("/",Kickstarter[[#This Row],[Category and Sub-Category]]))</f>
        <v>fiction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f>(((Kickstarter[[#This Row],[deadline]]/60)/60)/24)+DATE(1970,1,1)</f>
        <v>42134.959027777775</v>
      </c>
      <c r="J775">
        <v>1431298860</v>
      </c>
      <c r="K775" s="9">
        <f>(((Kickstarter[[#This Row],[launched_at]]/60)/60)/24)+DATE(1970,1,1)</f>
        <v>42100.735937499994</v>
      </c>
      <c r="L775">
        <v>1428341985</v>
      </c>
      <c r="M775" t="b">
        <v>0</v>
      </c>
      <c r="N775">
        <v>2</v>
      </c>
      <c r="O775" s="10">
        <f>Kickstarter[[#This Row],[pledged]]/Kickstarter[[#This Row],[goal]]</f>
        <v>8.5129023676509714E-3</v>
      </c>
      <c r="P775" s="12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Sub-Category]],LEN(Kickstarter[[#This Row],[Category and Sub-Category]])-FIND("/",Kickstarter[[#This Row],[Category and Sub-Category]]))</f>
        <v>fiction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f>(((Kickstarter[[#This Row],[deadline]]/60)/60)/24)+DATE(1970,1,1)</f>
        <v>41693.780300925922</v>
      </c>
      <c r="J776">
        <v>1393181018</v>
      </c>
      <c r="K776" s="9">
        <f>(((Kickstarter[[#This Row],[launched_at]]/60)/60)/24)+DATE(1970,1,1)</f>
        <v>41663.780300925922</v>
      </c>
      <c r="L776">
        <v>1390589018</v>
      </c>
      <c r="M776" t="b">
        <v>0</v>
      </c>
      <c r="N776">
        <v>9</v>
      </c>
      <c r="O776" s="10">
        <f>Kickstarter[[#This Row],[pledged]]/Kickstarter[[#This Row],[goal]]</f>
        <v>0.70199999999999996</v>
      </c>
      <c r="P776" s="12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Sub-Category]],LEN(Kickstarter[[#This Row],[Category and Sub-Category]])-FIND("/",Kickstarter[[#This Row],[Category and Sub-Category]]))</f>
        <v>fiction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f>(((Kickstarter[[#This Row],[deadline]]/60)/60)/24)+DATE(1970,1,1)</f>
        <v>40893.060127314813</v>
      </c>
      <c r="J777">
        <v>1323998795</v>
      </c>
      <c r="K777" s="9">
        <f>(((Kickstarter[[#This Row],[launched_at]]/60)/60)/24)+DATE(1970,1,1)</f>
        <v>40863.060127314813</v>
      </c>
      <c r="L777">
        <v>1321406795</v>
      </c>
      <c r="M777" t="b">
        <v>0</v>
      </c>
      <c r="N777">
        <v>5</v>
      </c>
      <c r="O777" s="10">
        <f>Kickstarter[[#This Row],[pledged]]/Kickstarter[[#This Row],[goal]]</f>
        <v>1.7000000000000001E-2</v>
      </c>
      <c r="P777" s="12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Sub-Category]],LEN(Kickstarter[[#This Row],[Category and Sub-Category]])-FIND("/",Kickstarter[[#This Row],[Category and Sub-Category]]))</f>
        <v>fiction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f>(((Kickstarter[[#This Row],[deadline]]/60)/60)/24)+DATE(1970,1,1)</f>
        <v>42288.208333333328</v>
      </c>
      <c r="J778">
        <v>1444539600</v>
      </c>
      <c r="K778" s="9">
        <f>(((Kickstarter[[#This Row],[launched_at]]/60)/60)/24)+DATE(1970,1,1)</f>
        <v>42250.685706018514</v>
      </c>
      <c r="L778">
        <v>1441297645</v>
      </c>
      <c r="M778" t="b">
        <v>0</v>
      </c>
      <c r="N778">
        <v>57</v>
      </c>
      <c r="O778" s="10">
        <f>Kickstarter[[#This Row],[pledged]]/Kickstarter[[#This Row],[goal]]</f>
        <v>0.51400000000000001</v>
      </c>
      <c r="P778" s="12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Sub-Category]],LEN(Kickstarter[[#This Row],[Category and Sub-Category]])-FIND("/",Kickstarter[[#This Row],[Category and Sub-Category]]))</f>
        <v>fiction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f>(((Kickstarter[[#This Row],[deadline]]/60)/60)/24)+DATE(1970,1,1)</f>
        <v>41486.981215277774</v>
      </c>
      <c r="J779">
        <v>1375313577</v>
      </c>
      <c r="K779" s="9">
        <f>(((Kickstarter[[#This Row],[launched_at]]/60)/60)/24)+DATE(1970,1,1)</f>
        <v>41456.981215277774</v>
      </c>
      <c r="L779">
        <v>1372721577</v>
      </c>
      <c r="M779" t="b">
        <v>0</v>
      </c>
      <c r="N779">
        <v>3</v>
      </c>
      <c r="O779" s="10">
        <f>Kickstarter[[#This Row],[pledged]]/Kickstarter[[#This Row],[goal]]</f>
        <v>7.0000000000000001E-3</v>
      </c>
      <c r="P779" s="12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Sub-Category]],LEN(Kickstarter[[#This Row],[Category and Sub-Category]])-FIND("/",Kickstarter[[#This Row],[Category and Sub-Category]]))</f>
        <v>fiction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f>(((Kickstarter[[#This Row],[deadline]]/60)/60)/24)+DATE(1970,1,1)</f>
        <v>41759.702314814815</v>
      </c>
      <c r="J780">
        <v>1398876680</v>
      </c>
      <c r="K780" s="9">
        <f>(((Kickstarter[[#This Row],[launched_at]]/60)/60)/24)+DATE(1970,1,1)</f>
        <v>41729.702314814815</v>
      </c>
      <c r="L780">
        <v>1396284680</v>
      </c>
      <c r="M780" t="b">
        <v>0</v>
      </c>
      <c r="N780">
        <v>1</v>
      </c>
      <c r="O780" s="10">
        <f>Kickstarter[[#This Row],[pledged]]/Kickstarter[[#This Row],[goal]]</f>
        <v>4.0000000000000001E-3</v>
      </c>
      <c r="P780" s="12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Sub-Category]],LEN(Kickstarter[[#This Row],[Category and Sub-Category]])-FIND("/",Kickstarter[[#This Row],[Category and Sub-Category]]))</f>
        <v>fiction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f>(((Kickstarter[[#This Row],[deadline]]/60)/60)/24)+DATE(1970,1,1)</f>
        <v>40466.166666666664</v>
      </c>
      <c r="J781">
        <v>1287115200</v>
      </c>
      <c r="K781" s="9">
        <f>(((Kickstarter[[#This Row],[launched_at]]/60)/60)/24)+DATE(1970,1,1)</f>
        <v>40436.68408564815</v>
      </c>
      <c r="L781">
        <v>1284567905</v>
      </c>
      <c r="M781" t="b">
        <v>0</v>
      </c>
      <c r="N781">
        <v>6</v>
      </c>
      <c r="O781" s="10">
        <f>Kickstarter[[#This Row],[pledged]]/Kickstarter[[#This Row],[goal]]</f>
        <v>2.6666666666666668E-2</v>
      </c>
      <c r="P781" s="12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Sub-Category]],LEN(Kickstarter[[#This Row],[Category and Sub-Category]])-FIND("/",Kickstarter[[#This Row],[Category and Sub-Category]]))</f>
        <v>fiction</v>
      </c>
      <c r="S781" t="b">
        <v>0</v>
      </c>
      <c r="T781" t="s">
        <v>8275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f>(((Kickstarter[[#This Row],[deadline]]/60)/60)/24)+DATE(1970,1,1)</f>
        <v>40666.673900462964</v>
      </c>
      <c r="J782">
        <v>1304439025</v>
      </c>
      <c r="K782" s="9">
        <f>(((Kickstarter[[#This Row],[launched_at]]/60)/60)/24)+DATE(1970,1,1)</f>
        <v>40636.673900462964</v>
      </c>
      <c r="L782">
        <v>1301847025</v>
      </c>
      <c r="M782" t="b">
        <v>0</v>
      </c>
      <c r="N782">
        <v>27</v>
      </c>
      <c r="O782" s="10">
        <f>Kickstarter[[#This Row],[pledged]]/Kickstarter[[#This Row],[goal]]</f>
        <v>1.04</v>
      </c>
      <c r="P782" s="12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Sub-Category]],LEN(Kickstarter[[#This Row],[Category and Sub-Category]])-FIND("/",Kickstarter[[#This Row],[Category and Sub-Category]]))</f>
        <v>rock</v>
      </c>
      <c r="S782" t="b">
        <v>1</v>
      </c>
      <c r="T782" t="s">
        <v>8276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f>(((Kickstarter[[#This Row],[deadline]]/60)/60)/24)+DATE(1970,1,1)</f>
        <v>41433.000856481485</v>
      </c>
      <c r="J783">
        <v>1370649674</v>
      </c>
      <c r="K783" s="9">
        <f>(((Kickstarter[[#This Row],[launched_at]]/60)/60)/24)+DATE(1970,1,1)</f>
        <v>41403.000856481485</v>
      </c>
      <c r="L783">
        <v>1368057674</v>
      </c>
      <c r="M783" t="b">
        <v>0</v>
      </c>
      <c r="N783">
        <v>25</v>
      </c>
      <c r="O783" s="10">
        <f>Kickstarter[[#This Row],[pledged]]/Kickstarter[[#This Row],[goal]]</f>
        <v>1.3315375</v>
      </c>
      <c r="P783" s="12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Sub-Category]],LEN(Kickstarter[[#This Row],[Category and Sub-Category]])-FIND("/",Kickstarter[[#This Row],[Category and Sub-Category]]))</f>
        <v>rock</v>
      </c>
      <c r="S783" t="b">
        <v>1</v>
      </c>
      <c r="T783" t="s">
        <v>8276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f>(((Kickstarter[[#This Row],[deadline]]/60)/60)/24)+DATE(1970,1,1)</f>
        <v>41146.758125</v>
      </c>
      <c r="J784">
        <v>1345918302</v>
      </c>
      <c r="K784" s="9">
        <f>(((Kickstarter[[#This Row],[launched_at]]/60)/60)/24)+DATE(1970,1,1)</f>
        <v>41116.758125</v>
      </c>
      <c r="L784">
        <v>1343326302</v>
      </c>
      <c r="M784" t="b">
        <v>0</v>
      </c>
      <c r="N784">
        <v>14</v>
      </c>
      <c r="O784" s="10">
        <f>Kickstarter[[#This Row],[pledged]]/Kickstarter[[#This Row],[goal]]</f>
        <v>1</v>
      </c>
      <c r="P784" s="12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Sub-Category]],LEN(Kickstarter[[#This Row],[Category and Sub-Category]])-FIND("/",Kickstarter[[#This Row],[Category and Sub-Category]]))</f>
        <v>rock</v>
      </c>
      <c r="S784" t="b">
        <v>1</v>
      </c>
      <c r="T784" t="s">
        <v>8276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f>(((Kickstarter[[#This Row],[deadline]]/60)/60)/24)+DATE(1970,1,1)</f>
        <v>41026.916666666664</v>
      </c>
      <c r="J785">
        <v>1335564000</v>
      </c>
      <c r="K785" s="9">
        <f>(((Kickstarter[[#This Row],[launched_at]]/60)/60)/24)+DATE(1970,1,1)</f>
        <v>40987.773715277777</v>
      </c>
      <c r="L785">
        <v>1332182049</v>
      </c>
      <c r="M785" t="b">
        <v>0</v>
      </c>
      <c r="N785">
        <v>35</v>
      </c>
      <c r="O785" s="10">
        <f>Kickstarter[[#This Row],[pledged]]/Kickstarter[[#This Row],[goal]]</f>
        <v>1.4813333333333334</v>
      </c>
      <c r="P785" s="12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Sub-Category]],LEN(Kickstarter[[#This Row],[Category and Sub-Category]])-FIND("/",Kickstarter[[#This Row],[Category and Sub-Category]]))</f>
        <v>rock</v>
      </c>
      <c r="S785" t="b">
        <v>1</v>
      </c>
      <c r="T785" t="s">
        <v>8276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f>(((Kickstarter[[#This Row],[deadline]]/60)/60)/24)+DATE(1970,1,1)</f>
        <v>41715.107858796298</v>
      </c>
      <c r="J786">
        <v>1395023719</v>
      </c>
      <c r="K786" s="9">
        <f>(((Kickstarter[[#This Row],[launched_at]]/60)/60)/24)+DATE(1970,1,1)</f>
        <v>41675.149525462963</v>
      </c>
      <c r="L786">
        <v>1391571319</v>
      </c>
      <c r="M786" t="b">
        <v>0</v>
      </c>
      <c r="N786">
        <v>10</v>
      </c>
      <c r="O786" s="10">
        <f>Kickstarter[[#This Row],[pledged]]/Kickstarter[[#This Row],[goal]]</f>
        <v>1.0249999999999999</v>
      </c>
      <c r="P786" s="12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Sub-Category]],LEN(Kickstarter[[#This Row],[Category and Sub-Category]])-FIND("/",Kickstarter[[#This Row],[Category and Sub-Category]]))</f>
        <v>rock</v>
      </c>
      <c r="S786" t="b">
        <v>1</v>
      </c>
      <c r="T786" t="s">
        <v>8276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f>(((Kickstarter[[#This Row],[deadline]]/60)/60)/24)+DATE(1970,1,1)</f>
        <v>41333.593923611108</v>
      </c>
      <c r="J787">
        <v>1362060915</v>
      </c>
      <c r="K787" s="9">
        <f>(((Kickstarter[[#This Row],[launched_at]]/60)/60)/24)+DATE(1970,1,1)</f>
        <v>41303.593923611108</v>
      </c>
      <c r="L787">
        <v>1359468915</v>
      </c>
      <c r="M787" t="b">
        <v>0</v>
      </c>
      <c r="N787">
        <v>29</v>
      </c>
      <c r="O787" s="10">
        <f>Kickstarter[[#This Row],[pledged]]/Kickstarter[[#This Row],[goal]]</f>
        <v>1.8062799999999999</v>
      </c>
      <c r="P787" s="12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Sub-Category]],LEN(Kickstarter[[#This Row],[Category and Sub-Category]])-FIND("/",Kickstarter[[#This Row],[Category and Sub-Category]]))</f>
        <v>rock</v>
      </c>
      <c r="S787" t="b">
        <v>1</v>
      </c>
      <c r="T787" t="s">
        <v>8276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f>(((Kickstarter[[#This Row],[deadline]]/60)/60)/24)+DATE(1970,1,1)</f>
        <v>41040.657638888886</v>
      </c>
      <c r="J788">
        <v>1336751220</v>
      </c>
      <c r="K788" s="9">
        <f>(((Kickstarter[[#This Row],[launched_at]]/60)/60)/24)+DATE(1970,1,1)</f>
        <v>40983.055949074071</v>
      </c>
      <c r="L788">
        <v>1331774434</v>
      </c>
      <c r="M788" t="b">
        <v>0</v>
      </c>
      <c r="N788">
        <v>44</v>
      </c>
      <c r="O788" s="10">
        <f>Kickstarter[[#This Row],[pledged]]/Kickstarter[[#This Row],[goal]]</f>
        <v>1.4279999999999999</v>
      </c>
      <c r="P788" s="12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Sub-Category]],LEN(Kickstarter[[#This Row],[Category and Sub-Category]])-FIND("/",Kickstarter[[#This Row],[Category and Sub-Category]]))</f>
        <v>rock</v>
      </c>
      <c r="S788" t="b">
        <v>1</v>
      </c>
      <c r="T788" t="s">
        <v>8276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f>(((Kickstarter[[#This Row],[deadline]]/60)/60)/24)+DATE(1970,1,1)</f>
        <v>41579.627615740741</v>
      </c>
      <c r="J789">
        <v>1383318226</v>
      </c>
      <c r="K789" s="9">
        <f>(((Kickstarter[[#This Row],[launched_at]]/60)/60)/24)+DATE(1970,1,1)</f>
        <v>41549.627615740741</v>
      </c>
      <c r="L789">
        <v>1380726226</v>
      </c>
      <c r="M789" t="b">
        <v>0</v>
      </c>
      <c r="N789">
        <v>17</v>
      </c>
      <c r="O789" s="10">
        <f>Kickstarter[[#This Row],[pledged]]/Kickstarter[[#This Row],[goal]]</f>
        <v>1.1416666666666666</v>
      </c>
      <c r="P789" s="12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Sub-Category]],LEN(Kickstarter[[#This Row],[Category and Sub-Category]])-FIND("/",Kickstarter[[#This Row],[Category and Sub-Category]]))</f>
        <v>rock</v>
      </c>
      <c r="S789" t="b">
        <v>1</v>
      </c>
      <c r="T789" t="s">
        <v>8276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f>(((Kickstarter[[#This Row],[deadline]]/60)/60)/24)+DATE(1970,1,1)</f>
        <v>41097.165972222225</v>
      </c>
      <c r="J790">
        <v>1341633540</v>
      </c>
      <c r="K790" s="9">
        <f>(((Kickstarter[[#This Row],[launched_at]]/60)/60)/24)+DATE(1970,1,1)</f>
        <v>41059.006805555553</v>
      </c>
      <c r="L790">
        <v>1338336588</v>
      </c>
      <c r="M790" t="b">
        <v>0</v>
      </c>
      <c r="N790">
        <v>34</v>
      </c>
      <c r="O790" s="10">
        <f>Kickstarter[[#This Row],[pledged]]/Kickstarter[[#This Row],[goal]]</f>
        <v>2.03505</v>
      </c>
      <c r="P790" s="12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Sub-Category]],LEN(Kickstarter[[#This Row],[Category and Sub-Category]])-FIND("/",Kickstarter[[#This Row],[Category and Sub-Category]]))</f>
        <v>rock</v>
      </c>
      <c r="S790" t="b">
        <v>1</v>
      </c>
      <c r="T790" t="s">
        <v>8276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f>(((Kickstarter[[#This Row],[deadline]]/60)/60)/24)+DATE(1970,1,1)</f>
        <v>41295.332638888889</v>
      </c>
      <c r="J791">
        <v>1358755140</v>
      </c>
      <c r="K791" s="9">
        <f>(((Kickstarter[[#This Row],[launched_at]]/60)/60)/24)+DATE(1970,1,1)</f>
        <v>41277.186111111114</v>
      </c>
      <c r="L791">
        <v>1357187280</v>
      </c>
      <c r="M791" t="b">
        <v>0</v>
      </c>
      <c r="N791">
        <v>14</v>
      </c>
      <c r="O791" s="10">
        <f>Kickstarter[[#This Row],[pledged]]/Kickstarter[[#This Row],[goal]]</f>
        <v>1.0941176470588236</v>
      </c>
      <c r="P791" s="12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Sub-Category]],LEN(Kickstarter[[#This Row],[Category and Sub-Category]])-FIND("/",Kickstarter[[#This Row],[Category and Sub-Category]]))</f>
        <v>rock</v>
      </c>
      <c r="S791" t="b">
        <v>1</v>
      </c>
      <c r="T791" t="s">
        <v>8276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f>(((Kickstarter[[#This Row],[deadline]]/60)/60)/24)+DATE(1970,1,1)</f>
        <v>41306.047905092593</v>
      </c>
      <c r="J792">
        <v>1359680939</v>
      </c>
      <c r="K792" s="9">
        <f>(((Kickstarter[[#This Row],[launched_at]]/60)/60)/24)+DATE(1970,1,1)</f>
        <v>41276.047905092593</v>
      </c>
      <c r="L792">
        <v>1357088939</v>
      </c>
      <c r="M792" t="b">
        <v>0</v>
      </c>
      <c r="N792">
        <v>156</v>
      </c>
      <c r="O792" s="10">
        <f>Kickstarter[[#This Row],[pledged]]/Kickstarter[[#This Row],[goal]]</f>
        <v>1.443746</v>
      </c>
      <c r="P792" s="12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Sub-Category]],LEN(Kickstarter[[#This Row],[Category and Sub-Category]])-FIND("/",Kickstarter[[#This Row],[Category and Sub-Category]]))</f>
        <v>rock</v>
      </c>
      <c r="S792" t="b">
        <v>1</v>
      </c>
      <c r="T792" t="s">
        <v>8276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f>(((Kickstarter[[#This Row],[deadline]]/60)/60)/24)+DATE(1970,1,1)</f>
        <v>41591.249305555553</v>
      </c>
      <c r="J793">
        <v>1384322340</v>
      </c>
      <c r="K793" s="9">
        <f>(((Kickstarter[[#This Row],[launched_at]]/60)/60)/24)+DATE(1970,1,1)</f>
        <v>41557.780624999999</v>
      </c>
      <c r="L793">
        <v>1381430646</v>
      </c>
      <c r="M793" t="b">
        <v>0</v>
      </c>
      <c r="N793">
        <v>128</v>
      </c>
      <c r="O793" s="10">
        <f>Kickstarter[[#This Row],[pledged]]/Kickstarter[[#This Row],[goal]]</f>
        <v>1.0386666666666666</v>
      </c>
      <c r="P793" s="12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Sub-Category]],LEN(Kickstarter[[#This Row],[Category and Sub-Category]])-FIND("/",Kickstarter[[#This Row],[Category and Sub-Category]]))</f>
        <v>rock</v>
      </c>
      <c r="S793" t="b">
        <v>1</v>
      </c>
      <c r="T793" t="s">
        <v>8276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f>(((Kickstarter[[#This Row],[deadline]]/60)/60)/24)+DATE(1970,1,1)</f>
        <v>41585.915312500001</v>
      </c>
      <c r="J794">
        <v>1383861483</v>
      </c>
      <c r="K794" s="9">
        <f>(((Kickstarter[[#This Row],[launched_at]]/60)/60)/24)+DATE(1970,1,1)</f>
        <v>41555.873645833337</v>
      </c>
      <c r="L794">
        <v>1381265883</v>
      </c>
      <c r="M794" t="b">
        <v>0</v>
      </c>
      <c r="N794">
        <v>60</v>
      </c>
      <c r="O794" s="10">
        <f>Kickstarter[[#This Row],[pledged]]/Kickstarter[[#This Row],[goal]]</f>
        <v>1.0044440000000001</v>
      </c>
      <c r="P794" s="12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Sub-Category]],LEN(Kickstarter[[#This Row],[Category and Sub-Category]])-FIND("/",Kickstarter[[#This Row],[Category and Sub-Category]]))</f>
        <v>rock</v>
      </c>
      <c r="S794" t="b">
        <v>1</v>
      </c>
      <c r="T794" t="s">
        <v>8276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f>(((Kickstarter[[#This Row],[deadline]]/60)/60)/24)+DATE(1970,1,1)</f>
        <v>41458.207638888889</v>
      </c>
      <c r="J795">
        <v>1372827540</v>
      </c>
      <c r="K795" s="9">
        <f>(((Kickstarter[[#This Row],[launched_at]]/60)/60)/24)+DATE(1970,1,1)</f>
        <v>41442.741249999999</v>
      </c>
      <c r="L795">
        <v>1371491244</v>
      </c>
      <c r="M795" t="b">
        <v>0</v>
      </c>
      <c r="N795">
        <v>32</v>
      </c>
      <c r="O795" s="10">
        <f>Kickstarter[[#This Row],[pledged]]/Kickstarter[[#This Row],[goal]]</f>
        <v>1.0277927272727272</v>
      </c>
      <c r="P795" s="12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Sub-Category]],LEN(Kickstarter[[#This Row],[Category and Sub-Category]])-FIND("/",Kickstarter[[#This Row],[Category and Sub-Category]]))</f>
        <v>rock</v>
      </c>
      <c r="S795" t="b">
        <v>1</v>
      </c>
      <c r="T795" t="s">
        <v>8276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f>(((Kickstarter[[#This Row],[deadline]]/60)/60)/24)+DATE(1970,1,1)</f>
        <v>40791.712500000001</v>
      </c>
      <c r="J796">
        <v>1315242360</v>
      </c>
      <c r="K796" s="9">
        <f>(((Kickstarter[[#This Row],[launched_at]]/60)/60)/24)+DATE(1970,1,1)</f>
        <v>40736.115011574075</v>
      </c>
      <c r="L796">
        <v>1310438737</v>
      </c>
      <c r="M796" t="b">
        <v>0</v>
      </c>
      <c r="N796">
        <v>53</v>
      </c>
      <c r="O796" s="10">
        <f>Kickstarter[[#This Row],[pledged]]/Kickstarter[[#This Row],[goal]]</f>
        <v>1.0531250000000001</v>
      </c>
      <c r="P796" s="12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Sub-Category]],LEN(Kickstarter[[#This Row],[Category and Sub-Category]])-FIND("/",Kickstarter[[#This Row],[Category and Sub-Category]]))</f>
        <v>rock</v>
      </c>
      <c r="S796" t="b">
        <v>1</v>
      </c>
      <c r="T796" t="s">
        <v>8276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f>(((Kickstarter[[#This Row],[deadline]]/60)/60)/24)+DATE(1970,1,1)</f>
        <v>41006.207638888889</v>
      </c>
      <c r="J797">
        <v>1333774740</v>
      </c>
      <c r="K797" s="9">
        <f>(((Kickstarter[[#This Row],[launched_at]]/60)/60)/24)+DATE(1970,1,1)</f>
        <v>40963.613032407404</v>
      </c>
      <c r="L797">
        <v>1330094566</v>
      </c>
      <c r="M797" t="b">
        <v>0</v>
      </c>
      <c r="N797">
        <v>184</v>
      </c>
      <c r="O797" s="10">
        <f>Kickstarter[[#This Row],[pledged]]/Kickstarter[[#This Row],[goal]]</f>
        <v>1.1178571428571429</v>
      </c>
      <c r="P797" s="12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Sub-Category]],LEN(Kickstarter[[#This Row],[Category and Sub-Category]])-FIND("/",Kickstarter[[#This Row],[Category and Sub-Category]]))</f>
        <v>rock</v>
      </c>
      <c r="S797" t="b">
        <v>1</v>
      </c>
      <c r="T797" t="s">
        <v>8276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f>(((Kickstarter[[#This Row],[deadline]]/60)/60)/24)+DATE(1970,1,1)</f>
        <v>41532.881944444445</v>
      </c>
      <c r="J798">
        <v>1379279400</v>
      </c>
      <c r="K798" s="9">
        <f>(((Kickstarter[[#This Row],[launched_at]]/60)/60)/24)+DATE(1970,1,1)</f>
        <v>41502.882928240739</v>
      </c>
      <c r="L798">
        <v>1376687485</v>
      </c>
      <c r="M798" t="b">
        <v>0</v>
      </c>
      <c r="N798">
        <v>90</v>
      </c>
      <c r="O798" s="10">
        <f>Kickstarter[[#This Row],[pledged]]/Kickstarter[[#This Row],[goal]]</f>
        <v>1.0135000000000001</v>
      </c>
      <c r="P798" s="12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Sub-Category]],LEN(Kickstarter[[#This Row],[Category and Sub-Category]])-FIND("/",Kickstarter[[#This Row],[Category and Sub-Category]]))</f>
        <v>rock</v>
      </c>
      <c r="S798" t="b">
        <v>1</v>
      </c>
      <c r="T798" t="s">
        <v>8276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f>(((Kickstarter[[#This Row],[deadline]]/60)/60)/24)+DATE(1970,1,1)</f>
        <v>41028.166666666664</v>
      </c>
      <c r="J799">
        <v>1335672000</v>
      </c>
      <c r="K799" s="9">
        <f>(((Kickstarter[[#This Row],[launched_at]]/60)/60)/24)+DATE(1970,1,1)</f>
        <v>40996.994074074071</v>
      </c>
      <c r="L799">
        <v>1332978688</v>
      </c>
      <c r="M799" t="b">
        <v>0</v>
      </c>
      <c r="N799">
        <v>71</v>
      </c>
      <c r="O799" s="10">
        <f>Kickstarter[[#This Row],[pledged]]/Kickstarter[[#This Row],[goal]]</f>
        <v>1.0753333333333333</v>
      </c>
      <c r="P799" s="12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Sub-Category]],LEN(Kickstarter[[#This Row],[Category and Sub-Category]])-FIND("/",Kickstarter[[#This Row],[Category and Sub-Category]]))</f>
        <v>rock</v>
      </c>
      <c r="S799" t="b">
        <v>1</v>
      </c>
      <c r="T799" t="s">
        <v>8276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f>(((Kickstarter[[#This Row],[deadline]]/60)/60)/24)+DATE(1970,1,1)</f>
        <v>41912.590127314819</v>
      </c>
      <c r="J800">
        <v>1412086187</v>
      </c>
      <c r="K800" s="9">
        <f>(((Kickstarter[[#This Row],[launched_at]]/60)/60)/24)+DATE(1970,1,1)</f>
        <v>41882.590127314819</v>
      </c>
      <c r="L800">
        <v>1409494187</v>
      </c>
      <c r="M800" t="b">
        <v>0</v>
      </c>
      <c r="N800">
        <v>87</v>
      </c>
      <c r="O800" s="10">
        <f>Kickstarter[[#This Row],[pledged]]/Kickstarter[[#This Row],[goal]]</f>
        <v>1.1488571428571428</v>
      </c>
      <c r="P800" s="12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Sub-Category]],LEN(Kickstarter[[#This Row],[Category and Sub-Category]])-FIND("/",Kickstarter[[#This Row],[Category and Sub-Category]]))</f>
        <v>rock</v>
      </c>
      <c r="S800" t="b">
        <v>1</v>
      </c>
      <c r="T800" t="s">
        <v>8276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f>(((Kickstarter[[#This Row],[deadline]]/60)/60)/24)+DATE(1970,1,1)</f>
        <v>41026.667199074072</v>
      </c>
      <c r="J801">
        <v>1335542446</v>
      </c>
      <c r="K801" s="9">
        <f>(((Kickstarter[[#This Row],[launched_at]]/60)/60)/24)+DATE(1970,1,1)</f>
        <v>40996.667199074072</v>
      </c>
      <c r="L801">
        <v>1332950446</v>
      </c>
      <c r="M801" t="b">
        <v>0</v>
      </c>
      <c r="N801">
        <v>28</v>
      </c>
      <c r="O801" s="10">
        <f>Kickstarter[[#This Row],[pledged]]/Kickstarter[[#This Row],[goal]]</f>
        <v>1.0002</v>
      </c>
      <c r="P801" s="12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Sub-Category]],LEN(Kickstarter[[#This Row],[Category and Sub-Category]])-FIND("/",Kickstarter[[#This Row],[Category and Sub-Category]]))</f>
        <v>rock</v>
      </c>
      <c r="S801" t="b">
        <v>1</v>
      </c>
      <c r="T801" t="s">
        <v>8276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f>(((Kickstarter[[#This Row],[deadline]]/60)/60)/24)+DATE(1970,1,1)</f>
        <v>41893.433495370373</v>
      </c>
      <c r="J802">
        <v>1410431054</v>
      </c>
      <c r="K802" s="9">
        <f>(((Kickstarter[[#This Row],[launched_at]]/60)/60)/24)+DATE(1970,1,1)</f>
        <v>41863.433495370373</v>
      </c>
      <c r="L802">
        <v>1407839054</v>
      </c>
      <c r="M802" t="b">
        <v>0</v>
      </c>
      <c r="N802">
        <v>56</v>
      </c>
      <c r="O802" s="10">
        <f>Kickstarter[[#This Row],[pledged]]/Kickstarter[[#This Row],[goal]]</f>
        <v>1.5213333333333334</v>
      </c>
      <c r="P802" s="12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Sub-Category]],LEN(Kickstarter[[#This Row],[Category and Sub-Category]])-FIND("/",Kickstarter[[#This Row],[Category and Sub-Category]]))</f>
        <v>rock</v>
      </c>
      <c r="S802" t="b">
        <v>1</v>
      </c>
      <c r="T802" t="s">
        <v>8276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f>(((Kickstarter[[#This Row],[deadline]]/60)/60)/24)+DATE(1970,1,1)</f>
        <v>40725.795370370368</v>
      </c>
      <c r="J803">
        <v>1309547120</v>
      </c>
      <c r="K803" s="9">
        <f>(((Kickstarter[[#This Row],[launched_at]]/60)/60)/24)+DATE(1970,1,1)</f>
        <v>40695.795370370368</v>
      </c>
      <c r="L803">
        <v>1306955120</v>
      </c>
      <c r="M803" t="b">
        <v>0</v>
      </c>
      <c r="N803">
        <v>51</v>
      </c>
      <c r="O803" s="10">
        <f>Kickstarter[[#This Row],[pledged]]/Kickstarter[[#This Row],[goal]]</f>
        <v>1.1152149999999998</v>
      </c>
      <c r="P803" s="12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Sub-Category]],LEN(Kickstarter[[#This Row],[Category and Sub-Category]])-FIND("/",Kickstarter[[#This Row],[Category and Sub-Category]]))</f>
        <v>rock</v>
      </c>
      <c r="S803" t="b">
        <v>1</v>
      </c>
      <c r="T803" t="s">
        <v>8276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f>(((Kickstarter[[#This Row],[deadline]]/60)/60)/24)+DATE(1970,1,1)</f>
        <v>41169.170138888891</v>
      </c>
      <c r="J804">
        <v>1347854700</v>
      </c>
      <c r="K804" s="9">
        <f>(((Kickstarter[[#This Row],[launched_at]]/60)/60)/24)+DATE(1970,1,1)</f>
        <v>41123.022268518522</v>
      </c>
      <c r="L804">
        <v>1343867524</v>
      </c>
      <c r="M804" t="b">
        <v>0</v>
      </c>
      <c r="N804">
        <v>75</v>
      </c>
      <c r="O804" s="10">
        <f>Kickstarter[[#This Row],[pledged]]/Kickstarter[[#This Row],[goal]]</f>
        <v>1.0133333333333334</v>
      </c>
      <c r="P804" s="12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Sub-Category]],LEN(Kickstarter[[#This Row],[Category and Sub-Category]])-FIND("/",Kickstarter[[#This Row],[Category and Sub-Category]]))</f>
        <v>rock</v>
      </c>
      <c r="S804" t="b">
        <v>1</v>
      </c>
      <c r="T804" t="s">
        <v>8276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f>(((Kickstarter[[#This Row],[deadline]]/60)/60)/24)+DATE(1970,1,1)</f>
        <v>40692.041666666664</v>
      </c>
      <c r="J805">
        <v>1306630800</v>
      </c>
      <c r="K805" s="9">
        <f>(((Kickstarter[[#This Row],[launched_at]]/60)/60)/24)+DATE(1970,1,1)</f>
        <v>40665.949976851851</v>
      </c>
      <c r="L805">
        <v>1304376478</v>
      </c>
      <c r="M805" t="b">
        <v>0</v>
      </c>
      <c r="N805">
        <v>38</v>
      </c>
      <c r="O805" s="10">
        <f>Kickstarter[[#This Row],[pledged]]/Kickstarter[[#This Row],[goal]]</f>
        <v>1.232608695652174</v>
      </c>
      <c r="P805" s="12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Sub-Category]],LEN(Kickstarter[[#This Row],[Category and Sub-Category]])-FIND("/",Kickstarter[[#This Row],[Category and Sub-Category]]))</f>
        <v>rock</v>
      </c>
      <c r="S805" t="b">
        <v>1</v>
      </c>
      <c r="T805" t="s">
        <v>8276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f>(((Kickstarter[[#This Row],[deadline]]/60)/60)/24)+DATE(1970,1,1)</f>
        <v>40747.165972222225</v>
      </c>
      <c r="J806">
        <v>1311393540</v>
      </c>
      <c r="K806" s="9">
        <f>(((Kickstarter[[#This Row],[launched_at]]/60)/60)/24)+DATE(1970,1,1)</f>
        <v>40730.105625000004</v>
      </c>
      <c r="L806">
        <v>1309919526</v>
      </c>
      <c r="M806" t="b">
        <v>0</v>
      </c>
      <c r="N806">
        <v>18</v>
      </c>
      <c r="O806" s="10">
        <f>Kickstarter[[#This Row],[pledged]]/Kickstarter[[#This Row],[goal]]</f>
        <v>1</v>
      </c>
      <c r="P806" s="12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Sub-Category]],LEN(Kickstarter[[#This Row],[Category and Sub-Category]])-FIND("/",Kickstarter[[#This Row],[Category and Sub-Category]]))</f>
        <v>rock</v>
      </c>
      <c r="S806" t="b">
        <v>1</v>
      </c>
      <c r="T806" t="s">
        <v>8276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f>(((Kickstarter[[#This Row],[deadline]]/60)/60)/24)+DATE(1970,1,1)</f>
        <v>40740.958333333336</v>
      </c>
      <c r="J807">
        <v>1310857200</v>
      </c>
      <c r="K807" s="9">
        <f>(((Kickstarter[[#This Row],[launched_at]]/60)/60)/24)+DATE(1970,1,1)</f>
        <v>40690.823055555556</v>
      </c>
      <c r="L807">
        <v>1306525512</v>
      </c>
      <c r="M807" t="b">
        <v>0</v>
      </c>
      <c r="N807">
        <v>54</v>
      </c>
      <c r="O807" s="10">
        <f>Kickstarter[[#This Row],[pledged]]/Kickstarter[[#This Row],[goal]]</f>
        <v>1.05</v>
      </c>
      <c r="P807" s="12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Sub-Category]],LEN(Kickstarter[[#This Row],[Category and Sub-Category]])-FIND("/",Kickstarter[[#This Row],[Category and Sub-Category]]))</f>
        <v>rock</v>
      </c>
      <c r="S807" t="b">
        <v>1</v>
      </c>
      <c r="T807" t="s">
        <v>8276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f>(((Kickstarter[[#This Row],[deadline]]/60)/60)/24)+DATE(1970,1,1)</f>
        <v>40793.691423611112</v>
      </c>
      <c r="J808">
        <v>1315413339</v>
      </c>
      <c r="K808" s="9">
        <f>(((Kickstarter[[#This Row],[launched_at]]/60)/60)/24)+DATE(1970,1,1)</f>
        <v>40763.691423611112</v>
      </c>
      <c r="L808">
        <v>1312821339</v>
      </c>
      <c r="M808" t="b">
        <v>0</v>
      </c>
      <c r="N808">
        <v>71</v>
      </c>
      <c r="O808" s="10">
        <f>Kickstarter[[#This Row],[pledged]]/Kickstarter[[#This Row],[goal]]</f>
        <v>1.0443750000000001</v>
      </c>
      <c r="P808" s="12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Sub-Category]],LEN(Kickstarter[[#This Row],[Category and Sub-Category]])-FIND("/",Kickstarter[[#This Row],[Category and Sub-Category]]))</f>
        <v>rock</v>
      </c>
      <c r="S808" t="b">
        <v>1</v>
      </c>
      <c r="T808" t="s">
        <v>8276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f>(((Kickstarter[[#This Row],[deadline]]/60)/60)/24)+DATE(1970,1,1)</f>
        <v>42795.083333333328</v>
      </c>
      <c r="J809">
        <v>1488333600</v>
      </c>
      <c r="K809" s="9">
        <f>(((Kickstarter[[#This Row],[launched_at]]/60)/60)/24)+DATE(1970,1,1)</f>
        <v>42759.628599537042</v>
      </c>
      <c r="L809">
        <v>1485270311</v>
      </c>
      <c r="M809" t="b">
        <v>0</v>
      </c>
      <c r="N809">
        <v>57</v>
      </c>
      <c r="O809" s="10">
        <f>Kickstarter[[#This Row],[pledged]]/Kickstarter[[#This Row],[goal]]</f>
        <v>1.05125</v>
      </c>
      <c r="P809" s="12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Sub-Category]],LEN(Kickstarter[[#This Row],[Category and Sub-Category]])-FIND("/",Kickstarter[[#This Row],[Category and Sub-Category]]))</f>
        <v>rock</v>
      </c>
      <c r="S809" t="b">
        <v>1</v>
      </c>
      <c r="T809" t="s">
        <v>8276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f>(((Kickstarter[[#This Row],[deadline]]/60)/60)/24)+DATE(1970,1,1)</f>
        <v>41995.207638888889</v>
      </c>
      <c r="J810">
        <v>1419224340</v>
      </c>
      <c r="K810" s="9">
        <f>(((Kickstarter[[#This Row],[launched_at]]/60)/60)/24)+DATE(1970,1,1)</f>
        <v>41962.100532407407</v>
      </c>
      <c r="L810">
        <v>1416363886</v>
      </c>
      <c r="M810" t="b">
        <v>0</v>
      </c>
      <c r="N810">
        <v>43</v>
      </c>
      <c r="O810" s="10">
        <f>Kickstarter[[#This Row],[pledged]]/Kickstarter[[#This Row],[goal]]</f>
        <v>1</v>
      </c>
      <c r="P810" s="12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Sub-Category]],LEN(Kickstarter[[#This Row],[Category and Sub-Category]])-FIND("/",Kickstarter[[#This Row],[Category and Sub-Category]]))</f>
        <v>rock</v>
      </c>
      <c r="S810" t="b">
        <v>1</v>
      </c>
      <c r="T810" t="s">
        <v>8276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f>(((Kickstarter[[#This Row],[deadline]]/60)/60)/24)+DATE(1970,1,1)</f>
        <v>41658.833680555559</v>
      </c>
      <c r="J811">
        <v>1390161630</v>
      </c>
      <c r="K811" s="9">
        <f>(((Kickstarter[[#This Row],[launched_at]]/60)/60)/24)+DATE(1970,1,1)</f>
        <v>41628.833680555559</v>
      </c>
      <c r="L811">
        <v>1387569630</v>
      </c>
      <c r="M811" t="b">
        <v>0</v>
      </c>
      <c r="N811">
        <v>52</v>
      </c>
      <c r="O811" s="10">
        <f>Kickstarter[[#This Row],[pledged]]/Kickstarter[[#This Row],[goal]]</f>
        <v>1.03775</v>
      </c>
      <c r="P811" s="12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Sub-Category]],LEN(Kickstarter[[#This Row],[Category and Sub-Category]])-FIND("/",Kickstarter[[#This Row],[Category and Sub-Category]]))</f>
        <v>rock</v>
      </c>
      <c r="S811" t="b">
        <v>1</v>
      </c>
      <c r="T811" t="s">
        <v>8276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f>(((Kickstarter[[#This Row],[deadline]]/60)/60)/24)+DATE(1970,1,1)</f>
        <v>41153.056273148148</v>
      </c>
      <c r="J812">
        <v>1346462462</v>
      </c>
      <c r="K812" s="9">
        <f>(((Kickstarter[[#This Row],[launched_at]]/60)/60)/24)+DATE(1970,1,1)</f>
        <v>41123.056273148148</v>
      </c>
      <c r="L812">
        <v>1343870462</v>
      </c>
      <c r="M812" t="b">
        <v>0</v>
      </c>
      <c r="N812">
        <v>27</v>
      </c>
      <c r="O812" s="10">
        <f>Kickstarter[[#This Row],[pledged]]/Kickstarter[[#This Row],[goal]]</f>
        <v>1.05</v>
      </c>
      <c r="P812" s="12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Sub-Category]],LEN(Kickstarter[[#This Row],[Category and Sub-Category]])-FIND("/",Kickstarter[[#This Row],[Category and Sub-Category]]))</f>
        <v>rock</v>
      </c>
      <c r="S812" t="b">
        <v>1</v>
      </c>
      <c r="T812" t="s">
        <v>8276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f>(((Kickstarter[[#This Row],[deadline]]/60)/60)/24)+DATE(1970,1,1)</f>
        <v>41465.702777777777</v>
      </c>
      <c r="J813">
        <v>1373475120</v>
      </c>
      <c r="K813" s="9">
        <f>(((Kickstarter[[#This Row],[launched_at]]/60)/60)/24)+DATE(1970,1,1)</f>
        <v>41443.643541666665</v>
      </c>
      <c r="L813">
        <v>1371569202</v>
      </c>
      <c r="M813" t="b">
        <v>0</v>
      </c>
      <c r="N813">
        <v>12</v>
      </c>
      <c r="O813" s="10">
        <f>Kickstarter[[#This Row],[pledged]]/Kickstarter[[#This Row],[goal]]</f>
        <v>1.04</v>
      </c>
      <c r="P813" s="12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Sub-Category]],LEN(Kickstarter[[#This Row],[Category and Sub-Category]])-FIND("/",Kickstarter[[#This Row],[Category and Sub-Category]]))</f>
        <v>rock</v>
      </c>
      <c r="S813" t="b">
        <v>1</v>
      </c>
      <c r="T813" t="s">
        <v>8276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f>(((Kickstarter[[#This Row],[deadline]]/60)/60)/24)+DATE(1970,1,1)</f>
        <v>41334.581944444442</v>
      </c>
      <c r="J814">
        <v>1362146280</v>
      </c>
      <c r="K814" s="9">
        <f>(((Kickstarter[[#This Row],[launched_at]]/60)/60)/24)+DATE(1970,1,1)</f>
        <v>41282.017962962964</v>
      </c>
      <c r="L814">
        <v>1357604752</v>
      </c>
      <c r="M814" t="b">
        <v>0</v>
      </c>
      <c r="N814">
        <v>33</v>
      </c>
      <c r="O814" s="10">
        <f>Kickstarter[[#This Row],[pledged]]/Kickstarter[[#This Row],[goal]]</f>
        <v>1.5183333333333333</v>
      </c>
      <c r="P814" s="12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Sub-Category]],LEN(Kickstarter[[#This Row],[Category and Sub-Category]])-FIND("/",Kickstarter[[#This Row],[Category and Sub-Category]]))</f>
        <v>rock</v>
      </c>
      <c r="S814" t="b">
        <v>1</v>
      </c>
      <c r="T814" t="s">
        <v>8276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f>(((Kickstarter[[#This Row],[deadline]]/60)/60)/24)+DATE(1970,1,1)</f>
        <v>41110.960243055553</v>
      </c>
      <c r="J815">
        <v>1342825365</v>
      </c>
      <c r="K815" s="9">
        <f>(((Kickstarter[[#This Row],[launched_at]]/60)/60)/24)+DATE(1970,1,1)</f>
        <v>41080.960243055553</v>
      </c>
      <c r="L815">
        <v>1340233365</v>
      </c>
      <c r="M815" t="b">
        <v>0</v>
      </c>
      <c r="N815">
        <v>96</v>
      </c>
      <c r="O815" s="10">
        <f>Kickstarter[[#This Row],[pledged]]/Kickstarter[[#This Row],[goal]]</f>
        <v>1.59996</v>
      </c>
      <c r="P815" s="12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Sub-Category]],LEN(Kickstarter[[#This Row],[Category and Sub-Category]])-FIND("/",Kickstarter[[#This Row],[Category and Sub-Category]]))</f>
        <v>rock</v>
      </c>
      <c r="S815" t="b">
        <v>1</v>
      </c>
      <c r="T815" t="s">
        <v>8276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f>(((Kickstarter[[#This Row],[deadline]]/60)/60)/24)+DATE(1970,1,1)</f>
        <v>40694.75277777778</v>
      </c>
      <c r="J816">
        <v>1306865040</v>
      </c>
      <c r="K816" s="9">
        <f>(((Kickstarter[[#This Row],[launched_at]]/60)/60)/24)+DATE(1970,1,1)</f>
        <v>40679.743067129632</v>
      </c>
      <c r="L816">
        <v>1305568201</v>
      </c>
      <c r="M816" t="b">
        <v>0</v>
      </c>
      <c r="N816">
        <v>28</v>
      </c>
      <c r="O816" s="10">
        <f>Kickstarter[[#This Row],[pledged]]/Kickstarter[[#This Row],[goal]]</f>
        <v>1.2729999999999999</v>
      </c>
      <c r="P816" s="12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Sub-Category]],LEN(Kickstarter[[#This Row],[Category and Sub-Category]])-FIND("/",Kickstarter[[#This Row],[Category and Sub-Category]]))</f>
        <v>rock</v>
      </c>
      <c r="S816" t="b">
        <v>1</v>
      </c>
      <c r="T816" t="s">
        <v>8276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f>(((Kickstarter[[#This Row],[deadline]]/60)/60)/24)+DATE(1970,1,1)</f>
        <v>41944.917858796296</v>
      </c>
      <c r="J817">
        <v>1414879303</v>
      </c>
      <c r="K817" s="9">
        <f>(((Kickstarter[[#This Row],[launched_at]]/60)/60)/24)+DATE(1970,1,1)</f>
        <v>41914.917858796296</v>
      </c>
      <c r="L817">
        <v>1412287303</v>
      </c>
      <c r="M817" t="b">
        <v>0</v>
      </c>
      <c r="N817">
        <v>43</v>
      </c>
      <c r="O817" s="10">
        <f>Kickstarter[[#This Row],[pledged]]/Kickstarter[[#This Row],[goal]]</f>
        <v>1.07</v>
      </c>
      <c r="P817" s="12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Sub-Category]],LEN(Kickstarter[[#This Row],[Category and Sub-Category]])-FIND("/",Kickstarter[[#This Row],[Category and Sub-Category]]))</f>
        <v>rock</v>
      </c>
      <c r="S817" t="b">
        <v>1</v>
      </c>
      <c r="T817" t="s">
        <v>8276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f>(((Kickstarter[[#This Row],[deadline]]/60)/60)/24)+DATE(1970,1,1)</f>
        <v>41373.270833333336</v>
      </c>
      <c r="J818">
        <v>1365489000</v>
      </c>
      <c r="K818" s="9">
        <f>(((Kickstarter[[#This Row],[launched_at]]/60)/60)/24)+DATE(1970,1,1)</f>
        <v>41341.870868055557</v>
      </c>
      <c r="L818">
        <v>1362776043</v>
      </c>
      <c r="M818" t="b">
        <v>0</v>
      </c>
      <c r="N818">
        <v>205</v>
      </c>
      <c r="O818" s="10">
        <f>Kickstarter[[#This Row],[pledged]]/Kickstarter[[#This Row],[goal]]</f>
        <v>1.1512214285714286</v>
      </c>
      <c r="P818" s="12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Sub-Category]],LEN(Kickstarter[[#This Row],[Category and Sub-Category]])-FIND("/",Kickstarter[[#This Row],[Category and Sub-Category]]))</f>
        <v>rock</v>
      </c>
      <c r="S818" t="b">
        <v>1</v>
      </c>
      <c r="T818" t="s">
        <v>8276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f>(((Kickstarter[[#This Row],[deadline]]/60)/60)/24)+DATE(1970,1,1)</f>
        <v>40979.207638888889</v>
      </c>
      <c r="J819">
        <v>1331441940</v>
      </c>
      <c r="K819" s="9">
        <f>(((Kickstarter[[#This Row],[launched_at]]/60)/60)/24)+DATE(1970,1,1)</f>
        <v>40925.599664351852</v>
      </c>
      <c r="L819">
        <v>1326810211</v>
      </c>
      <c r="M819" t="b">
        <v>0</v>
      </c>
      <c r="N819">
        <v>23</v>
      </c>
      <c r="O819" s="10">
        <f>Kickstarter[[#This Row],[pledged]]/Kickstarter[[#This Row],[goal]]</f>
        <v>1.3711066666666665</v>
      </c>
      <c r="P819" s="12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Sub-Category]],LEN(Kickstarter[[#This Row],[Category and Sub-Category]])-FIND("/",Kickstarter[[#This Row],[Category and Sub-Category]]))</f>
        <v>rock</v>
      </c>
      <c r="S819" t="b">
        <v>1</v>
      </c>
      <c r="T819" t="s">
        <v>8276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f>(((Kickstarter[[#This Row],[deadline]]/60)/60)/24)+DATE(1970,1,1)</f>
        <v>41128.709027777775</v>
      </c>
      <c r="J820">
        <v>1344358860</v>
      </c>
      <c r="K820" s="9">
        <f>(((Kickstarter[[#This Row],[launched_at]]/60)/60)/24)+DATE(1970,1,1)</f>
        <v>41120.882881944446</v>
      </c>
      <c r="L820">
        <v>1343682681</v>
      </c>
      <c r="M820" t="b">
        <v>0</v>
      </c>
      <c r="N820">
        <v>19</v>
      </c>
      <c r="O820" s="10">
        <f>Kickstarter[[#This Row],[pledged]]/Kickstarter[[#This Row],[goal]]</f>
        <v>1.5571428571428572</v>
      </c>
      <c r="P820" s="12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Sub-Category]],LEN(Kickstarter[[#This Row],[Category and Sub-Category]])-FIND("/",Kickstarter[[#This Row],[Category and Sub-Category]]))</f>
        <v>rock</v>
      </c>
      <c r="S820" t="b">
        <v>1</v>
      </c>
      <c r="T820" t="s">
        <v>8276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f>(((Kickstarter[[#This Row],[deadline]]/60)/60)/24)+DATE(1970,1,1)</f>
        <v>41629.197222222225</v>
      </c>
      <c r="J821">
        <v>1387601040</v>
      </c>
      <c r="K821" s="9">
        <f>(((Kickstarter[[#This Row],[launched_at]]/60)/60)/24)+DATE(1970,1,1)</f>
        <v>41619.998310185183</v>
      </c>
      <c r="L821">
        <v>1386806254</v>
      </c>
      <c r="M821" t="b">
        <v>0</v>
      </c>
      <c r="N821">
        <v>14</v>
      </c>
      <c r="O821" s="10">
        <f>Kickstarter[[#This Row],[pledged]]/Kickstarter[[#This Row],[goal]]</f>
        <v>1.0874999999999999</v>
      </c>
      <c r="P821" s="12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Sub-Category]],LEN(Kickstarter[[#This Row],[Category and Sub-Category]])-FIND("/",Kickstarter[[#This Row],[Category and Sub-Category]]))</f>
        <v>rock</v>
      </c>
      <c r="S821" t="b">
        <v>1</v>
      </c>
      <c r="T821" t="s">
        <v>8276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f>(((Kickstarter[[#This Row],[deadline]]/60)/60)/24)+DATE(1970,1,1)</f>
        <v>41799.208333333336</v>
      </c>
      <c r="J822">
        <v>1402290000</v>
      </c>
      <c r="K822" s="9">
        <f>(((Kickstarter[[#This Row],[launched_at]]/60)/60)/24)+DATE(1970,1,1)</f>
        <v>41768.841921296298</v>
      </c>
      <c r="L822">
        <v>1399666342</v>
      </c>
      <c r="M822" t="b">
        <v>0</v>
      </c>
      <c r="N822">
        <v>38</v>
      </c>
      <c r="O822" s="10">
        <f>Kickstarter[[#This Row],[pledged]]/Kickstarter[[#This Row],[goal]]</f>
        <v>1.3405</v>
      </c>
      <c r="P822" s="12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Sub-Category]],LEN(Kickstarter[[#This Row],[Category and Sub-Category]])-FIND("/",Kickstarter[[#This Row],[Category and Sub-Category]]))</f>
        <v>rock</v>
      </c>
      <c r="S822" t="b">
        <v>1</v>
      </c>
      <c r="T822" t="s">
        <v>8276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f>(((Kickstarter[[#This Row],[deadline]]/60)/60)/24)+DATE(1970,1,1)</f>
        <v>42128.167361111111</v>
      </c>
      <c r="J823">
        <v>1430712060</v>
      </c>
      <c r="K823" s="9">
        <f>(((Kickstarter[[#This Row],[launched_at]]/60)/60)/24)+DATE(1970,1,1)</f>
        <v>42093.922048611115</v>
      </c>
      <c r="L823">
        <v>1427753265</v>
      </c>
      <c r="M823" t="b">
        <v>0</v>
      </c>
      <c r="N823">
        <v>78</v>
      </c>
      <c r="O823" s="10">
        <f>Kickstarter[[#This Row],[pledged]]/Kickstarter[[#This Row],[goal]]</f>
        <v>1</v>
      </c>
      <c r="P823" s="12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Sub-Category]],LEN(Kickstarter[[#This Row],[Category and Sub-Category]])-FIND("/",Kickstarter[[#This Row],[Category and Sub-Category]]))</f>
        <v>rock</v>
      </c>
      <c r="S823" t="b">
        <v>1</v>
      </c>
      <c r="T823" t="s">
        <v>8276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f>(((Kickstarter[[#This Row],[deadline]]/60)/60)/24)+DATE(1970,1,1)</f>
        <v>41187.947337962964</v>
      </c>
      <c r="J824">
        <v>1349477050</v>
      </c>
      <c r="K824" s="9">
        <f>(((Kickstarter[[#This Row],[launched_at]]/60)/60)/24)+DATE(1970,1,1)</f>
        <v>41157.947337962964</v>
      </c>
      <c r="L824">
        <v>1346885050</v>
      </c>
      <c r="M824" t="b">
        <v>0</v>
      </c>
      <c r="N824">
        <v>69</v>
      </c>
      <c r="O824" s="10">
        <f>Kickstarter[[#This Row],[pledged]]/Kickstarter[[#This Row],[goal]]</f>
        <v>1.1916666666666667</v>
      </c>
      <c r="P824" s="12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Sub-Category]],LEN(Kickstarter[[#This Row],[Category and Sub-Category]])-FIND("/",Kickstarter[[#This Row],[Category and Sub-Category]]))</f>
        <v>rock</v>
      </c>
      <c r="S824" t="b">
        <v>1</v>
      </c>
      <c r="T824" t="s">
        <v>8276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f>(((Kickstarter[[#This Row],[deadline]]/60)/60)/24)+DATE(1970,1,1)</f>
        <v>42085.931157407409</v>
      </c>
      <c r="J825">
        <v>1427062852</v>
      </c>
      <c r="K825" s="9">
        <f>(((Kickstarter[[#This Row],[launched_at]]/60)/60)/24)+DATE(1970,1,1)</f>
        <v>42055.972824074073</v>
      </c>
      <c r="L825">
        <v>1424474452</v>
      </c>
      <c r="M825" t="b">
        <v>0</v>
      </c>
      <c r="N825">
        <v>33</v>
      </c>
      <c r="O825" s="10">
        <f>Kickstarter[[#This Row],[pledged]]/Kickstarter[[#This Row],[goal]]</f>
        <v>1.7949999999999999</v>
      </c>
      <c r="P825" s="12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Sub-Category]],LEN(Kickstarter[[#This Row],[Category and Sub-Category]])-FIND("/",Kickstarter[[#This Row],[Category and Sub-Category]]))</f>
        <v>rock</v>
      </c>
      <c r="S825" t="b">
        <v>1</v>
      </c>
      <c r="T825" t="s">
        <v>8276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f>(((Kickstarter[[#This Row],[deadline]]/60)/60)/24)+DATE(1970,1,1)</f>
        <v>40286.290972222225</v>
      </c>
      <c r="J826">
        <v>1271573940</v>
      </c>
      <c r="K826" s="9">
        <f>(((Kickstarter[[#This Row],[launched_at]]/60)/60)/24)+DATE(1970,1,1)</f>
        <v>40250.242106481484</v>
      </c>
      <c r="L826">
        <v>1268459318</v>
      </c>
      <c r="M826" t="b">
        <v>0</v>
      </c>
      <c r="N826">
        <v>54</v>
      </c>
      <c r="O826" s="10">
        <f>Kickstarter[[#This Row],[pledged]]/Kickstarter[[#This Row],[goal]]</f>
        <v>1.3438124999999999</v>
      </c>
      <c r="P826" s="12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Sub-Category]],LEN(Kickstarter[[#This Row],[Category and Sub-Category]])-FIND("/",Kickstarter[[#This Row],[Category and Sub-Category]]))</f>
        <v>rock</v>
      </c>
      <c r="S826" t="b">
        <v>1</v>
      </c>
      <c r="T826" t="s">
        <v>8276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f>(((Kickstarter[[#This Row],[deadline]]/60)/60)/24)+DATE(1970,1,1)</f>
        <v>41211.306527777779</v>
      </c>
      <c r="J827">
        <v>1351495284</v>
      </c>
      <c r="K827" s="9">
        <f>(((Kickstarter[[#This Row],[launched_at]]/60)/60)/24)+DATE(1970,1,1)</f>
        <v>41186.306527777779</v>
      </c>
      <c r="L827">
        <v>1349335284</v>
      </c>
      <c r="M827" t="b">
        <v>0</v>
      </c>
      <c r="N827">
        <v>99</v>
      </c>
      <c r="O827" s="10">
        <f>Kickstarter[[#This Row],[pledged]]/Kickstarter[[#This Row],[goal]]</f>
        <v>1.0043200000000001</v>
      </c>
      <c r="P827" s="12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Sub-Category]],LEN(Kickstarter[[#This Row],[Category and Sub-Category]])-FIND("/",Kickstarter[[#This Row],[Category and Sub-Category]]))</f>
        <v>rock</v>
      </c>
      <c r="S827" t="b">
        <v>1</v>
      </c>
      <c r="T827" t="s">
        <v>8276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f>(((Kickstarter[[#This Row],[deadline]]/60)/60)/24)+DATE(1970,1,1)</f>
        <v>40993.996874999997</v>
      </c>
      <c r="J828">
        <v>1332719730</v>
      </c>
      <c r="K828" s="9">
        <f>(((Kickstarter[[#This Row],[launched_at]]/60)/60)/24)+DATE(1970,1,1)</f>
        <v>40973.038541666669</v>
      </c>
      <c r="L828">
        <v>1330908930</v>
      </c>
      <c r="M828" t="b">
        <v>0</v>
      </c>
      <c r="N828">
        <v>49</v>
      </c>
      <c r="O828" s="10">
        <f>Kickstarter[[#This Row],[pledged]]/Kickstarter[[#This Row],[goal]]</f>
        <v>1.0145454545454546</v>
      </c>
      <c r="P828" s="12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Sub-Category]],LEN(Kickstarter[[#This Row],[Category and Sub-Category]])-FIND("/",Kickstarter[[#This Row],[Category and Sub-Category]]))</f>
        <v>rock</v>
      </c>
      <c r="S828" t="b">
        <v>1</v>
      </c>
      <c r="T828" t="s">
        <v>8276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f>(((Kickstarter[[#This Row],[deadline]]/60)/60)/24)+DATE(1970,1,1)</f>
        <v>40953.825694444444</v>
      </c>
      <c r="J829">
        <v>1329248940</v>
      </c>
      <c r="K829" s="9">
        <f>(((Kickstarter[[#This Row],[launched_at]]/60)/60)/24)+DATE(1970,1,1)</f>
        <v>40927.473460648151</v>
      </c>
      <c r="L829">
        <v>1326972107</v>
      </c>
      <c r="M829" t="b">
        <v>0</v>
      </c>
      <c r="N829">
        <v>11</v>
      </c>
      <c r="O829" s="10">
        <f>Kickstarter[[#This Row],[pledged]]/Kickstarter[[#This Row],[goal]]</f>
        <v>1.0333333333333334</v>
      </c>
      <c r="P829" s="12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Sub-Category]],LEN(Kickstarter[[#This Row],[Category and Sub-Category]])-FIND("/",Kickstarter[[#This Row],[Category and Sub-Category]]))</f>
        <v>rock</v>
      </c>
      <c r="S829" t="b">
        <v>1</v>
      </c>
      <c r="T829" t="s">
        <v>8276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f>(((Kickstarter[[#This Row],[deadline]]/60)/60)/24)+DATE(1970,1,1)</f>
        <v>41085.683333333334</v>
      </c>
      <c r="J830">
        <v>1340641440</v>
      </c>
      <c r="K830" s="9">
        <f>(((Kickstarter[[#This Row],[launched_at]]/60)/60)/24)+DATE(1970,1,1)</f>
        <v>41073.050717592596</v>
      </c>
      <c r="L830">
        <v>1339549982</v>
      </c>
      <c r="M830" t="b">
        <v>0</v>
      </c>
      <c r="N830">
        <v>38</v>
      </c>
      <c r="O830" s="10">
        <f>Kickstarter[[#This Row],[pledged]]/Kickstarter[[#This Row],[goal]]</f>
        <v>1.07</v>
      </c>
      <c r="P830" s="12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Sub-Category]],LEN(Kickstarter[[#This Row],[Category and Sub-Category]])-FIND("/",Kickstarter[[#This Row],[Category and Sub-Category]]))</f>
        <v>rock</v>
      </c>
      <c r="S830" t="b">
        <v>1</v>
      </c>
      <c r="T830" t="s">
        <v>8276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f>(((Kickstarter[[#This Row],[deadline]]/60)/60)/24)+DATE(1970,1,1)</f>
        <v>42564.801388888889</v>
      </c>
      <c r="J831">
        <v>1468437240</v>
      </c>
      <c r="K831" s="9">
        <f>(((Kickstarter[[#This Row],[launched_at]]/60)/60)/24)+DATE(1970,1,1)</f>
        <v>42504.801388888889</v>
      </c>
      <c r="L831">
        <v>1463253240</v>
      </c>
      <c r="M831" t="b">
        <v>0</v>
      </c>
      <c r="N831">
        <v>16</v>
      </c>
      <c r="O831" s="10">
        <f>Kickstarter[[#This Row],[pledged]]/Kickstarter[[#This Row],[goal]]</f>
        <v>1.04</v>
      </c>
      <c r="P831" s="12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Sub-Category]],LEN(Kickstarter[[#This Row],[Category and Sub-Category]])-FIND("/",Kickstarter[[#This Row],[Category and Sub-Category]]))</f>
        <v>rock</v>
      </c>
      <c r="S831" t="b">
        <v>1</v>
      </c>
      <c r="T831" t="s">
        <v>8276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f>(((Kickstarter[[#This Row],[deadline]]/60)/60)/24)+DATE(1970,1,1)</f>
        <v>41355.484085648146</v>
      </c>
      <c r="J832">
        <v>1363952225</v>
      </c>
      <c r="K832" s="9">
        <f>(((Kickstarter[[#This Row],[launched_at]]/60)/60)/24)+DATE(1970,1,1)</f>
        <v>41325.525752314818</v>
      </c>
      <c r="L832">
        <v>1361363825</v>
      </c>
      <c r="M832" t="b">
        <v>0</v>
      </c>
      <c r="N832">
        <v>32</v>
      </c>
      <c r="O832" s="10">
        <f>Kickstarter[[#This Row],[pledged]]/Kickstarter[[#This Row],[goal]]</f>
        <v>1.0783333333333334</v>
      </c>
      <c r="P832" s="12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Sub-Category]],LEN(Kickstarter[[#This Row],[Category and Sub-Category]])-FIND("/",Kickstarter[[#This Row],[Category and Sub-Category]]))</f>
        <v>rock</v>
      </c>
      <c r="S832" t="b">
        <v>1</v>
      </c>
      <c r="T832" t="s">
        <v>8276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f>(((Kickstarter[[#This Row],[deadline]]/60)/60)/24)+DATE(1970,1,1)</f>
        <v>41026.646921296298</v>
      </c>
      <c r="J833">
        <v>1335540694</v>
      </c>
      <c r="K833" s="9">
        <f>(((Kickstarter[[#This Row],[launched_at]]/60)/60)/24)+DATE(1970,1,1)</f>
        <v>40996.646921296298</v>
      </c>
      <c r="L833">
        <v>1332948694</v>
      </c>
      <c r="M833" t="b">
        <v>0</v>
      </c>
      <c r="N833">
        <v>20</v>
      </c>
      <c r="O833" s="10">
        <f>Kickstarter[[#This Row],[pledged]]/Kickstarter[[#This Row],[goal]]</f>
        <v>2.3333333333333335</v>
      </c>
      <c r="P833" s="12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Sub-Category]],LEN(Kickstarter[[#This Row],[Category and Sub-Category]])-FIND("/",Kickstarter[[#This Row],[Category and Sub-Category]]))</f>
        <v>rock</v>
      </c>
      <c r="S833" t="b">
        <v>1</v>
      </c>
      <c r="T833" t="s">
        <v>8276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f>(((Kickstarter[[#This Row],[deadline]]/60)/60)/24)+DATE(1970,1,1)</f>
        <v>40929.342361111114</v>
      </c>
      <c r="J834">
        <v>1327133580</v>
      </c>
      <c r="K834" s="9">
        <f>(((Kickstarter[[#This Row],[launched_at]]/60)/60)/24)+DATE(1970,1,1)</f>
        <v>40869.675173611111</v>
      </c>
      <c r="L834">
        <v>1321978335</v>
      </c>
      <c r="M834" t="b">
        <v>0</v>
      </c>
      <c r="N834">
        <v>154</v>
      </c>
      <c r="O834" s="10">
        <f>Kickstarter[[#This Row],[pledged]]/Kickstarter[[#This Row],[goal]]</f>
        <v>1.0060706666666666</v>
      </c>
      <c r="P834" s="12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Sub-Category]],LEN(Kickstarter[[#This Row],[Category and Sub-Category]])-FIND("/",Kickstarter[[#This Row],[Category and Sub-Category]]))</f>
        <v>rock</v>
      </c>
      <c r="S834" t="b">
        <v>1</v>
      </c>
      <c r="T834" t="s">
        <v>8276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f>(((Kickstarter[[#This Row],[deadline]]/60)/60)/24)+DATE(1970,1,1)</f>
        <v>41748.878182870372</v>
      </c>
      <c r="J835">
        <v>1397941475</v>
      </c>
      <c r="K835" s="9">
        <f>(((Kickstarter[[#This Row],[launched_at]]/60)/60)/24)+DATE(1970,1,1)</f>
        <v>41718.878182870372</v>
      </c>
      <c r="L835">
        <v>1395349475</v>
      </c>
      <c r="M835" t="b">
        <v>0</v>
      </c>
      <c r="N835">
        <v>41</v>
      </c>
      <c r="O835" s="10">
        <f>Kickstarter[[#This Row],[pledged]]/Kickstarter[[#This Row],[goal]]</f>
        <v>1.0166666666666666</v>
      </c>
      <c r="P835" s="12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Sub-Category]],LEN(Kickstarter[[#This Row],[Category and Sub-Category]])-FIND("/",Kickstarter[[#This Row],[Category and Sub-Category]]))</f>
        <v>rock</v>
      </c>
      <c r="S835" t="b">
        <v>1</v>
      </c>
      <c r="T835" t="s">
        <v>8276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f>(((Kickstarter[[#This Row],[deadline]]/60)/60)/24)+DATE(1970,1,1)</f>
        <v>41456.165972222225</v>
      </c>
      <c r="J836">
        <v>1372651140</v>
      </c>
      <c r="K836" s="9">
        <f>(((Kickstarter[[#This Row],[launched_at]]/60)/60)/24)+DATE(1970,1,1)</f>
        <v>41422.822824074072</v>
      </c>
      <c r="L836">
        <v>1369770292</v>
      </c>
      <c r="M836" t="b">
        <v>0</v>
      </c>
      <c r="N836">
        <v>75</v>
      </c>
      <c r="O836" s="10">
        <f>Kickstarter[[#This Row],[pledged]]/Kickstarter[[#This Row],[goal]]</f>
        <v>1.3101818181818181</v>
      </c>
      <c r="P836" s="12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Sub-Category]],LEN(Kickstarter[[#This Row],[Category and Sub-Category]])-FIND("/",Kickstarter[[#This Row],[Category and Sub-Category]]))</f>
        <v>rock</v>
      </c>
      <c r="S836" t="b">
        <v>1</v>
      </c>
      <c r="T836" t="s">
        <v>8276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f>(((Kickstarter[[#This Row],[deadline]]/60)/60)/24)+DATE(1970,1,1)</f>
        <v>41048.125</v>
      </c>
      <c r="J837">
        <v>1337396400</v>
      </c>
      <c r="K837" s="9">
        <f>(((Kickstarter[[#This Row],[launched_at]]/60)/60)/24)+DATE(1970,1,1)</f>
        <v>41005.45784722222</v>
      </c>
      <c r="L837">
        <v>1333709958</v>
      </c>
      <c r="M837" t="b">
        <v>0</v>
      </c>
      <c r="N837">
        <v>40</v>
      </c>
      <c r="O837" s="10">
        <f>Kickstarter[[#This Row],[pledged]]/Kickstarter[[#This Row],[goal]]</f>
        <v>1.1725000000000001</v>
      </c>
      <c r="P837" s="12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Sub-Category]],LEN(Kickstarter[[#This Row],[Category and Sub-Category]])-FIND("/",Kickstarter[[#This Row],[Category and Sub-Category]]))</f>
        <v>rock</v>
      </c>
      <c r="S837" t="b">
        <v>1</v>
      </c>
      <c r="T837" t="s">
        <v>8276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f>(((Kickstarter[[#This Row],[deadline]]/60)/60)/24)+DATE(1970,1,1)</f>
        <v>41554.056921296295</v>
      </c>
      <c r="J838">
        <v>1381108918</v>
      </c>
      <c r="K838" s="9">
        <f>(((Kickstarter[[#This Row],[launched_at]]/60)/60)/24)+DATE(1970,1,1)</f>
        <v>41524.056921296295</v>
      </c>
      <c r="L838">
        <v>1378516918</v>
      </c>
      <c r="M838" t="b">
        <v>0</v>
      </c>
      <c r="N838">
        <v>46</v>
      </c>
      <c r="O838" s="10">
        <f>Kickstarter[[#This Row],[pledged]]/Kickstarter[[#This Row],[goal]]</f>
        <v>1.009304</v>
      </c>
      <c r="P838" s="12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Sub-Category]],LEN(Kickstarter[[#This Row],[Category and Sub-Category]])-FIND("/",Kickstarter[[#This Row],[Category and Sub-Category]]))</f>
        <v>rock</v>
      </c>
      <c r="S838" t="b">
        <v>1</v>
      </c>
      <c r="T838" t="s">
        <v>8276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f>(((Kickstarter[[#This Row],[deadline]]/60)/60)/24)+DATE(1970,1,1)</f>
        <v>41760.998402777775</v>
      </c>
      <c r="J839">
        <v>1398988662</v>
      </c>
      <c r="K839" s="9">
        <f>(((Kickstarter[[#This Row],[launched_at]]/60)/60)/24)+DATE(1970,1,1)</f>
        <v>41730.998402777775</v>
      </c>
      <c r="L839">
        <v>1396396662</v>
      </c>
      <c r="M839" t="b">
        <v>0</v>
      </c>
      <c r="N839">
        <v>62</v>
      </c>
      <c r="O839" s="10">
        <f>Kickstarter[[#This Row],[pledged]]/Kickstarter[[#This Row],[goal]]</f>
        <v>1.218</v>
      </c>
      <c r="P839" s="12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Sub-Category]],LEN(Kickstarter[[#This Row],[Category and Sub-Category]])-FIND("/",Kickstarter[[#This Row],[Category and Sub-Category]]))</f>
        <v>rock</v>
      </c>
      <c r="S839" t="b">
        <v>1</v>
      </c>
      <c r="T839" t="s">
        <v>8276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f>(((Kickstarter[[#This Row],[deadline]]/60)/60)/24)+DATE(1970,1,1)</f>
        <v>40925.897974537038</v>
      </c>
      <c r="J840">
        <v>1326835985</v>
      </c>
      <c r="K840" s="9">
        <f>(((Kickstarter[[#This Row],[launched_at]]/60)/60)/24)+DATE(1970,1,1)</f>
        <v>40895.897974537038</v>
      </c>
      <c r="L840">
        <v>1324243985</v>
      </c>
      <c r="M840" t="b">
        <v>0</v>
      </c>
      <c r="N840">
        <v>61</v>
      </c>
      <c r="O840" s="10">
        <f>Kickstarter[[#This Row],[pledged]]/Kickstarter[[#This Row],[goal]]</f>
        <v>1.454</v>
      </c>
      <c r="P840" s="12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Sub-Category]],LEN(Kickstarter[[#This Row],[Category and Sub-Category]])-FIND("/",Kickstarter[[#This Row],[Category and Sub-Category]]))</f>
        <v>rock</v>
      </c>
      <c r="S840" t="b">
        <v>1</v>
      </c>
      <c r="T840" t="s">
        <v>8276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f>(((Kickstarter[[#This Row],[deadline]]/60)/60)/24)+DATE(1970,1,1)</f>
        <v>41174.763379629629</v>
      </c>
      <c r="J841">
        <v>1348337956</v>
      </c>
      <c r="K841" s="9">
        <f>(((Kickstarter[[#This Row],[launched_at]]/60)/60)/24)+DATE(1970,1,1)</f>
        <v>41144.763379629629</v>
      </c>
      <c r="L841">
        <v>1345745956</v>
      </c>
      <c r="M841" t="b">
        <v>0</v>
      </c>
      <c r="N841">
        <v>96</v>
      </c>
      <c r="O841" s="10">
        <f>Kickstarter[[#This Row],[pledged]]/Kickstarter[[#This Row],[goal]]</f>
        <v>1.166166</v>
      </c>
      <c r="P841" s="12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Sub-Category]],LEN(Kickstarter[[#This Row],[Category and Sub-Category]])-FIND("/",Kickstarter[[#This Row],[Category and Sub-Category]]))</f>
        <v>rock</v>
      </c>
      <c r="S841" t="b">
        <v>1</v>
      </c>
      <c r="T841" t="s">
        <v>8276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f>(((Kickstarter[[#This Row],[deadline]]/60)/60)/24)+DATE(1970,1,1)</f>
        <v>42637.226701388892</v>
      </c>
      <c r="J842">
        <v>1474694787</v>
      </c>
      <c r="K842" s="9">
        <f>(((Kickstarter[[#This Row],[launched_at]]/60)/60)/24)+DATE(1970,1,1)</f>
        <v>42607.226701388892</v>
      </c>
      <c r="L842">
        <v>1472102787</v>
      </c>
      <c r="M842" t="b">
        <v>0</v>
      </c>
      <c r="N842">
        <v>190</v>
      </c>
      <c r="O842" s="10">
        <f>Kickstarter[[#This Row],[pledged]]/Kickstarter[[#This Row],[goal]]</f>
        <v>1.2041660000000001</v>
      </c>
      <c r="P842" s="12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Sub-Category]],LEN(Kickstarter[[#This Row],[Category and Sub-Category]])-FIND("/",Kickstarter[[#This Row],[Category and Sub-Category]]))</f>
        <v>metal</v>
      </c>
      <c r="S842" t="b">
        <v>1</v>
      </c>
      <c r="T842" t="s">
        <v>8277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f>(((Kickstarter[[#This Row],[deadline]]/60)/60)/24)+DATE(1970,1,1)</f>
        <v>41953.88035879629</v>
      </c>
      <c r="J843">
        <v>1415653663</v>
      </c>
      <c r="K843" s="9">
        <f>(((Kickstarter[[#This Row],[launched_at]]/60)/60)/24)+DATE(1970,1,1)</f>
        <v>41923.838692129626</v>
      </c>
      <c r="L843">
        <v>1413058063</v>
      </c>
      <c r="M843" t="b">
        <v>1</v>
      </c>
      <c r="N843">
        <v>94</v>
      </c>
      <c r="O843" s="10">
        <f>Kickstarter[[#This Row],[pledged]]/Kickstarter[[#This Row],[goal]]</f>
        <v>1.0132000000000001</v>
      </c>
      <c r="P843" s="12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Sub-Category]],LEN(Kickstarter[[#This Row],[Category and Sub-Category]])-FIND("/",Kickstarter[[#This Row],[Category and Sub-Category]]))</f>
        <v>metal</v>
      </c>
      <c r="S843" t="b">
        <v>1</v>
      </c>
      <c r="T843" t="s">
        <v>8277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f>(((Kickstarter[[#This Row],[deadline]]/60)/60)/24)+DATE(1970,1,1)</f>
        <v>41561.165972222225</v>
      </c>
      <c r="J844">
        <v>1381723140</v>
      </c>
      <c r="K844" s="9">
        <f>(((Kickstarter[[#This Row],[launched_at]]/60)/60)/24)+DATE(1970,1,1)</f>
        <v>41526.592395833337</v>
      </c>
      <c r="L844">
        <v>1378735983</v>
      </c>
      <c r="M844" t="b">
        <v>1</v>
      </c>
      <c r="N844">
        <v>39</v>
      </c>
      <c r="O844" s="10">
        <f>Kickstarter[[#This Row],[pledged]]/Kickstarter[[#This Row],[goal]]</f>
        <v>1.0431999999999999</v>
      </c>
      <c r="P844" s="12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Sub-Category]],LEN(Kickstarter[[#This Row],[Category and Sub-Category]])-FIND("/",Kickstarter[[#This Row],[Category and Sub-Category]]))</f>
        <v>metal</v>
      </c>
      <c r="S844" t="b">
        <v>1</v>
      </c>
      <c r="T844" t="s">
        <v>8277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f>(((Kickstarter[[#This Row],[deadline]]/60)/60)/24)+DATE(1970,1,1)</f>
        <v>42712.333333333328</v>
      </c>
      <c r="J845">
        <v>1481184000</v>
      </c>
      <c r="K845" s="9">
        <f>(((Kickstarter[[#This Row],[launched_at]]/60)/60)/24)+DATE(1970,1,1)</f>
        <v>42695.257870370369</v>
      </c>
      <c r="L845">
        <v>1479708680</v>
      </c>
      <c r="M845" t="b">
        <v>0</v>
      </c>
      <c r="N845">
        <v>127</v>
      </c>
      <c r="O845" s="10">
        <f>Kickstarter[[#This Row],[pledged]]/Kickstarter[[#This Row],[goal]]</f>
        <v>2.6713333333333331</v>
      </c>
      <c r="P845" s="12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Sub-Category]],LEN(Kickstarter[[#This Row],[Category and Sub-Category]])-FIND("/",Kickstarter[[#This Row],[Category and Sub-Category]]))</f>
        <v>metal</v>
      </c>
      <c r="S845" t="b">
        <v>1</v>
      </c>
      <c r="T845" t="s">
        <v>8277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f>(((Kickstarter[[#This Row],[deadline]]/60)/60)/24)+DATE(1970,1,1)</f>
        <v>41944.207638888889</v>
      </c>
      <c r="J846">
        <v>1414817940</v>
      </c>
      <c r="K846" s="9">
        <f>(((Kickstarter[[#This Row],[launched_at]]/60)/60)/24)+DATE(1970,1,1)</f>
        <v>41905.684629629628</v>
      </c>
      <c r="L846">
        <v>1411489552</v>
      </c>
      <c r="M846" t="b">
        <v>1</v>
      </c>
      <c r="N846">
        <v>159</v>
      </c>
      <c r="O846" s="10">
        <f>Kickstarter[[#This Row],[pledged]]/Kickstarter[[#This Row],[goal]]</f>
        <v>1.9413333333333334</v>
      </c>
      <c r="P846" s="12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Sub-Category]],LEN(Kickstarter[[#This Row],[Category and Sub-Category]])-FIND("/",Kickstarter[[#This Row],[Category and Sub-Category]]))</f>
        <v>metal</v>
      </c>
      <c r="S846" t="b">
        <v>1</v>
      </c>
      <c r="T846" t="s">
        <v>8277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f>(((Kickstarter[[#This Row],[deadline]]/60)/60)/24)+DATE(1970,1,1)</f>
        <v>42618.165972222225</v>
      </c>
      <c r="J847">
        <v>1473047940</v>
      </c>
      <c r="K847" s="9">
        <f>(((Kickstarter[[#This Row],[launched_at]]/60)/60)/24)+DATE(1970,1,1)</f>
        <v>42578.205972222218</v>
      </c>
      <c r="L847">
        <v>1469595396</v>
      </c>
      <c r="M847" t="b">
        <v>0</v>
      </c>
      <c r="N847">
        <v>177</v>
      </c>
      <c r="O847" s="10">
        <f>Kickstarter[[#This Row],[pledged]]/Kickstarter[[#This Row],[goal]]</f>
        <v>1.203802</v>
      </c>
      <c r="P847" s="12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Sub-Category]],LEN(Kickstarter[[#This Row],[Category and Sub-Category]])-FIND("/",Kickstarter[[#This Row],[Category and Sub-Category]]))</f>
        <v>metal</v>
      </c>
      <c r="S847" t="b">
        <v>1</v>
      </c>
      <c r="T847" t="s">
        <v>8277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f>(((Kickstarter[[#This Row],[deadline]]/60)/60)/24)+DATE(1970,1,1)</f>
        <v>41708.583333333336</v>
      </c>
      <c r="J848">
        <v>1394460000</v>
      </c>
      <c r="K848" s="9">
        <f>(((Kickstarter[[#This Row],[launched_at]]/60)/60)/24)+DATE(1970,1,1)</f>
        <v>41694.391840277778</v>
      </c>
      <c r="L848">
        <v>1393233855</v>
      </c>
      <c r="M848" t="b">
        <v>0</v>
      </c>
      <c r="N848">
        <v>47</v>
      </c>
      <c r="O848" s="10">
        <f>Kickstarter[[#This Row],[pledged]]/Kickstarter[[#This Row],[goal]]</f>
        <v>1.2200090909090908</v>
      </c>
      <c r="P848" s="12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Sub-Category]],LEN(Kickstarter[[#This Row],[Category and Sub-Category]])-FIND("/",Kickstarter[[#This Row],[Category and Sub-Category]]))</f>
        <v>metal</v>
      </c>
      <c r="S848" t="b">
        <v>1</v>
      </c>
      <c r="T848" t="s">
        <v>8277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f>(((Kickstarter[[#This Row],[deadline]]/60)/60)/24)+DATE(1970,1,1)</f>
        <v>42195.79833333334</v>
      </c>
      <c r="J849">
        <v>1436555376</v>
      </c>
      <c r="K849" s="9">
        <f>(((Kickstarter[[#This Row],[launched_at]]/60)/60)/24)+DATE(1970,1,1)</f>
        <v>42165.79833333334</v>
      </c>
      <c r="L849">
        <v>1433963376</v>
      </c>
      <c r="M849" t="b">
        <v>0</v>
      </c>
      <c r="N849">
        <v>1</v>
      </c>
      <c r="O849" s="10">
        <f>Kickstarter[[#This Row],[pledged]]/Kickstarter[[#This Row],[goal]]</f>
        <v>1</v>
      </c>
      <c r="P849" s="12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Sub-Category]],LEN(Kickstarter[[#This Row],[Category and Sub-Category]])-FIND("/",Kickstarter[[#This Row],[Category and Sub-Category]]))</f>
        <v>metal</v>
      </c>
      <c r="S849" t="b">
        <v>1</v>
      </c>
      <c r="T849" t="s">
        <v>8277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f>(((Kickstarter[[#This Row],[deadline]]/60)/60)/24)+DATE(1970,1,1)</f>
        <v>42108.792048611111</v>
      </c>
      <c r="J850">
        <v>1429038033</v>
      </c>
      <c r="K850" s="9">
        <f>(((Kickstarter[[#This Row],[launched_at]]/60)/60)/24)+DATE(1970,1,1)</f>
        <v>42078.792048611111</v>
      </c>
      <c r="L850">
        <v>1426446033</v>
      </c>
      <c r="M850" t="b">
        <v>0</v>
      </c>
      <c r="N850">
        <v>16</v>
      </c>
      <c r="O850" s="10">
        <f>Kickstarter[[#This Row],[pledged]]/Kickstarter[[#This Row],[goal]]</f>
        <v>1</v>
      </c>
      <c r="P850" s="12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Sub-Category]],LEN(Kickstarter[[#This Row],[Category and Sub-Category]])-FIND("/",Kickstarter[[#This Row],[Category and Sub-Category]]))</f>
        <v>metal</v>
      </c>
      <c r="S850" t="b">
        <v>1</v>
      </c>
      <c r="T850" t="s">
        <v>8277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f>(((Kickstarter[[#This Row],[deadline]]/60)/60)/24)+DATE(1970,1,1)</f>
        <v>42079.107222222221</v>
      </c>
      <c r="J851">
        <v>1426473264</v>
      </c>
      <c r="K851" s="9">
        <f>(((Kickstarter[[#This Row],[launched_at]]/60)/60)/24)+DATE(1970,1,1)</f>
        <v>42051.148888888885</v>
      </c>
      <c r="L851">
        <v>1424057664</v>
      </c>
      <c r="M851" t="b">
        <v>0</v>
      </c>
      <c r="N851">
        <v>115</v>
      </c>
      <c r="O851" s="10">
        <f>Kickstarter[[#This Row],[pledged]]/Kickstarter[[#This Row],[goal]]</f>
        <v>1.1990000000000001</v>
      </c>
      <c r="P851" s="12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Sub-Category]],LEN(Kickstarter[[#This Row],[Category and Sub-Category]])-FIND("/",Kickstarter[[#This Row],[Category and Sub-Category]]))</f>
        <v>metal</v>
      </c>
      <c r="S851" t="b">
        <v>1</v>
      </c>
      <c r="T851" t="s">
        <v>8277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f>(((Kickstarter[[#This Row],[deadline]]/60)/60)/24)+DATE(1970,1,1)</f>
        <v>42485.207638888889</v>
      </c>
      <c r="J852">
        <v>1461560340</v>
      </c>
      <c r="K852" s="9">
        <f>(((Kickstarter[[#This Row],[launched_at]]/60)/60)/24)+DATE(1970,1,1)</f>
        <v>42452.827743055561</v>
      </c>
      <c r="L852">
        <v>1458762717</v>
      </c>
      <c r="M852" t="b">
        <v>0</v>
      </c>
      <c r="N852">
        <v>133</v>
      </c>
      <c r="O852" s="10">
        <f>Kickstarter[[#This Row],[pledged]]/Kickstarter[[#This Row],[goal]]</f>
        <v>1.55175</v>
      </c>
      <c r="P852" s="12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Sub-Category]],LEN(Kickstarter[[#This Row],[Category and Sub-Category]])-FIND("/",Kickstarter[[#This Row],[Category and Sub-Category]]))</f>
        <v>metal</v>
      </c>
      <c r="S852" t="b">
        <v>1</v>
      </c>
      <c r="T852" t="s">
        <v>8277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f>(((Kickstarter[[#This Row],[deadline]]/60)/60)/24)+DATE(1970,1,1)</f>
        <v>42582.822916666672</v>
      </c>
      <c r="J853">
        <v>1469994300</v>
      </c>
      <c r="K853" s="9">
        <f>(((Kickstarter[[#This Row],[launched_at]]/60)/60)/24)+DATE(1970,1,1)</f>
        <v>42522.880243055552</v>
      </c>
      <c r="L853">
        <v>1464815253</v>
      </c>
      <c r="M853" t="b">
        <v>0</v>
      </c>
      <c r="N853">
        <v>70</v>
      </c>
      <c r="O853" s="10">
        <f>Kickstarter[[#This Row],[pledged]]/Kickstarter[[#This Row],[goal]]</f>
        <v>1.3045</v>
      </c>
      <c r="P853" s="12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Sub-Category]],LEN(Kickstarter[[#This Row],[Category and Sub-Category]])-FIND("/",Kickstarter[[#This Row],[Category and Sub-Category]]))</f>
        <v>metal</v>
      </c>
      <c r="S853" t="b">
        <v>1</v>
      </c>
      <c r="T853" t="s">
        <v>8277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f>(((Kickstarter[[#This Row],[deadline]]/60)/60)/24)+DATE(1970,1,1)</f>
        <v>42667.875</v>
      </c>
      <c r="J854">
        <v>1477342800</v>
      </c>
      <c r="K854" s="9">
        <f>(((Kickstarter[[#This Row],[launched_at]]/60)/60)/24)+DATE(1970,1,1)</f>
        <v>42656.805497685185</v>
      </c>
      <c r="L854">
        <v>1476386395</v>
      </c>
      <c r="M854" t="b">
        <v>0</v>
      </c>
      <c r="N854">
        <v>62</v>
      </c>
      <c r="O854" s="10">
        <f>Kickstarter[[#This Row],[pledged]]/Kickstarter[[#This Row],[goal]]</f>
        <v>1.0497142857142858</v>
      </c>
      <c r="P854" s="12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Sub-Category]],LEN(Kickstarter[[#This Row],[Category and Sub-Category]])-FIND("/",Kickstarter[[#This Row],[Category and Sub-Category]]))</f>
        <v>metal</v>
      </c>
      <c r="S854" t="b">
        <v>1</v>
      </c>
      <c r="T854" t="s">
        <v>8277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f>(((Kickstarter[[#This Row],[deadline]]/60)/60)/24)+DATE(1970,1,1)</f>
        <v>42051.832280092596</v>
      </c>
      <c r="J855">
        <v>1424116709</v>
      </c>
      <c r="K855" s="9">
        <f>(((Kickstarter[[#This Row],[launched_at]]/60)/60)/24)+DATE(1970,1,1)</f>
        <v>42021.832280092596</v>
      </c>
      <c r="L855">
        <v>1421524709</v>
      </c>
      <c r="M855" t="b">
        <v>0</v>
      </c>
      <c r="N855">
        <v>10</v>
      </c>
      <c r="O855" s="10">
        <f>Kickstarter[[#This Row],[pledged]]/Kickstarter[[#This Row],[goal]]</f>
        <v>1</v>
      </c>
      <c r="P855" s="12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Sub-Category]],LEN(Kickstarter[[#This Row],[Category and Sub-Category]])-FIND("/",Kickstarter[[#This Row],[Category and Sub-Category]]))</f>
        <v>metal</v>
      </c>
      <c r="S855" t="b">
        <v>1</v>
      </c>
      <c r="T855" t="s">
        <v>8277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f>(((Kickstarter[[#This Row],[deadline]]/60)/60)/24)+DATE(1970,1,1)</f>
        <v>42732.212337962963</v>
      </c>
      <c r="J856">
        <v>1482901546</v>
      </c>
      <c r="K856" s="9">
        <f>(((Kickstarter[[#This Row],[launched_at]]/60)/60)/24)+DATE(1970,1,1)</f>
        <v>42702.212337962963</v>
      </c>
      <c r="L856">
        <v>1480309546</v>
      </c>
      <c r="M856" t="b">
        <v>0</v>
      </c>
      <c r="N856">
        <v>499</v>
      </c>
      <c r="O856" s="10">
        <f>Kickstarter[[#This Row],[pledged]]/Kickstarter[[#This Row],[goal]]</f>
        <v>1.1822050359712231</v>
      </c>
      <c r="P856" s="12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Sub-Category]],LEN(Kickstarter[[#This Row],[Category and Sub-Category]])-FIND("/",Kickstarter[[#This Row],[Category and Sub-Category]]))</f>
        <v>metal</v>
      </c>
      <c r="S856" t="b">
        <v>1</v>
      </c>
      <c r="T856" t="s">
        <v>8277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f>(((Kickstarter[[#This Row],[deadline]]/60)/60)/24)+DATE(1970,1,1)</f>
        <v>42575.125196759262</v>
      </c>
      <c r="J857">
        <v>1469329217</v>
      </c>
      <c r="K857" s="9">
        <f>(((Kickstarter[[#This Row],[launched_at]]/60)/60)/24)+DATE(1970,1,1)</f>
        <v>42545.125196759262</v>
      </c>
      <c r="L857">
        <v>1466737217</v>
      </c>
      <c r="M857" t="b">
        <v>0</v>
      </c>
      <c r="N857">
        <v>47</v>
      </c>
      <c r="O857" s="10">
        <f>Kickstarter[[#This Row],[pledged]]/Kickstarter[[#This Row],[goal]]</f>
        <v>1.0344827586206897</v>
      </c>
      <c r="P857" s="12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Sub-Category]],LEN(Kickstarter[[#This Row],[Category and Sub-Category]])-FIND("/",Kickstarter[[#This Row],[Category and Sub-Category]]))</f>
        <v>metal</v>
      </c>
      <c r="S857" t="b">
        <v>1</v>
      </c>
      <c r="T857" t="s">
        <v>8277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f>(((Kickstarter[[#This Row],[deadline]]/60)/60)/24)+DATE(1970,1,1)</f>
        <v>42668.791666666672</v>
      </c>
      <c r="J858">
        <v>1477422000</v>
      </c>
      <c r="K858" s="9">
        <f>(((Kickstarter[[#This Row],[launched_at]]/60)/60)/24)+DATE(1970,1,1)</f>
        <v>42609.311990740738</v>
      </c>
      <c r="L858">
        <v>1472282956</v>
      </c>
      <c r="M858" t="b">
        <v>0</v>
      </c>
      <c r="N858">
        <v>28</v>
      </c>
      <c r="O858" s="10">
        <f>Kickstarter[[#This Row],[pledged]]/Kickstarter[[#This Row],[goal]]</f>
        <v>2.1800000000000002</v>
      </c>
      <c r="P858" s="12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Sub-Category]],LEN(Kickstarter[[#This Row],[Category and Sub-Category]])-FIND("/",Kickstarter[[#This Row],[Category and Sub-Category]]))</f>
        <v>metal</v>
      </c>
      <c r="S858" t="b">
        <v>1</v>
      </c>
      <c r="T858" t="s">
        <v>8277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f>(((Kickstarter[[#This Row],[deadline]]/60)/60)/24)+DATE(1970,1,1)</f>
        <v>42333.623043981483</v>
      </c>
      <c r="J859">
        <v>1448463431</v>
      </c>
      <c r="K859" s="9">
        <f>(((Kickstarter[[#This Row],[launched_at]]/60)/60)/24)+DATE(1970,1,1)</f>
        <v>42291.581377314811</v>
      </c>
      <c r="L859">
        <v>1444831031</v>
      </c>
      <c r="M859" t="b">
        <v>0</v>
      </c>
      <c r="N859">
        <v>24</v>
      </c>
      <c r="O859" s="10">
        <f>Kickstarter[[#This Row],[pledged]]/Kickstarter[[#This Row],[goal]]</f>
        <v>1</v>
      </c>
      <c r="P859" s="12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Sub-Category]],LEN(Kickstarter[[#This Row],[Category and Sub-Category]])-FIND("/",Kickstarter[[#This Row],[Category and Sub-Category]]))</f>
        <v>metal</v>
      </c>
      <c r="S859" t="b">
        <v>1</v>
      </c>
      <c r="T859" t="s">
        <v>8277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f>(((Kickstarter[[#This Row],[deadline]]/60)/60)/24)+DATE(1970,1,1)</f>
        <v>42109.957638888889</v>
      </c>
      <c r="J860">
        <v>1429138740</v>
      </c>
      <c r="K860" s="9">
        <f>(((Kickstarter[[#This Row],[launched_at]]/60)/60)/24)+DATE(1970,1,1)</f>
        <v>42079.745578703703</v>
      </c>
      <c r="L860">
        <v>1426528418</v>
      </c>
      <c r="M860" t="b">
        <v>0</v>
      </c>
      <c r="N860">
        <v>76</v>
      </c>
      <c r="O860" s="10">
        <f>Kickstarter[[#This Row],[pledged]]/Kickstarter[[#This Row],[goal]]</f>
        <v>1.4400583333333332</v>
      </c>
      <c r="P860" s="12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Sub-Category]],LEN(Kickstarter[[#This Row],[Category and Sub-Category]])-FIND("/",Kickstarter[[#This Row],[Category and Sub-Category]]))</f>
        <v>metal</v>
      </c>
      <c r="S860" t="b">
        <v>1</v>
      </c>
      <c r="T860" t="s">
        <v>8277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f>(((Kickstarter[[#This Row],[deadline]]/60)/60)/24)+DATE(1970,1,1)</f>
        <v>42159</v>
      </c>
      <c r="J861">
        <v>1433376000</v>
      </c>
      <c r="K861" s="9">
        <f>(((Kickstarter[[#This Row],[launched_at]]/60)/60)/24)+DATE(1970,1,1)</f>
        <v>42128.820231481484</v>
      </c>
      <c r="L861">
        <v>1430768468</v>
      </c>
      <c r="M861" t="b">
        <v>0</v>
      </c>
      <c r="N861">
        <v>98</v>
      </c>
      <c r="O861" s="10">
        <f>Kickstarter[[#This Row],[pledged]]/Kickstarter[[#This Row],[goal]]</f>
        <v>1.0467500000000001</v>
      </c>
      <c r="P861" s="12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Sub-Category]],LEN(Kickstarter[[#This Row],[Category and Sub-Category]])-FIND("/",Kickstarter[[#This Row],[Category and Sub-Category]]))</f>
        <v>metal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f>(((Kickstarter[[#This Row],[deadline]]/60)/60)/24)+DATE(1970,1,1)</f>
        <v>41600.524456018517</v>
      </c>
      <c r="J862">
        <v>1385123713</v>
      </c>
      <c r="K862" s="9">
        <f>(((Kickstarter[[#This Row],[launched_at]]/60)/60)/24)+DATE(1970,1,1)</f>
        <v>41570.482789351852</v>
      </c>
      <c r="L862">
        <v>1382528113</v>
      </c>
      <c r="M862" t="b">
        <v>0</v>
      </c>
      <c r="N862">
        <v>48</v>
      </c>
      <c r="O862" s="10">
        <f>Kickstarter[[#This Row],[pledged]]/Kickstarter[[#This Row],[goal]]</f>
        <v>0.18142857142857144</v>
      </c>
      <c r="P862" s="12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Sub-Category]],LEN(Kickstarter[[#This Row],[Category and Sub-Category]])-FIND("/",Kickstarter[[#This Row],[Category and Sub-Category]]))</f>
        <v>jazz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f>(((Kickstarter[[#This Row],[deadline]]/60)/60)/24)+DATE(1970,1,1)</f>
        <v>42629.965324074074</v>
      </c>
      <c r="J863">
        <v>1474067404</v>
      </c>
      <c r="K863" s="9">
        <f>(((Kickstarter[[#This Row],[launched_at]]/60)/60)/24)+DATE(1970,1,1)</f>
        <v>42599.965324074074</v>
      </c>
      <c r="L863">
        <v>1471475404</v>
      </c>
      <c r="M863" t="b">
        <v>0</v>
      </c>
      <c r="N863">
        <v>2</v>
      </c>
      <c r="O863" s="10">
        <f>Kickstarter[[#This Row],[pledged]]/Kickstarter[[#This Row],[goal]]</f>
        <v>2.2444444444444444E-2</v>
      </c>
      <c r="P863" s="12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Sub-Category]],LEN(Kickstarter[[#This Row],[Category and Sub-Category]])-FIND("/",Kickstarter[[#This Row],[Category and Sub-Category]]))</f>
        <v>jazz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f>(((Kickstarter[[#This Row],[deadline]]/60)/60)/24)+DATE(1970,1,1)</f>
        <v>41589.596620370372</v>
      </c>
      <c r="J864">
        <v>1384179548</v>
      </c>
      <c r="K864" s="9">
        <f>(((Kickstarter[[#This Row],[launched_at]]/60)/60)/24)+DATE(1970,1,1)</f>
        <v>41559.5549537037</v>
      </c>
      <c r="L864">
        <v>1381583948</v>
      </c>
      <c r="M864" t="b">
        <v>0</v>
      </c>
      <c r="N864">
        <v>4</v>
      </c>
      <c r="O864" s="10">
        <f>Kickstarter[[#This Row],[pledged]]/Kickstarter[[#This Row],[goal]]</f>
        <v>3.3999999999999998E-3</v>
      </c>
      <c r="P864" s="12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Sub-Category]],LEN(Kickstarter[[#This Row],[Category and Sub-Category]])-FIND("/",Kickstarter[[#This Row],[Category and Sub-Category]]))</f>
        <v>jazz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f>(((Kickstarter[[#This Row],[deadline]]/60)/60)/24)+DATE(1970,1,1)</f>
        <v>40951.117662037039</v>
      </c>
      <c r="J865">
        <v>1329014966</v>
      </c>
      <c r="K865" s="9">
        <f>(((Kickstarter[[#This Row],[launched_at]]/60)/60)/24)+DATE(1970,1,1)</f>
        <v>40921.117662037039</v>
      </c>
      <c r="L865">
        <v>1326422966</v>
      </c>
      <c r="M865" t="b">
        <v>0</v>
      </c>
      <c r="N865">
        <v>5</v>
      </c>
      <c r="O865" s="10">
        <f>Kickstarter[[#This Row],[pledged]]/Kickstarter[[#This Row],[goal]]</f>
        <v>4.4999999999999998E-2</v>
      </c>
      <c r="P865" s="12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Sub-Category]],LEN(Kickstarter[[#This Row],[Category and Sub-Category]])-FIND("/",Kickstarter[[#This Row],[Category and Sub-Category]]))</f>
        <v>jazz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f>(((Kickstarter[[#This Row],[deadline]]/60)/60)/24)+DATE(1970,1,1)</f>
        <v>41563.415972222225</v>
      </c>
      <c r="J866">
        <v>1381917540</v>
      </c>
      <c r="K866" s="9">
        <f>(((Kickstarter[[#This Row],[launched_at]]/60)/60)/24)+DATE(1970,1,1)</f>
        <v>41541.106921296298</v>
      </c>
      <c r="L866">
        <v>1379990038</v>
      </c>
      <c r="M866" t="b">
        <v>0</v>
      </c>
      <c r="N866">
        <v>79</v>
      </c>
      <c r="O866" s="10">
        <f>Kickstarter[[#This Row],[pledged]]/Kickstarter[[#This Row],[goal]]</f>
        <v>0.41538461538461541</v>
      </c>
      <c r="P866" s="12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Sub-Category]],LEN(Kickstarter[[#This Row],[Category and Sub-Category]])-FIND("/",Kickstarter[[#This Row],[Category and Sub-Category]]))</f>
        <v>jazz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f>(((Kickstarter[[#This Row],[deadline]]/60)/60)/24)+DATE(1970,1,1)</f>
        <v>41290.77311342593</v>
      </c>
      <c r="J867">
        <v>1358361197</v>
      </c>
      <c r="K867" s="9">
        <f>(((Kickstarter[[#This Row],[launched_at]]/60)/60)/24)+DATE(1970,1,1)</f>
        <v>41230.77311342593</v>
      </c>
      <c r="L867">
        <v>1353177197</v>
      </c>
      <c r="M867" t="b">
        <v>0</v>
      </c>
      <c r="N867">
        <v>2</v>
      </c>
      <c r="O867" s="10">
        <f>Kickstarter[[#This Row],[pledged]]/Kickstarter[[#This Row],[goal]]</f>
        <v>2.0454545454545454E-2</v>
      </c>
      <c r="P867" s="12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Sub-Category]],LEN(Kickstarter[[#This Row],[Category and Sub-Category]])-FIND("/",Kickstarter[[#This Row],[Category and Sub-Category]]))</f>
        <v>jazz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f>(((Kickstarter[[#This Row],[deadline]]/60)/60)/24)+DATE(1970,1,1)</f>
        <v>42063.631944444445</v>
      </c>
      <c r="J868">
        <v>1425136200</v>
      </c>
      <c r="K868" s="9">
        <f>(((Kickstarter[[#This Row],[launched_at]]/60)/60)/24)+DATE(1970,1,1)</f>
        <v>42025.637939814813</v>
      </c>
      <c r="L868">
        <v>1421853518</v>
      </c>
      <c r="M868" t="b">
        <v>0</v>
      </c>
      <c r="N868">
        <v>11</v>
      </c>
      <c r="O868" s="10">
        <f>Kickstarter[[#This Row],[pledged]]/Kickstarter[[#This Row],[goal]]</f>
        <v>0.18285714285714286</v>
      </c>
      <c r="P868" s="12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Sub-Category]],LEN(Kickstarter[[#This Row],[Category and Sub-Category]])-FIND("/",Kickstarter[[#This Row],[Category and Sub-Category]]))</f>
        <v>jazz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f>(((Kickstarter[[#This Row],[deadline]]/60)/60)/24)+DATE(1970,1,1)</f>
        <v>40148.207638888889</v>
      </c>
      <c r="J869">
        <v>1259643540</v>
      </c>
      <c r="K869" s="9">
        <f>(((Kickstarter[[#This Row],[launched_at]]/60)/60)/24)+DATE(1970,1,1)</f>
        <v>40088.105393518519</v>
      </c>
      <c r="L869">
        <v>1254450706</v>
      </c>
      <c r="M869" t="b">
        <v>0</v>
      </c>
      <c r="N869">
        <v>11</v>
      </c>
      <c r="O869" s="10">
        <f>Kickstarter[[#This Row],[pledged]]/Kickstarter[[#This Row],[goal]]</f>
        <v>0.2402</v>
      </c>
      <c r="P869" s="12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Sub-Category]],LEN(Kickstarter[[#This Row],[Category and Sub-Category]])-FIND("/",Kickstarter[[#This Row],[Category and Sub-Category]]))</f>
        <v>jazz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f>(((Kickstarter[[#This Row],[deadline]]/60)/60)/24)+DATE(1970,1,1)</f>
        <v>41646.027754629627</v>
      </c>
      <c r="J870">
        <v>1389055198</v>
      </c>
      <c r="K870" s="9">
        <f>(((Kickstarter[[#This Row],[launched_at]]/60)/60)/24)+DATE(1970,1,1)</f>
        <v>41616.027754629627</v>
      </c>
      <c r="L870">
        <v>1386463198</v>
      </c>
      <c r="M870" t="b">
        <v>0</v>
      </c>
      <c r="N870">
        <v>1</v>
      </c>
      <c r="O870" s="10">
        <f>Kickstarter[[#This Row],[pledged]]/Kickstarter[[#This Row],[goal]]</f>
        <v>1.1111111111111111E-3</v>
      </c>
      <c r="P870" s="12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Sub-Category]],LEN(Kickstarter[[#This Row],[Category and Sub-Category]])-FIND("/",Kickstarter[[#This Row],[Category and Sub-Category]]))</f>
        <v>jazz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f>(((Kickstarter[[#This Row],[deadline]]/60)/60)/24)+DATE(1970,1,1)</f>
        <v>41372.803900462961</v>
      </c>
      <c r="J871">
        <v>1365448657</v>
      </c>
      <c r="K871" s="9">
        <f>(((Kickstarter[[#This Row],[launched_at]]/60)/60)/24)+DATE(1970,1,1)</f>
        <v>41342.845567129632</v>
      </c>
      <c r="L871">
        <v>1362860257</v>
      </c>
      <c r="M871" t="b">
        <v>0</v>
      </c>
      <c r="N871">
        <v>3</v>
      </c>
      <c r="O871" s="10">
        <f>Kickstarter[[#This Row],[pledged]]/Kickstarter[[#This Row],[goal]]</f>
        <v>0.11818181818181818</v>
      </c>
      <c r="P871" s="12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Sub-Category]],LEN(Kickstarter[[#This Row],[Category and Sub-Category]])-FIND("/",Kickstarter[[#This Row],[Category and Sub-Category]]))</f>
        <v>jazz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f>(((Kickstarter[[#This Row],[deadline]]/60)/60)/24)+DATE(1970,1,1)</f>
        <v>41518.022256944445</v>
      </c>
      <c r="J872">
        <v>1377995523</v>
      </c>
      <c r="K872" s="9">
        <f>(((Kickstarter[[#This Row],[launched_at]]/60)/60)/24)+DATE(1970,1,1)</f>
        <v>41488.022256944445</v>
      </c>
      <c r="L872">
        <v>1375403523</v>
      </c>
      <c r="M872" t="b">
        <v>0</v>
      </c>
      <c r="N872">
        <v>5</v>
      </c>
      <c r="O872" s="10">
        <f>Kickstarter[[#This Row],[pledged]]/Kickstarter[[#This Row],[goal]]</f>
        <v>3.0999999999999999E-3</v>
      </c>
      <c r="P872" s="12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Sub-Category]],LEN(Kickstarter[[#This Row],[Category and Sub-Category]])-FIND("/",Kickstarter[[#This Row],[Category and Sub-Category]]))</f>
        <v>jazz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f>(((Kickstarter[[#This Row],[deadline]]/60)/60)/24)+DATE(1970,1,1)</f>
        <v>41607.602951388886</v>
      </c>
      <c r="J873">
        <v>1385735295</v>
      </c>
      <c r="K873" s="9">
        <f>(((Kickstarter[[#This Row],[launched_at]]/60)/60)/24)+DATE(1970,1,1)</f>
        <v>41577.561284722222</v>
      </c>
      <c r="L873">
        <v>1383139695</v>
      </c>
      <c r="M873" t="b">
        <v>0</v>
      </c>
      <c r="N873">
        <v>12</v>
      </c>
      <c r="O873" s="10">
        <f>Kickstarter[[#This Row],[pledged]]/Kickstarter[[#This Row],[goal]]</f>
        <v>5.4166666666666669E-2</v>
      </c>
      <c r="P873" s="12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Sub-Category]],LEN(Kickstarter[[#This Row],[Category and Sub-Category]])-FIND("/",Kickstarter[[#This Row],[Category and Sub-Category]]))</f>
        <v>jazz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f>(((Kickstarter[[#This Row],[deadline]]/60)/60)/24)+DATE(1970,1,1)</f>
        <v>40612.825543981482</v>
      </c>
      <c r="J874">
        <v>1299786527</v>
      </c>
      <c r="K874" s="9">
        <f>(((Kickstarter[[#This Row],[launched_at]]/60)/60)/24)+DATE(1970,1,1)</f>
        <v>40567.825543981482</v>
      </c>
      <c r="L874">
        <v>1295898527</v>
      </c>
      <c r="M874" t="b">
        <v>0</v>
      </c>
      <c r="N874">
        <v>2</v>
      </c>
      <c r="O874" s="10">
        <f>Kickstarter[[#This Row],[pledged]]/Kickstarter[[#This Row],[goal]]</f>
        <v>8.1250000000000003E-3</v>
      </c>
      <c r="P874" s="12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Sub-Category]],LEN(Kickstarter[[#This Row],[Category and Sub-Category]])-FIND("/",Kickstarter[[#This Row],[Category and Sub-Category]]))</f>
        <v>jazz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f>(((Kickstarter[[#This Row],[deadline]]/60)/60)/24)+DATE(1970,1,1)</f>
        <v>41224.208796296298</v>
      </c>
      <c r="J875">
        <v>1352610040</v>
      </c>
      <c r="K875" s="9">
        <f>(((Kickstarter[[#This Row],[launched_at]]/60)/60)/24)+DATE(1970,1,1)</f>
        <v>41184.167129629634</v>
      </c>
      <c r="L875">
        <v>1349150440</v>
      </c>
      <c r="M875" t="b">
        <v>0</v>
      </c>
      <c r="N875">
        <v>5</v>
      </c>
      <c r="O875" s="10">
        <f>Kickstarter[[#This Row],[pledged]]/Kickstarter[[#This Row],[goal]]</f>
        <v>1.2857142857142857E-2</v>
      </c>
      <c r="P875" s="12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Sub-Category]],LEN(Kickstarter[[#This Row],[Category and Sub-Category]])-FIND("/",Kickstarter[[#This Row],[Category and Sub-Category]]))</f>
        <v>jazz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f>(((Kickstarter[[#This Row],[deadline]]/60)/60)/24)+DATE(1970,1,1)</f>
        <v>41398.583726851852</v>
      </c>
      <c r="J876">
        <v>1367676034</v>
      </c>
      <c r="K876" s="9">
        <f>(((Kickstarter[[#This Row],[launched_at]]/60)/60)/24)+DATE(1970,1,1)</f>
        <v>41368.583726851852</v>
      </c>
      <c r="L876">
        <v>1365084034</v>
      </c>
      <c r="M876" t="b">
        <v>0</v>
      </c>
      <c r="N876">
        <v>21</v>
      </c>
      <c r="O876" s="10">
        <f>Kickstarter[[#This Row],[pledged]]/Kickstarter[[#This Row],[goal]]</f>
        <v>0.24333333333333335</v>
      </c>
      <c r="P876" s="12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Sub-Category]],LEN(Kickstarter[[#This Row],[Category and Sub-Category]])-FIND("/",Kickstarter[[#This Row],[Category and Sub-Category]]))</f>
        <v>jazz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f>(((Kickstarter[[#This Row],[deadline]]/60)/60)/24)+DATE(1970,1,1)</f>
        <v>42268.723738425921</v>
      </c>
      <c r="J877">
        <v>1442856131</v>
      </c>
      <c r="K877" s="9">
        <f>(((Kickstarter[[#This Row],[launched_at]]/60)/60)/24)+DATE(1970,1,1)</f>
        <v>42248.723738425921</v>
      </c>
      <c r="L877">
        <v>1441128131</v>
      </c>
      <c r="M877" t="b">
        <v>0</v>
      </c>
      <c r="N877">
        <v>0</v>
      </c>
      <c r="O877" s="10">
        <f>Kickstarter[[#This Row],[pledged]]/Kickstarter[[#This Row],[goal]]</f>
        <v>0</v>
      </c>
      <c r="P877" s="12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Sub-Category]],LEN(Kickstarter[[#This Row],[Category and Sub-Category]])-FIND("/",Kickstarter[[#This Row],[Category and Sub-Category]]))</f>
        <v>jazz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f>(((Kickstarter[[#This Row],[deadline]]/60)/60)/24)+DATE(1970,1,1)</f>
        <v>41309.496840277774</v>
      </c>
      <c r="J878">
        <v>1359978927</v>
      </c>
      <c r="K878" s="9">
        <f>(((Kickstarter[[#This Row],[launched_at]]/60)/60)/24)+DATE(1970,1,1)</f>
        <v>41276.496840277774</v>
      </c>
      <c r="L878">
        <v>1357127727</v>
      </c>
      <c r="M878" t="b">
        <v>0</v>
      </c>
      <c r="N878">
        <v>45</v>
      </c>
      <c r="O878" s="10">
        <f>Kickstarter[[#This Row],[pledged]]/Kickstarter[[#This Row],[goal]]</f>
        <v>0.40799492385786801</v>
      </c>
      <c r="P878" s="12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Sub-Category]],LEN(Kickstarter[[#This Row],[Category and Sub-Category]])-FIND("/",Kickstarter[[#This Row],[Category and Sub-Category]]))</f>
        <v>jazz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f>(((Kickstarter[[#This Row],[deadline]]/60)/60)/24)+DATE(1970,1,1)</f>
        <v>41627.788888888892</v>
      </c>
      <c r="J879">
        <v>1387479360</v>
      </c>
      <c r="K879" s="9">
        <f>(((Kickstarter[[#This Row],[launched_at]]/60)/60)/24)+DATE(1970,1,1)</f>
        <v>41597.788888888892</v>
      </c>
      <c r="L879">
        <v>1384887360</v>
      </c>
      <c r="M879" t="b">
        <v>0</v>
      </c>
      <c r="N879">
        <v>29</v>
      </c>
      <c r="O879" s="10">
        <f>Kickstarter[[#This Row],[pledged]]/Kickstarter[[#This Row],[goal]]</f>
        <v>0.67549999999999999</v>
      </c>
      <c r="P879" s="12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Sub-Category]],LEN(Kickstarter[[#This Row],[Category and Sub-Category]])-FIND("/",Kickstarter[[#This Row],[Category and Sub-Category]]))</f>
        <v>jazz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f>(((Kickstarter[[#This Row],[deadline]]/60)/60)/24)+DATE(1970,1,1)</f>
        <v>40535.232916666668</v>
      </c>
      <c r="J880">
        <v>1293082524</v>
      </c>
      <c r="K880" s="9">
        <f>(((Kickstarter[[#This Row],[launched_at]]/60)/60)/24)+DATE(1970,1,1)</f>
        <v>40505.232916666668</v>
      </c>
      <c r="L880">
        <v>1290490524</v>
      </c>
      <c r="M880" t="b">
        <v>0</v>
      </c>
      <c r="N880">
        <v>2</v>
      </c>
      <c r="O880" s="10">
        <f>Kickstarter[[#This Row],[pledged]]/Kickstarter[[#This Row],[goal]]</f>
        <v>1.2999999999999999E-2</v>
      </c>
      <c r="P880" s="12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Sub-Category]],LEN(Kickstarter[[#This Row],[Category and Sub-Category]])-FIND("/",Kickstarter[[#This Row],[Category and Sub-Category]]))</f>
        <v>jazz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f>(((Kickstarter[[#This Row],[deadline]]/60)/60)/24)+DATE(1970,1,1)</f>
        <v>41058.829918981479</v>
      </c>
      <c r="J881">
        <v>1338321305</v>
      </c>
      <c r="K881" s="9">
        <f>(((Kickstarter[[#This Row],[launched_at]]/60)/60)/24)+DATE(1970,1,1)</f>
        <v>41037.829918981479</v>
      </c>
      <c r="L881">
        <v>1336506905</v>
      </c>
      <c r="M881" t="b">
        <v>0</v>
      </c>
      <c r="N881">
        <v>30</v>
      </c>
      <c r="O881" s="10">
        <f>Kickstarter[[#This Row],[pledged]]/Kickstarter[[#This Row],[goal]]</f>
        <v>0.30666666666666664</v>
      </c>
      <c r="P881" s="12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Sub-Category]],LEN(Kickstarter[[#This Row],[Category and Sub-Category]])-FIND("/",Kickstarter[[#This Row],[Category and Sub-Category]]))</f>
        <v>jazz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f>(((Kickstarter[[#This Row],[deadline]]/60)/60)/24)+DATE(1970,1,1)</f>
        <v>41212.32104166667</v>
      </c>
      <c r="J882">
        <v>1351582938</v>
      </c>
      <c r="K882" s="9">
        <f>(((Kickstarter[[#This Row],[launched_at]]/60)/60)/24)+DATE(1970,1,1)</f>
        <v>41179.32104166667</v>
      </c>
      <c r="L882">
        <v>1348731738</v>
      </c>
      <c r="M882" t="b">
        <v>0</v>
      </c>
      <c r="N882">
        <v>8</v>
      </c>
      <c r="O882" s="10">
        <f>Kickstarter[[#This Row],[pledged]]/Kickstarter[[#This Row],[goal]]</f>
        <v>2.9894179894179893E-2</v>
      </c>
      <c r="P882" s="12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Sub-Category]],LEN(Kickstarter[[#This Row],[Category and Sub-Category]])-FIND("/",Kickstarter[[#This Row],[Category and Sub-Category]]))</f>
        <v>indie rock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f>(((Kickstarter[[#This Row],[deadline]]/60)/60)/24)+DATE(1970,1,1)</f>
        <v>40922.25099537037</v>
      </c>
      <c r="J883">
        <v>1326520886</v>
      </c>
      <c r="K883" s="9">
        <f>(((Kickstarter[[#This Row],[launched_at]]/60)/60)/24)+DATE(1970,1,1)</f>
        <v>40877.25099537037</v>
      </c>
      <c r="L883">
        <v>1322632886</v>
      </c>
      <c r="M883" t="b">
        <v>0</v>
      </c>
      <c r="N883">
        <v>1</v>
      </c>
      <c r="O883" s="10">
        <f>Kickstarter[[#This Row],[pledged]]/Kickstarter[[#This Row],[goal]]</f>
        <v>8.0000000000000002E-3</v>
      </c>
      <c r="P883" s="12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Sub-Category]],LEN(Kickstarter[[#This Row],[Category and Sub-Category]])-FIND("/",Kickstarter[[#This Row],[Category and Sub-Category]]))</f>
        <v>indie rock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f>(((Kickstarter[[#This Row],[deadline]]/60)/60)/24)+DATE(1970,1,1)</f>
        <v>40792.860532407409</v>
      </c>
      <c r="J884">
        <v>1315341550</v>
      </c>
      <c r="K884" s="9">
        <f>(((Kickstarter[[#This Row],[launched_at]]/60)/60)/24)+DATE(1970,1,1)</f>
        <v>40759.860532407409</v>
      </c>
      <c r="L884">
        <v>1312490350</v>
      </c>
      <c r="M884" t="b">
        <v>0</v>
      </c>
      <c r="N884">
        <v>14</v>
      </c>
      <c r="O884" s="10">
        <f>Kickstarter[[#This Row],[pledged]]/Kickstarter[[#This Row],[goal]]</f>
        <v>0.20133333333333334</v>
      </c>
      <c r="P884" s="12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Sub-Category]],LEN(Kickstarter[[#This Row],[Category and Sub-Category]])-FIND("/",Kickstarter[[#This Row],[Category and Sub-Category]]))</f>
        <v>indie rock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f>(((Kickstarter[[#This Row],[deadline]]/60)/60)/24)+DATE(1970,1,1)</f>
        <v>42431.935590277775</v>
      </c>
      <c r="J885">
        <v>1456957635</v>
      </c>
      <c r="K885" s="9">
        <f>(((Kickstarter[[#This Row],[launched_at]]/60)/60)/24)+DATE(1970,1,1)</f>
        <v>42371.935590277775</v>
      </c>
      <c r="L885">
        <v>1451773635</v>
      </c>
      <c r="M885" t="b">
        <v>0</v>
      </c>
      <c r="N885">
        <v>24</v>
      </c>
      <c r="O885" s="10">
        <f>Kickstarter[[#This Row],[pledged]]/Kickstarter[[#This Row],[goal]]</f>
        <v>0.4002</v>
      </c>
      <c r="P885" s="12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Sub-Category]],LEN(Kickstarter[[#This Row],[Category and Sub-Category]])-FIND("/",Kickstarter[[#This Row],[Category and Sub-Category]]))</f>
        <v>indie rock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f>(((Kickstarter[[#This Row],[deadline]]/60)/60)/24)+DATE(1970,1,1)</f>
        <v>41041.104861111111</v>
      </c>
      <c r="J886">
        <v>1336789860</v>
      </c>
      <c r="K886" s="9">
        <f>(((Kickstarter[[#This Row],[launched_at]]/60)/60)/24)+DATE(1970,1,1)</f>
        <v>40981.802615740737</v>
      </c>
      <c r="L886">
        <v>1331666146</v>
      </c>
      <c r="M886" t="b">
        <v>0</v>
      </c>
      <c r="N886">
        <v>2</v>
      </c>
      <c r="O886" s="10">
        <f>Kickstarter[[#This Row],[pledged]]/Kickstarter[[#This Row],[goal]]</f>
        <v>0.01</v>
      </c>
      <c r="P886" s="12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Sub-Category]],LEN(Kickstarter[[#This Row],[Category and Sub-Category]])-FIND("/",Kickstarter[[#This Row],[Category and Sub-Category]]))</f>
        <v>indie rock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f>(((Kickstarter[[#This Row],[deadline]]/60)/60)/24)+DATE(1970,1,1)</f>
        <v>42734.941099537042</v>
      </c>
      <c r="J887">
        <v>1483137311</v>
      </c>
      <c r="K887" s="9">
        <f>(((Kickstarter[[#This Row],[launched_at]]/60)/60)/24)+DATE(1970,1,1)</f>
        <v>42713.941099537042</v>
      </c>
      <c r="L887">
        <v>1481322911</v>
      </c>
      <c r="M887" t="b">
        <v>0</v>
      </c>
      <c r="N887">
        <v>21</v>
      </c>
      <c r="O887" s="10">
        <f>Kickstarter[[#This Row],[pledged]]/Kickstarter[[#This Row],[goal]]</f>
        <v>0.75</v>
      </c>
      <c r="P887" s="12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Sub-Category]],LEN(Kickstarter[[#This Row],[Category and Sub-Category]])-FIND("/",Kickstarter[[#This Row],[Category and Sub-Category]]))</f>
        <v>indie rock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f>(((Kickstarter[[#This Row],[deadline]]/60)/60)/24)+DATE(1970,1,1)</f>
        <v>42628.870520833334</v>
      </c>
      <c r="J888">
        <v>1473972813</v>
      </c>
      <c r="K888" s="9">
        <f>(((Kickstarter[[#This Row],[launched_at]]/60)/60)/24)+DATE(1970,1,1)</f>
        <v>42603.870520833334</v>
      </c>
      <c r="L888">
        <v>1471812813</v>
      </c>
      <c r="M888" t="b">
        <v>0</v>
      </c>
      <c r="N888">
        <v>7</v>
      </c>
      <c r="O888" s="10">
        <f>Kickstarter[[#This Row],[pledged]]/Kickstarter[[#This Row],[goal]]</f>
        <v>0.41</v>
      </c>
      <c r="P888" s="12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Sub-Category]],LEN(Kickstarter[[#This Row],[Category and Sub-Category]])-FIND("/",Kickstarter[[#This Row],[Category and Sub-Category]]))</f>
        <v>indie rock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f>(((Kickstarter[[#This Row],[deadline]]/60)/60)/24)+DATE(1970,1,1)</f>
        <v>41056.958969907406</v>
      </c>
      <c r="J889">
        <v>1338159655</v>
      </c>
      <c r="K889" s="9">
        <f>(((Kickstarter[[#This Row],[launched_at]]/60)/60)/24)+DATE(1970,1,1)</f>
        <v>41026.958969907406</v>
      </c>
      <c r="L889">
        <v>1335567655</v>
      </c>
      <c r="M889" t="b">
        <v>0</v>
      </c>
      <c r="N889">
        <v>0</v>
      </c>
      <c r="O889" s="10">
        <f>Kickstarter[[#This Row],[pledged]]/Kickstarter[[#This Row],[goal]]</f>
        <v>0</v>
      </c>
      <c r="P889" s="12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Sub-Category]],LEN(Kickstarter[[#This Row],[Category and Sub-Category]])-FIND("/",Kickstarter[[#This Row],[Category and Sub-Category]]))</f>
        <v>indie rock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f>(((Kickstarter[[#This Row],[deadline]]/60)/60)/24)+DATE(1970,1,1)</f>
        <v>40787.25</v>
      </c>
      <c r="J890">
        <v>1314856800</v>
      </c>
      <c r="K890" s="9">
        <f>(((Kickstarter[[#This Row],[launched_at]]/60)/60)/24)+DATE(1970,1,1)</f>
        <v>40751.753298611111</v>
      </c>
      <c r="L890">
        <v>1311789885</v>
      </c>
      <c r="M890" t="b">
        <v>0</v>
      </c>
      <c r="N890">
        <v>4</v>
      </c>
      <c r="O890" s="10">
        <f>Kickstarter[[#This Row],[pledged]]/Kickstarter[[#This Row],[goal]]</f>
        <v>7.1999999999999995E-2</v>
      </c>
      <c r="P890" s="12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Sub-Category]],LEN(Kickstarter[[#This Row],[Category and Sub-Category]])-FIND("/",Kickstarter[[#This Row],[Category and Sub-Category]]))</f>
        <v>indie rock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f>(((Kickstarter[[#This Row],[deadline]]/60)/60)/24)+DATE(1970,1,1)</f>
        <v>41917.784062500003</v>
      </c>
      <c r="J891">
        <v>1412534943</v>
      </c>
      <c r="K891" s="9">
        <f>(((Kickstarter[[#This Row],[launched_at]]/60)/60)/24)+DATE(1970,1,1)</f>
        <v>41887.784062500003</v>
      </c>
      <c r="L891">
        <v>1409942943</v>
      </c>
      <c r="M891" t="b">
        <v>0</v>
      </c>
      <c r="N891">
        <v>32</v>
      </c>
      <c r="O891" s="10">
        <f>Kickstarter[[#This Row],[pledged]]/Kickstarter[[#This Row],[goal]]</f>
        <v>9.4412800000000005E-2</v>
      </c>
      <c r="P891" s="12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Sub-Category]],LEN(Kickstarter[[#This Row],[Category and Sub-Category]])-FIND("/",Kickstarter[[#This Row],[Category and Sub-Category]]))</f>
        <v>indie rock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f>(((Kickstarter[[#This Row],[deadline]]/60)/60)/24)+DATE(1970,1,1)</f>
        <v>41599.740497685183</v>
      </c>
      <c r="J892">
        <v>1385055979</v>
      </c>
      <c r="K892" s="9">
        <f>(((Kickstarter[[#This Row],[launched_at]]/60)/60)/24)+DATE(1970,1,1)</f>
        <v>41569.698831018519</v>
      </c>
      <c r="L892">
        <v>1382460379</v>
      </c>
      <c r="M892" t="b">
        <v>0</v>
      </c>
      <c r="N892">
        <v>4</v>
      </c>
      <c r="O892" s="10">
        <f>Kickstarter[[#This Row],[pledged]]/Kickstarter[[#This Row],[goal]]</f>
        <v>4.1666666666666664E-2</v>
      </c>
      <c r="P892" s="12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Sub-Category]],LEN(Kickstarter[[#This Row],[Category and Sub-Category]])-FIND("/",Kickstarter[[#This Row],[Category and Sub-Category]]))</f>
        <v>indie rock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f>(((Kickstarter[[#This Row],[deadline]]/60)/60)/24)+DATE(1970,1,1)</f>
        <v>41872.031597222223</v>
      </c>
      <c r="J893">
        <v>1408581930</v>
      </c>
      <c r="K893" s="9">
        <f>(((Kickstarter[[#This Row],[launched_at]]/60)/60)/24)+DATE(1970,1,1)</f>
        <v>41842.031597222223</v>
      </c>
      <c r="L893">
        <v>1405989930</v>
      </c>
      <c r="M893" t="b">
        <v>0</v>
      </c>
      <c r="N893">
        <v>9</v>
      </c>
      <c r="O893" s="10">
        <f>Kickstarter[[#This Row],[pledged]]/Kickstarter[[#This Row],[goal]]</f>
        <v>3.2500000000000001E-2</v>
      </c>
      <c r="P893" s="12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Sub-Category]],LEN(Kickstarter[[#This Row],[Category and Sub-Category]])-FIND("/",Kickstarter[[#This Row],[Category and Sub-Category]]))</f>
        <v>indie rock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f>(((Kickstarter[[#This Row],[deadline]]/60)/60)/24)+DATE(1970,1,1)</f>
        <v>40391.166666666664</v>
      </c>
      <c r="J894">
        <v>1280635200</v>
      </c>
      <c r="K894" s="9">
        <f>(((Kickstarter[[#This Row],[launched_at]]/60)/60)/24)+DATE(1970,1,1)</f>
        <v>40304.20003472222</v>
      </c>
      <c r="L894">
        <v>1273121283</v>
      </c>
      <c r="M894" t="b">
        <v>0</v>
      </c>
      <c r="N894">
        <v>17</v>
      </c>
      <c r="O894" s="10">
        <f>Kickstarter[[#This Row],[pledged]]/Kickstarter[[#This Row],[goal]]</f>
        <v>0.40749999999999997</v>
      </c>
      <c r="P894" s="12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Sub-Category]],LEN(Kickstarter[[#This Row],[Category and Sub-Category]])-FIND("/",Kickstarter[[#This Row],[Category and Sub-Category]]))</f>
        <v>indie rock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f>(((Kickstarter[[#This Row],[deadline]]/60)/60)/24)+DATE(1970,1,1)</f>
        <v>42095.856053240743</v>
      </c>
      <c r="J895">
        <v>1427920363</v>
      </c>
      <c r="K895" s="9">
        <f>(((Kickstarter[[#This Row],[launched_at]]/60)/60)/24)+DATE(1970,1,1)</f>
        <v>42065.897719907407</v>
      </c>
      <c r="L895">
        <v>1425331963</v>
      </c>
      <c r="M895" t="b">
        <v>0</v>
      </c>
      <c r="N895">
        <v>5</v>
      </c>
      <c r="O895" s="10">
        <f>Kickstarter[[#This Row],[pledged]]/Kickstarter[[#This Row],[goal]]</f>
        <v>0.1</v>
      </c>
      <c r="P895" s="12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Sub-Category]],LEN(Kickstarter[[#This Row],[Category and Sub-Category]])-FIND("/",Kickstarter[[#This Row],[Category and Sub-Category]]))</f>
        <v>indie rock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f>(((Kickstarter[[#This Row],[deadline]]/60)/60)/24)+DATE(1970,1,1)</f>
        <v>42526.981597222228</v>
      </c>
      <c r="J896">
        <v>1465169610</v>
      </c>
      <c r="K896" s="9">
        <f>(((Kickstarter[[#This Row],[launched_at]]/60)/60)/24)+DATE(1970,1,1)</f>
        <v>42496.981597222228</v>
      </c>
      <c r="L896">
        <v>1462577610</v>
      </c>
      <c r="M896" t="b">
        <v>0</v>
      </c>
      <c r="N896">
        <v>53</v>
      </c>
      <c r="O896" s="10">
        <f>Kickstarter[[#This Row],[pledged]]/Kickstarter[[#This Row],[goal]]</f>
        <v>0.39169999999999999</v>
      </c>
      <c r="P896" s="12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Sub-Category]],LEN(Kickstarter[[#This Row],[Category and Sub-Category]])-FIND("/",Kickstarter[[#This Row],[Category and Sub-Category]]))</f>
        <v>indie rock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f>(((Kickstarter[[#This Row],[deadline]]/60)/60)/24)+DATE(1970,1,1)</f>
        <v>40476.127650462964</v>
      </c>
      <c r="J897">
        <v>1287975829</v>
      </c>
      <c r="K897" s="9">
        <f>(((Kickstarter[[#This Row],[launched_at]]/60)/60)/24)+DATE(1970,1,1)</f>
        <v>40431.127650462964</v>
      </c>
      <c r="L897">
        <v>1284087829</v>
      </c>
      <c r="M897" t="b">
        <v>0</v>
      </c>
      <c r="N897">
        <v>7</v>
      </c>
      <c r="O897" s="10">
        <f>Kickstarter[[#This Row],[pledged]]/Kickstarter[[#This Row],[goal]]</f>
        <v>2.4375000000000001E-2</v>
      </c>
      <c r="P897" s="12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Sub-Category]],LEN(Kickstarter[[#This Row],[Category and Sub-Category]])-FIND("/",Kickstarter[[#This Row],[Category and Sub-Category]]))</f>
        <v>indie rock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f>(((Kickstarter[[#This Row],[deadline]]/60)/60)/24)+DATE(1970,1,1)</f>
        <v>42244.166666666672</v>
      </c>
      <c r="J898">
        <v>1440734400</v>
      </c>
      <c r="K898" s="9">
        <f>(((Kickstarter[[#This Row],[launched_at]]/60)/60)/24)+DATE(1970,1,1)</f>
        <v>42218.872986111113</v>
      </c>
      <c r="L898">
        <v>1438549026</v>
      </c>
      <c r="M898" t="b">
        <v>0</v>
      </c>
      <c r="N898">
        <v>72</v>
      </c>
      <c r="O898" s="10">
        <f>Kickstarter[[#This Row],[pledged]]/Kickstarter[[#This Row],[goal]]</f>
        <v>0.4</v>
      </c>
      <c r="P898" s="12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Sub-Category]],LEN(Kickstarter[[#This Row],[Category and Sub-Category]])-FIND("/",Kickstarter[[#This Row],[Category and Sub-Category]]))</f>
        <v>indie rock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f>(((Kickstarter[[#This Row],[deadline]]/60)/60)/24)+DATE(1970,1,1)</f>
        <v>41241.730416666665</v>
      </c>
      <c r="J899">
        <v>1354123908</v>
      </c>
      <c r="K899" s="9">
        <f>(((Kickstarter[[#This Row],[launched_at]]/60)/60)/24)+DATE(1970,1,1)</f>
        <v>41211.688750000001</v>
      </c>
      <c r="L899">
        <v>1351528308</v>
      </c>
      <c r="M899" t="b">
        <v>0</v>
      </c>
      <c r="N899">
        <v>0</v>
      </c>
      <c r="O899" s="10">
        <f>Kickstarter[[#This Row],[pledged]]/Kickstarter[[#This Row],[goal]]</f>
        <v>0</v>
      </c>
      <c r="P899" s="12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Sub-Category]],LEN(Kickstarter[[#This Row],[Category and Sub-Category]])-FIND("/",Kickstarter[[#This Row],[Category and Sub-Category]]))</f>
        <v>indie rock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f>(((Kickstarter[[#This Row],[deadline]]/60)/60)/24)+DATE(1970,1,1)</f>
        <v>40923.758217592593</v>
      </c>
      <c r="J900">
        <v>1326651110</v>
      </c>
      <c r="K900" s="9">
        <f>(((Kickstarter[[#This Row],[launched_at]]/60)/60)/24)+DATE(1970,1,1)</f>
        <v>40878.758217592593</v>
      </c>
      <c r="L900">
        <v>1322763110</v>
      </c>
      <c r="M900" t="b">
        <v>0</v>
      </c>
      <c r="N900">
        <v>2</v>
      </c>
      <c r="O900" s="10">
        <f>Kickstarter[[#This Row],[pledged]]/Kickstarter[[#This Row],[goal]]</f>
        <v>2.8000000000000001E-2</v>
      </c>
      <c r="P900" s="12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Sub-Category]],LEN(Kickstarter[[#This Row],[Category and Sub-Category]])-FIND("/",Kickstarter[[#This Row],[Category and Sub-Category]]))</f>
        <v>indie rock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f>(((Kickstarter[[#This Row],[deadline]]/60)/60)/24)+DATE(1970,1,1)</f>
        <v>40691.099097222221</v>
      </c>
      <c r="J901">
        <v>1306549362</v>
      </c>
      <c r="K901" s="9">
        <f>(((Kickstarter[[#This Row],[launched_at]]/60)/60)/24)+DATE(1970,1,1)</f>
        <v>40646.099097222221</v>
      </c>
      <c r="L901">
        <v>1302661362</v>
      </c>
      <c r="M901" t="b">
        <v>0</v>
      </c>
      <c r="N901">
        <v>8</v>
      </c>
      <c r="O901" s="10">
        <f>Kickstarter[[#This Row],[pledged]]/Kickstarter[[#This Row],[goal]]</f>
        <v>0.37333333333333335</v>
      </c>
      <c r="P901" s="12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Sub-Category]],LEN(Kickstarter[[#This Row],[Category and Sub-Category]])-FIND("/",Kickstarter[[#This Row],[Category and Sub-Category]]))</f>
        <v>indie rock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f>(((Kickstarter[[#This Row],[deadline]]/60)/60)/24)+DATE(1970,1,1)</f>
        <v>42459.807893518519</v>
      </c>
      <c r="J902">
        <v>1459365802</v>
      </c>
      <c r="K902" s="9">
        <f>(((Kickstarter[[#This Row],[launched_at]]/60)/60)/24)+DATE(1970,1,1)</f>
        <v>42429.84956018519</v>
      </c>
      <c r="L902">
        <v>1456777402</v>
      </c>
      <c r="M902" t="b">
        <v>0</v>
      </c>
      <c r="N902">
        <v>2</v>
      </c>
      <c r="O902" s="10">
        <f>Kickstarter[[#This Row],[pledged]]/Kickstarter[[#This Row],[goal]]</f>
        <v>4.1999999999999997E-3</v>
      </c>
      <c r="P902" s="12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Sub-Category]],LEN(Kickstarter[[#This Row],[Category and Sub-Category]])-FIND("/",Kickstarter[[#This Row],[Category and Sub-Category]]))</f>
        <v>jazz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f>(((Kickstarter[[#This Row],[deadline]]/60)/60)/24)+DATE(1970,1,1)</f>
        <v>40337.799305555556</v>
      </c>
      <c r="J903">
        <v>1276024260</v>
      </c>
      <c r="K903" s="9">
        <f>(((Kickstarter[[#This Row],[launched_at]]/60)/60)/24)+DATE(1970,1,1)</f>
        <v>40291.81150462963</v>
      </c>
      <c r="L903">
        <v>1272050914</v>
      </c>
      <c r="M903" t="b">
        <v>0</v>
      </c>
      <c r="N903">
        <v>0</v>
      </c>
      <c r="O903" s="10">
        <f>Kickstarter[[#This Row],[pledged]]/Kickstarter[[#This Row],[goal]]</f>
        <v>0</v>
      </c>
      <c r="P903" s="12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Sub-Category]],LEN(Kickstarter[[#This Row],[Category and Sub-Category]])-FIND("/",Kickstarter[[#This Row],[Category and Sub-Category]]))</f>
        <v>jazz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f>(((Kickstarter[[#This Row],[deadline]]/60)/60)/24)+DATE(1970,1,1)</f>
        <v>41881.645833333336</v>
      </c>
      <c r="J904">
        <v>1409412600</v>
      </c>
      <c r="K904" s="9">
        <f>(((Kickstarter[[#This Row],[launched_at]]/60)/60)/24)+DATE(1970,1,1)</f>
        <v>41829.965532407405</v>
      </c>
      <c r="L904">
        <v>1404947422</v>
      </c>
      <c r="M904" t="b">
        <v>0</v>
      </c>
      <c r="N904">
        <v>3</v>
      </c>
      <c r="O904" s="10">
        <f>Kickstarter[[#This Row],[pledged]]/Kickstarter[[#This Row],[goal]]</f>
        <v>3.0000000000000001E-3</v>
      </c>
      <c r="P904" s="12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Sub-Category]],LEN(Kickstarter[[#This Row],[Category and Sub-Category]])-FIND("/",Kickstarter[[#This Row],[Category and Sub-Category]]))</f>
        <v>jazz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f>(((Kickstarter[[#This Row],[deadline]]/60)/60)/24)+DATE(1970,1,1)</f>
        <v>41175.100694444445</v>
      </c>
      <c r="J905">
        <v>1348367100</v>
      </c>
      <c r="K905" s="9">
        <f>(((Kickstarter[[#This Row],[launched_at]]/60)/60)/24)+DATE(1970,1,1)</f>
        <v>41149.796064814815</v>
      </c>
      <c r="L905">
        <v>1346180780</v>
      </c>
      <c r="M905" t="b">
        <v>0</v>
      </c>
      <c r="N905">
        <v>4</v>
      </c>
      <c r="O905" s="10">
        <f>Kickstarter[[#This Row],[pledged]]/Kickstarter[[#This Row],[goal]]</f>
        <v>3.2000000000000001E-2</v>
      </c>
      <c r="P905" s="12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Sub-Category]],LEN(Kickstarter[[#This Row],[Category and Sub-Category]])-FIND("/",Kickstarter[[#This Row],[Category and Sub-Category]]))</f>
        <v>jazz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f>(((Kickstarter[[#This Row],[deadline]]/60)/60)/24)+DATE(1970,1,1)</f>
        <v>42372.080289351856</v>
      </c>
      <c r="J906">
        <v>1451786137</v>
      </c>
      <c r="K906" s="9">
        <f>(((Kickstarter[[#This Row],[launched_at]]/60)/60)/24)+DATE(1970,1,1)</f>
        <v>42342.080289351856</v>
      </c>
      <c r="L906">
        <v>1449194137</v>
      </c>
      <c r="M906" t="b">
        <v>0</v>
      </c>
      <c r="N906">
        <v>3</v>
      </c>
      <c r="O906" s="10">
        <f>Kickstarter[[#This Row],[pledged]]/Kickstarter[[#This Row],[goal]]</f>
        <v>3.0200000000000001E-3</v>
      </c>
      <c r="P906" s="12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Sub-Category]],LEN(Kickstarter[[#This Row],[Category and Sub-Category]])-FIND("/",Kickstarter[[#This Row],[Category and Sub-Category]]))</f>
        <v>jazz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f>(((Kickstarter[[#This Row],[deadline]]/60)/60)/24)+DATE(1970,1,1)</f>
        <v>40567.239884259259</v>
      </c>
      <c r="J907">
        <v>1295847926</v>
      </c>
      <c r="K907" s="9">
        <f>(((Kickstarter[[#This Row],[launched_at]]/60)/60)/24)+DATE(1970,1,1)</f>
        <v>40507.239884259259</v>
      </c>
      <c r="L907">
        <v>1290663926</v>
      </c>
      <c r="M907" t="b">
        <v>0</v>
      </c>
      <c r="N907">
        <v>6</v>
      </c>
      <c r="O907" s="10">
        <f>Kickstarter[[#This Row],[pledged]]/Kickstarter[[#This Row],[goal]]</f>
        <v>3.0153846153846153E-2</v>
      </c>
      <c r="P907" s="12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Sub-Category]],LEN(Kickstarter[[#This Row],[Category and Sub-Category]])-FIND("/",Kickstarter[[#This Row],[Category and Sub-Category]]))</f>
        <v>jazz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f>(((Kickstarter[[#This Row],[deadline]]/60)/60)/24)+DATE(1970,1,1)</f>
        <v>41711.148032407407</v>
      </c>
      <c r="J908">
        <v>1394681590</v>
      </c>
      <c r="K908" s="9">
        <f>(((Kickstarter[[#This Row],[launched_at]]/60)/60)/24)+DATE(1970,1,1)</f>
        <v>41681.189699074072</v>
      </c>
      <c r="L908">
        <v>1392093190</v>
      </c>
      <c r="M908" t="b">
        <v>0</v>
      </c>
      <c r="N908">
        <v>0</v>
      </c>
      <c r="O908" s="10">
        <f>Kickstarter[[#This Row],[pledged]]/Kickstarter[[#This Row],[goal]]</f>
        <v>0</v>
      </c>
      <c r="P908" s="12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Sub-Category]],LEN(Kickstarter[[#This Row],[Category and Sub-Category]])-FIND("/",Kickstarter[[#This Row],[Category and Sub-Category]]))</f>
        <v>jazz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f>(((Kickstarter[[#This Row],[deadline]]/60)/60)/24)+DATE(1970,1,1)</f>
        <v>40797.192395833335</v>
      </c>
      <c r="J909">
        <v>1315715823</v>
      </c>
      <c r="K909" s="9">
        <f>(((Kickstarter[[#This Row],[launched_at]]/60)/60)/24)+DATE(1970,1,1)</f>
        <v>40767.192395833335</v>
      </c>
      <c r="L909">
        <v>1313123823</v>
      </c>
      <c r="M909" t="b">
        <v>0</v>
      </c>
      <c r="N909">
        <v>0</v>
      </c>
      <c r="O909" s="10">
        <f>Kickstarter[[#This Row],[pledged]]/Kickstarter[[#This Row],[goal]]</f>
        <v>0</v>
      </c>
      <c r="P909" s="12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Sub-Category]],LEN(Kickstarter[[#This Row],[Category and Sub-Category]])-FIND("/",Kickstarter[[#This Row],[Category and Sub-Category]]))</f>
        <v>jazz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f>(((Kickstarter[[#This Row],[deadline]]/60)/60)/24)+DATE(1970,1,1)</f>
        <v>40386.207638888889</v>
      </c>
      <c r="J910">
        <v>1280206740</v>
      </c>
      <c r="K910" s="9">
        <f>(((Kickstarter[[#This Row],[launched_at]]/60)/60)/24)+DATE(1970,1,1)</f>
        <v>40340.801562499997</v>
      </c>
      <c r="L910">
        <v>1276283655</v>
      </c>
      <c r="M910" t="b">
        <v>0</v>
      </c>
      <c r="N910">
        <v>0</v>
      </c>
      <c r="O910" s="10">
        <f>Kickstarter[[#This Row],[pledged]]/Kickstarter[[#This Row],[goal]]</f>
        <v>0</v>
      </c>
      <c r="P910" s="12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Sub-Category]],LEN(Kickstarter[[#This Row],[Category and Sub-Category]])-FIND("/",Kickstarter[[#This Row],[Category and Sub-Category]]))</f>
        <v>jazz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f>(((Kickstarter[[#This Row],[deadline]]/60)/60)/24)+DATE(1970,1,1)</f>
        <v>41113.166666666664</v>
      </c>
      <c r="J911">
        <v>1343016000</v>
      </c>
      <c r="K911" s="9">
        <f>(((Kickstarter[[#This Row],[launched_at]]/60)/60)/24)+DATE(1970,1,1)</f>
        <v>41081.69027777778</v>
      </c>
      <c r="L911">
        <v>1340296440</v>
      </c>
      <c r="M911" t="b">
        <v>0</v>
      </c>
      <c r="N911">
        <v>8</v>
      </c>
      <c r="O911" s="10">
        <f>Kickstarter[[#This Row],[pledged]]/Kickstarter[[#This Row],[goal]]</f>
        <v>3.2500000000000001E-2</v>
      </c>
      <c r="P911" s="12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Sub-Category]],LEN(Kickstarter[[#This Row],[Category and Sub-Category]])-FIND("/",Kickstarter[[#This Row],[Category and Sub-Category]]))</f>
        <v>jazz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f>(((Kickstarter[[#This Row],[deadline]]/60)/60)/24)+DATE(1970,1,1)</f>
        <v>42797.545358796298</v>
      </c>
      <c r="J912">
        <v>1488546319</v>
      </c>
      <c r="K912" s="9">
        <f>(((Kickstarter[[#This Row],[launched_at]]/60)/60)/24)+DATE(1970,1,1)</f>
        <v>42737.545358796298</v>
      </c>
      <c r="L912">
        <v>1483362319</v>
      </c>
      <c r="M912" t="b">
        <v>0</v>
      </c>
      <c r="N912">
        <v>5</v>
      </c>
      <c r="O912" s="10">
        <f>Kickstarter[[#This Row],[pledged]]/Kickstarter[[#This Row],[goal]]</f>
        <v>0.22363636363636363</v>
      </c>
      <c r="P912" s="12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Sub-Category]],LEN(Kickstarter[[#This Row],[Category and Sub-Category]])-FIND("/",Kickstarter[[#This Row],[Category and Sub-Category]]))</f>
        <v>jazz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f>(((Kickstarter[[#This Row],[deadline]]/60)/60)/24)+DATE(1970,1,1)</f>
        <v>41663.005150462966</v>
      </c>
      <c r="J913">
        <v>1390522045</v>
      </c>
      <c r="K913" s="9">
        <f>(((Kickstarter[[#This Row],[launched_at]]/60)/60)/24)+DATE(1970,1,1)</f>
        <v>41642.005150462966</v>
      </c>
      <c r="L913">
        <v>1388707645</v>
      </c>
      <c r="M913" t="b">
        <v>0</v>
      </c>
      <c r="N913">
        <v>0</v>
      </c>
      <c r="O913" s="10">
        <f>Kickstarter[[#This Row],[pledged]]/Kickstarter[[#This Row],[goal]]</f>
        <v>0</v>
      </c>
      <c r="P913" s="12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Sub-Category]],LEN(Kickstarter[[#This Row],[Category and Sub-Category]])-FIND("/",Kickstarter[[#This Row],[Category and Sub-Category]]))</f>
        <v>jazz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f>(((Kickstarter[[#This Row],[deadline]]/60)/60)/24)+DATE(1970,1,1)</f>
        <v>41254.151006944441</v>
      </c>
      <c r="J914">
        <v>1355197047</v>
      </c>
      <c r="K914" s="9">
        <f>(((Kickstarter[[#This Row],[launched_at]]/60)/60)/24)+DATE(1970,1,1)</f>
        <v>41194.109340277777</v>
      </c>
      <c r="L914">
        <v>1350009447</v>
      </c>
      <c r="M914" t="b">
        <v>0</v>
      </c>
      <c r="N914">
        <v>2</v>
      </c>
      <c r="O914" s="10">
        <f>Kickstarter[[#This Row],[pledged]]/Kickstarter[[#This Row],[goal]]</f>
        <v>8.5714285714285719E-3</v>
      </c>
      <c r="P914" s="12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Sub-Category]],LEN(Kickstarter[[#This Row],[Category and Sub-Category]])-FIND("/",Kickstarter[[#This Row],[Category and Sub-Category]]))</f>
        <v>jazz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f>(((Kickstarter[[#This Row],[deadline]]/60)/60)/24)+DATE(1970,1,1)</f>
        <v>41034.139108796298</v>
      </c>
      <c r="J915">
        <v>1336188019</v>
      </c>
      <c r="K915" s="9">
        <f>(((Kickstarter[[#This Row],[launched_at]]/60)/60)/24)+DATE(1970,1,1)</f>
        <v>41004.139108796298</v>
      </c>
      <c r="L915">
        <v>1333596019</v>
      </c>
      <c r="M915" t="b">
        <v>0</v>
      </c>
      <c r="N915">
        <v>24</v>
      </c>
      <c r="O915" s="10">
        <f>Kickstarter[[#This Row],[pledged]]/Kickstarter[[#This Row],[goal]]</f>
        <v>6.6066666666666662E-2</v>
      </c>
      <c r="P915" s="12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Sub-Category]],LEN(Kickstarter[[#This Row],[Category and Sub-Category]])-FIND("/",Kickstarter[[#This Row],[Category and Sub-Category]]))</f>
        <v>jazz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f>(((Kickstarter[[#This Row],[deadline]]/60)/60)/24)+DATE(1970,1,1)</f>
        <v>41146.763275462967</v>
      </c>
      <c r="J916">
        <v>1345918747</v>
      </c>
      <c r="K916" s="9">
        <f>(((Kickstarter[[#This Row],[launched_at]]/60)/60)/24)+DATE(1970,1,1)</f>
        <v>41116.763275462967</v>
      </c>
      <c r="L916">
        <v>1343326747</v>
      </c>
      <c r="M916" t="b">
        <v>0</v>
      </c>
      <c r="N916">
        <v>0</v>
      </c>
      <c r="O916" s="10">
        <f>Kickstarter[[#This Row],[pledged]]/Kickstarter[[#This Row],[goal]]</f>
        <v>0</v>
      </c>
      <c r="P916" s="12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Sub-Category]],LEN(Kickstarter[[#This Row],[Category and Sub-Category]])-FIND("/",Kickstarter[[#This Row],[Category and Sub-Category]]))</f>
        <v>jazz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f>(((Kickstarter[[#This Row],[deadline]]/60)/60)/24)+DATE(1970,1,1)</f>
        <v>40969.207638888889</v>
      </c>
      <c r="J917">
        <v>1330577940</v>
      </c>
      <c r="K917" s="9">
        <f>(((Kickstarter[[#This Row],[launched_at]]/60)/60)/24)+DATE(1970,1,1)</f>
        <v>40937.679560185185</v>
      </c>
      <c r="L917">
        <v>1327853914</v>
      </c>
      <c r="M917" t="b">
        <v>0</v>
      </c>
      <c r="N917">
        <v>9</v>
      </c>
      <c r="O917" s="10">
        <f>Kickstarter[[#This Row],[pledged]]/Kickstarter[[#This Row],[goal]]</f>
        <v>5.7692307692307696E-2</v>
      </c>
      <c r="P917" s="12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Sub-Category]],LEN(Kickstarter[[#This Row],[Category and Sub-Category]])-FIND("/",Kickstarter[[#This Row],[Category and Sub-Category]]))</f>
        <v>jazz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f>(((Kickstarter[[#This Row],[deadline]]/60)/60)/24)+DATE(1970,1,1)</f>
        <v>40473.208333333336</v>
      </c>
      <c r="J918">
        <v>1287723600</v>
      </c>
      <c r="K918" s="9">
        <f>(((Kickstarter[[#This Row],[launched_at]]/60)/60)/24)+DATE(1970,1,1)</f>
        <v>40434.853402777779</v>
      </c>
      <c r="L918">
        <v>1284409734</v>
      </c>
      <c r="M918" t="b">
        <v>0</v>
      </c>
      <c r="N918">
        <v>0</v>
      </c>
      <c r="O918" s="10">
        <f>Kickstarter[[#This Row],[pledged]]/Kickstarter[[#This Row],[goal]]</f>
        <v>0</v>
      </c>
      <c r="P918" s="12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Sub-Category]],LEN(Kickstarter[[#This Row],[Category and Sub-Category]])-FIND("/",Kickstarter[[#This Row],[Category and Sub-Category]]))</f>
        <v>jazz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f>(((Kickstarter[[#This Row],[deadline]]/60)/60)/24)+DATE(1970,1,1)</f>
        <v>41834.104166666664</v>
      </c>
      <c r="J919">
        <v>1405305000</v>
      </c>
      <c r="K919" s="9">
        <f>(((Kickstarter[[#This Row],[launched_at]]/60)/60)/24)+DATE(1970,1,1)</f>
        <v>41802.94363425926</v>
      </c>
      <c r="L919">
        <v>1402612730</v>
      </c>
      <c r="M919" t="b">
        <v>0</v>
      </c>
      <c r="N919">
        <v>1</v>
      </c>
      <c r="O919" s="10">
        <f>Kickstarter[[#This Row],[pledged]]/Kickstarter[[#This Row],[goal]]</f>
        <v>6.0000000000000001E-3</v>
      </c>
      <c r="P919" s="12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Sub-Category]],LEN(Kickstarter[[#This Row],[Category and Sub-Category]])-FIND("/",Kickstarter[[#This Row],[Category and Sub-Category]]))</f>
        <v>jazz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f>(((Kickstarter[[#This Row],[deadline]]/60)/60)/24)+DATE(1970,1,1)</f>
        <v>41974.957881944443</v>
      </c>
      <c r="J920">
        <v>1417474761</v>
      </c>
      <c r="K920" s="9">
        <f>(((Kickstarter[[#This Row],[launched_at]]/60)/60)/24)+DATE(1970,1,1)</f>
        <v>41944.916215277779</v>
      </c>
      <c r="L920">
        <v>1414879161</v>
      </c>
      <c r="M920" t="b">
        <v>0</v>
      </c>
      <c r="N920">
        <v>10</v>
      </c>
      <c r="O920" s="10">
        <f>Kickstarter[[#This Row],[pledged]]/Kickstarter[[#This Row],[goal]]</f>
        <v>5.0256410256410255E-2</v>
      </c>
      <c r="P920" s="12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Sub-Category]],LEN(Kickstarter[[#This Row],[Category and Sub-Category]])-FIND("/",Kickstarter[[#This Row],[Category and Sub-Category]]))</f>
        <v>jazz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f>(((Kickstarter[[#This Row],[deadline]]/60)/60)/24)+DATE(1970,1,1)</f>
        <v>41262.641724537039</v>
      </c>
      <c r="J921">
        <v>1355930645</v>
      </c>
      <c r="K921" s="9">
        <f>(((Kickstarter[[#This Row],[launched_at]]/60)/60)/24)+DATE(1970,1,1)</f>
        <v>41227.641724537039</v>
      </c>
      <c r="L921">
        <v>1352906645</v>
      </c>
      <c r="M921" t="b">
        <v>0</v>
      </c>
      <c r="N921">
        <v>1</v>
      </c>
      <c r="O921" s="10">
        <f>Kickstarter[[#This Row],[pledged]]/Kickstarter[[#This Row],[goal]]</f>
        <v>5.0000000000000001E-3</v>
      </c>
      <c r="P921" s="12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Sub-Category]],LEN(Kickstarter[[#This Row],[Category and Sub-Category]])-FIND("/",Kickstarter[[#This Row],[Category and Sub-Category]]))</f>
        <v>jazz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f>(((Kickstarter[[#This Row],[deadline]]/60)/60)/24)+DATE(1970,1,1)</f>
        <v>41592.713217592594</v>
      </c>
      <c r="J922">
        <v>1384448822</v>
      </c>
      <c r="K922" s="9">
        <f>(((Kickstarter[[#This Row],[launched_at]]/60)/60)/24)+DATE(1970,1,1)</f>
        <v>41562.67155092593</v>
      </c>
      <c r="L922">
        <v>1381853222</v>
      </c>
      <c r="M922" t="b">
        <v>0</v>
      </c>
      <c r="N922">
        <v>0</v>
      </c>
      <c r="O922" s="10">
        <f>Kickstarter[[#This Row],[pledged]]/Kickstarter[[#This Row],[goal]]</f>
        <v>0</v>
      </c>
      <c r="P922" s="12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Sub-Category]],LEN(Kickstarter[[#This Row],[Category and Sub-Category]])-FIND("/",Kickstarter[[#This Row],[Category and Sub-Category]]))</f>
        <v>jazz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f>(((Kickstarter[[#This Row],[deadline]]/60)/60)/24)+DATE(1970,1,1)</f>
        <v>40889.212685185186</v>
      </c>
      <c r="J923">
        <v>1323666376</v>
      </c>
      <c r="K923" s="9">
        <f>(((Kickstarter[[#This Row],[launched_at]]/60)/60)/24)+DATE(1970,1,1)</f>
        <v>40847.171018518515</v>
      </c>
      <c r="L923">
        <v>1320033976</v>
      </c>
      <c r="M923" t="b">
        <v>0</v>
      </c>
      <c r="N923">
        <v>20</v>
      </c>
      <c r="O923" s="10">
        <f>Kickstarter[[#This Row],[pledged]]/Kickstarter[[#This Row],[goal]]</f>
        <v>0.309</v>
      </c>
      <c r="P923" s="12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Sub-Category]],LEN(Kickstarter[[#This Row],[Category and Sub-Category]])-FIND("/",Kickstarter[[#This Row],[Category and Sub-Category]]))</f>
        <v>jazz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f>(((Kickstarter[[#This Row],[deadline]]/60)/60)/24)+DATE(1970,1,1)</f>
        <v>41913.530011574076</v>
      </c>
      <c r="J924">
        <v>1412167393</v>
      </c>
      <c r="K924" s="9">
        <f>(((Kickstarter[[#This Row],[launched_at]]/60)/60)/24)+DATE(1970,1,1)</f>
        <v>41878.530011574076</v>
      </c>
      <c r="L924">
        <v>1409143393</v>
      </c>
      <c r="M924" t="b">
        <v>0</v>
      </c>
      <c r="N924">
        <v>30</v>
      </c>
      <c r="O924" s="10">
        <f>Kickstarter[[#This Row],[pledged]]/Kickstarter[[#This Row],[goal]]</f>
        <v>0.21037037037037037</v>
      </c>
      <c r="P924" s="12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Sub-Category]],LEN(Kickstarter[[#This Row],[Category and Sub-Category]])-FIND("/",Kickstarter[[#This Row],[Category and Sub-Category]]))</f>
        <v>jazz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f>(((Kickstarter[[#This Row],[deadline]]/60)/60)/24)+DATE(1970,1,1)</f>
        <v>41965.001423611116</v>
      </c>
      <c r="J925">
        <v>1416614523</v>
      </c>
      <c r="K925" s="9">
        <f>(((Kickstarter[[#This Row],[launched_at]]/60)/60)/24)+DATE(1970,1,1)</f>
        <v>41934.959756944445</v>
      </c>
      <c r="L925">
        <v>1414018923</v>
      </c>
      <c r="M925" t="b">
        <v>0</v>
      </c>
      <c r="N925">
        <v>6</v>
      </c>
      <c r="O925" s="10">
        <f>Kickstarter[[#This Row],[pledged]]/Kickstarter[[#This Row],[goal]]</f>
        <v>2.1999999999999999E-2</v>
      </c>
      <c r="P925" s="12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Sub-Category]],LEN(Kickstarter[[#This Row],[Category and Sub-Category]])-FIND("/",Kickstarter[[#This Row],[Category and Sub-Category]]))</f>
        <v>jazz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f>(((Kickstarter[[#This Row],[deadline]]/60)/60)/24)+DATE(1970,1,1)</f>
        <v>41318.942928240744</v>
      </c>
      <c r="J926">
        <v>1360795069</v>
      </c>
      <c r="K926" s="9">
        <f>(((Kickstarter[[#This Row],[launched_at]]/60)/60)/24)+DATE(1970,1,1)</f>
        <v>41288.942928240744</v>
      </c>
      <c r="L926">
        <v>1358203069</v>
      </c>
      <c r="M926" t="b">
        <v>0</v>
      </c>
      <c r="N926">
        <v>15</v>
      </c>
      <c r="O926" s="10">
        <f>Kickstarter[[#This Row],[pledged]]/Kickstarter[[#This Row],[goal]]</f>
        <v>0.109</v>
      </c>
      <c r="P926" s="12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Sub-Category]],LEN(Kickstarter[[#This Row],[Category and Sub-Category]])-FIND("/",Kickstarter[[#This Row],[Category and Sub-Category]]))</f>
        <v>jazz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f>(((Kickstarter[[#This Row],[deadline]]/60)/60)/24)+DATE(1970,1,1)</f>
        <v>41605.922581018516</v>
      </c>
      <c r="J927">
        <v>1385590111</v>
      </c>
      <c r="K927" s="9">
        <f>(((Kickstarter[[#This Row],[launched_at]]/60)/60)/24)+DATE(1970,1,1)</f>
        <v>41575.880914351852</v>
      </c>
      <c r="L927">
        <v>1382994511</v>
      </c>
      <c r="M927" t="b">
        <v>0</v>
      </c>
      <c r="N927">
        <v>5</v>
      </c>
      <c r="O927" s="10">
        <f>Kickstarter[[#This Row],[pledged]]/Kickstarter[[#This Row],[goal]]</f>
        <v>2.6666666666666668E-2</v>
      </c>
      <c r="P927" s="12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Sub-Category]],LEN(Kickstarter[[#This Row],[Category and Sub-Category]])-FIND("/",Kickstarter[[#This Row],[Category and Sub-Category]]))</f>
        <v>jazz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f>(((Kickstarter[[#This Row],[deadline]]/60)/60)/24)+DATE(1970,1,1)</f>
        <v>40367.944444444445</v>
      </c>
      <c r="J928">
        <v>1278628800</v>
      </c>
      <c r="K928" s="9">
        <f>(((Kickstarter[[#This Row],[launched_at]]/60)/60)/24)+DATE(1970,1,1)</f>
        <v>40338.02002314815</v>
      </c>
      <c r="L928">
        <v>1276043330</v>
      </c>
      <c r="M928" t="b">
        <v>0</v>
      </c>
      <c r="N928">
        <v>0</v>
      </c>
      <c r="O928" s="10">
        <f>Kickstarter[[#This Row],[pledged]]/Kickstarter[[#This Row],[goal]]</f>
        <v>0</v>
      </c>
      <c r="P928" s="12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Sub-Category]],LEN(Kickstarter[[#This Row],[Category and Sub-Category]])-FIND("/",Kickstarter[[#This Row],[Category and Sub-Category]]))</f>
        <v>jazz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f>(((Kickstarter[[#This Row],[deadline]]/60)/60)/24)+DATE(1970,1,1)</f>
        <v>41043.822858796295</v>
      </c>
      <c r="J929">
        <v>1337024695</v>
      </c>
      <c r="K929" s="9">
        <f>(((Kickstarter[[#This Row],[launched_at]]/60)/60)/24)+DATE(1970,1,1)</f>
        <v>41013.822858796295</v>
      </c>
      <c r="L929">
        <v>1334432695</v>
      </c>
      <c r="M929" t="b">
        <v>0</v>
      </c>
      <c r="N929">
        <v>0</v>
      </c>
      <c r="O929" s="10">
        <f>Kickstarter[[#This Row],[pledged]]/Kickstarter[[#This Row],[goal]]</f>
        <v>0</v>
      </c>
      <c r="P929" s="12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Sub-Category]],LEN(Kickstarter[[#This Row],[Category and Sub-Category]])-FIND("/",Kickstarter[[#This Row],[Category and Sub-Category]]))</f>
        <v>jazz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f>(((Kickstarter[[#This Row],[deadline]]/60)/60)/24)+DATE(1970,1,1)</f>
        <v>41231</v>
      </c>
      <c r="J930">
        <v>1353196800</v>
      </c>
      <c r="K930" s="9">
        <f>(((Kickstarter[[#This Row],[launched_at]]/60)/60)/24)+DATE(1970,1,1)</f>
        <v>41180.86241898148</v>
      </c>
      <c r="L930">
        <v>1348864913</v>
      </c>
      <c r="M930" t="b">
        <v>0</v>
      </c>
      <c r="N930">
        <v>28</v>
      </c>
      <c r="O930" s="10">
        <f>Kickstarter[[#This Row],[pledged]]/Kickstarter[[#This Row],[goal]]</f>
        <v>0.10862068965517241</v>
      </c>
      <c r="P930" s="12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Sub-Category]],LEN(Kickstarter[[#This Row],[Category and Sub-Category]])-FIND("/",Kickstarter[[#This Row],[Category and Sub-Category]]))</f>
        <v>jazz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f>(((Kickstarter[[#This Row],[deadline]]/60)/60)/24)+DATE(1970,1,1)</f>
        <v>41008.196400462963</v>
      </c>
      <c r="J931">
        <v>1333946569</v>
      </c>
      <c r="K931" s="9">
        <f>(((Kickstarter[[#This Row],[launched_at]]/60)/60)/24)+DATE(1970,1,1)</f>
        <v>40978.238067129627</v>
      </c>
      <c r="L931">
        <v>1331358169</v>
      </c>
      <c r="M931" t="b">
        <v>0</v>
      </c>
      <c r="N931">
        <v>0</v>
      </c>
      <c r="O931" s="10">
        <f>Kickstarter[[#This Row],[pledged]]/Kickstarter[[#This Row],[goal]]</f>
        <v>0</v>
      </c>
      <c r="P931" s="12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Sub-Category]],LEN(Kickstarter[[#This Row],[Category and Sub-Category]])-FIND("/",Kickstarter[[#This Row],[Category and Sub-Category]]))</f>
        <v>jazz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f>(((Kickstarter[[#This Row],[deadline]]/60)/60)/24)+DATE(1970,1,1)</f>
        <v>40354.897222222222</v>
      </c>
      <c r="J932">
        <v>1277501520</v>
      </c>
      <c r="K932" s="9">
        <f>(((Kickstarter[[#This Row],[launched_at]]/60)/60)/24)+DATE(1970,1,1)</f>
        <v>40312.915578703702</v>
      </c>
      <c r="L932">
        <v>1273874306</v>
      </c>
      <c r="M932" t="b">
        <v>0</v>
      </c>
      <c r="N932">
        <v>5</v>
      </c>
      <c r="O932" s="10">
        <f>Kickstarter[[#This Row],[pledged]]/Kickstarter[[#This Row],[goal]]</f>
        <v>0.38333333333333336</v>
      </c>
      <c r="P932" s="12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Sub-Category]],LEN(Kickstarter[[#This Row],[Category and Sub-Category]])-FIND("/",Kickstarter[[#This Row],[Category and Sub-Category]]))</f>
        <v>jazz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f>(((Kickstarter[[#This Row],[deadline]]/60)/60)/24)+DATE(1970,1,1)</f>
        <v>41714.916666666664</v>
      </c>
      <c r="J933">
        <v>1395007200</v>
      </c>
      <c r="K933" s="9">
        <f>(((Kickstarter[[#This Row],[launched_at]]/60)/60)/24)+DATE(1970,1,1)</f>
        <v>41680.359976851854</v>
      </c>
      <c r="L933">
        <v>1392021502</v>
      </c>
      <c r="M933" t="b">
        <v>0</v>
      </c>
      <c r="N933">
        <v>7</v>
      </c>
      <c r="O933" s="10">
        <f>Kickstarter[[#This Row],[pledged]]/Kickstarter[[#This Row],[goal]]</f>
        <v>6.5500000000000003E-2</v>
      </c>
      <c r="P933" s="12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Sub-Category]],LEN(Kickstarter[[#This Row],[Category and Sub-Category]])-FIND("/",Kickstarter[[#This Row],[Category and Sub-Category]]))</f>
        <v>jazz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f>(((Kickstarter[[#This Row],[deadline]]/60)/60)/24)+DATE(1970,1,1)</f>
        <v>41355.927604166667</v>
      </c>
      <c r="J934">
        <v>1363990545</v>
      </c>
      <c r="K934" s="9">
        <f>(((Kickstarter[[#This Row],[launched_at]]/60)/60)/24)+DATE(1970,1,1)</f>
        <v>41310.969270833331</v>
      </c>
      <c r="L934">
        <v>1360106145</v>
      </c>
      <c r="M934" t="b">
        <v>0</v>
      </c>
      <c r="N934">
        <v>30</v>
      </c>
      <c r="O934" s="10">
        <f>Kickstarter[[#This Row],[pledged]]/Kickstarter[[#This Row],[goal]]</f>
        <v>0.14536842105263159</v>
      </c>
      <c r="P934" s="12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Sub-Category]],LEN(Kickstarter[[#This Row],[Category and Sub-Category]])-FIND("/",Kickstarter[[#This Row],[Category and Sub-Category]]))</f>
        <v>jazz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f>(((Kickstarter[[#This Row],[deadline]]/60)/60)/24)+DATE(1970,1,1)</f>
        <v>41771.169085648151</v>
      </c>
      <c r="J935">
        <v>1399867409</v>
      </c>
      <c r="K935" s="9">
        <f>(((Kickstarter[[#This Row],[launched_at]]/60)/60)/24)+DATE(1970,1,1)</f>
        <v>41711.169085648151</v>
      </c>
      <c r="L935">
        <v>1394683409</v>
      </c>
      <c r="M935" t="b">
        <v>0</v>
      </c>
      <c r="N935">
        <v>2</v>
      </c>
      <c r="O935" s="10">
        <f>Kickstarter[[#This Row],[pledged]]/Kickstarter[[#This Row],[goal]]</f>
        <v>0.06</v>
      </c>
      <c r="P935" s="12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Sub-Category]],LEN(Kickstarter[[#This Row],[Category and Sub-Category]])-FIND("/",Kickstarter[[#This Row],[Category and Sub-Category]]))</f>
        <v>jazz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f>(((Kickstarter[[#This Row],[deadline]]/60)/60)/24)+DATE(1970,1,1)</f>
        <v>41763.25</v>
      </c>
      <c r="J936">
        <v>1399183200</v>
      </c>
      <c r="K936" s="9">
        <f>(((Kickstarter[[#This Row],[launched_at]]/60)/60)/24)+DATE(1970,1,1)</f>
        <v>41733.737083333333</v>
      </c>
      <c r="L936">
        <v>1396633284</v>
      </c>
      <c r="M936" t="b">
        <v>0</v>
      </c>
      <c r="N936">
        <v>30</v>
      </c>
      <c r="O936" s="10">
        <f>Kickstarter[[#This Row],[pledged]]/Kickstarter[[#This Row],[goal]]</f>
        <v>0.30399999999999999</v>
      </c>
      <c r="P936" s="12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Sub-Category]],LEN(Kickstarter[[#This Row],[Category and Sub-Category]])-FIND("/",Kickstarter[[#This Row],[Category and Sub-Category]]))</f>
        <v>jazz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f>(((Kickstarter[[#This Row],[deadline]]/60)/60)/24)+DATE(1970,1,1)</f>
        <v>42398.333668981482</v>
      </c>
      <c r="J937">
        <v>1454054429</v>
      </c>
      <c r="K937" s="9">
        <f>(((Kickstarter[[#This Row],[launched_at]]/60)/60)/24)+DATE(1970,1,1)</f>
        <v>42368.333668981482</v>
      </c>
      <c r="L937">
        <v>1451462429</v>
      </c>
      <c r="M937" t="b">
        <v>0</v>
      </c>
      <c r="N937">
        <v>2</v>
      </c>
      <c r="O937" s="10">
        <f>Kickstarter[[#This Row],[pledged]]/Kickstarter[[#This Row],[goal]]</f>
        <v>1.4285714285714285E-2</v>
      </c>
      <c r="P937" s="12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Sub-Category]],LEN(Kickstarter[[#This Row],[Category and Sub-Category]])-FIND("/",Kickstarter[[#This Row],[Category and Sub-Category]]))</f>
        <v>jazz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f>(((Kickstarter[[#This Row],[deadline]]/60)/60)/24)+DATE(1970,1,1)</f>
        <v>40926.833333333336</v>
      </c>
      <c r="J938">
        <v>1326916800</v>
      </c>
      <c r="K938" s="9">
        <f>(((Kickstarter[[#This Row],[launched_at]]/60)/60)/24)+DATE(1970,1,1)</f>
        <v>40883.024178240739</v>
      </c>
      <c r="L938">
        <v>1323131689</v>
      </c>
      <c r="M938" t="b">
        <v>0</v>
      </c>
      <c r="N938">
        <v>0</v>
      </c>
      <c r="O938" s="10">
        <f>Kickstarter[[#This Row],[pledged]]/Kickstarter[[#This Row],[goal]]</f>
        <v>0</v>
      </c>
      <c r="P938" s="12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Sub-Category]],LEN(Kickstarter[[#This Row],[Category and Sub-Category]])-FIND("/",Kickstarter[[#This Row],[Category and Sub-Category]]))</f>
        <v>jazz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f>(((Kickstarter[[#This Row],[deadline]]/60)/60)/24)+DATE(1970,1,1)</f>
        <v>41581.839780092596</v>
      </c>
      <c r="J939">
        <v>1383509357</v>
      </c>
      <c r="K939" s="9">
        <f>(((Kickstarter[[#This Row],[launched_at]]/60)/60)/24)+DATE(1970,1,1)</f>
        <v>41551.798113425924</v>
      </c>
      <c r="L939">
        <v>1380913757</v>
      </c>
      <c r="M939" t="b">
        <v>0</v>
      </c>
      <c r="N939">
        <v>2</v>
      </c>
      <c r="O939" s="10">
        <f>Kickstarter[[#This Row],[pledged]]/Kickstarter[[#This Row],[goal]]</f>
        <v>1.1428571428571429E-2</v>
      </c>
      <c r="P939" s="12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Sub-Category]],LEN(Kickstarter[[#This Row],[Category and Sub-Category]])-FIND("/",Kickstarter[[#This Row],[Category and Sub-Category]]))</f>
        <v>jazz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f>(((Kickstarter[[#This Row],[deadline]]/60)/60)/24)+DATE(1970,1,1)</f>
        <v>41154.479722222226</v>
      </c>
      <c r="J940">
        <v>1346585448</v>
      </c>
      <c r="K940" s="9">
        <f>(((Kickstarter[[#This Row],[launched_at]]/60)/60)/24)+DATE(1970,1,1)</f>
        <v>41124.479722222226</v>
      </c>
      <c r="L940">
        <v>1343993448</v>
      </c>
      <c r="M940" t="b">
        <v>0</v>
      </c>
      <c r="N940">
        <v>1</v>
      </c>
      <c r="O940" s="10">
        <f>Kickstarter[[#This Row],[pledged]]/Kickstarter[[#This Row],[goal]]</f>
        <v>3.5714285714285713E-3</v>
      </c>
      <c r="P940" s="12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Sub-Category]],LEN(Kickstarter[[#This Row],[Category and Sub-Category]])-FIND("/",Kickstarter[[#This Row],[Category and Sub-Category]]))</f>
        <v>jazz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f>(((Kickstarter[[#This Row],[deadline]]/60)/60)/24)+DATE(1970,1,1)</f>
        <v>41455.831944444442</v>
      </c>
      <c r="J941">
        <v>1372622280</v>
      </c>
      <c r="K941" s="9">
        <f>(((Kickstarter[[#This Row],[launched_at]]/60)/60)/24)+DATE(1970,1,1)</f>
        <v>41416.763171296298</v>
      </c>
      <c r="L941">
        <v>1369246738</v>
      </c>
      <c r="M941" t="b">
        <v>0</v>
      </c>
      <c r="N941">
        <v>2</v>
      </c>
      <c r="O941" s="10">
        <f>Kickstarter[[#This Row],[pledged]]/Kickstarter[[#This Row],[goal]]</f>
        <v>1.4545454545454545E-2</v>
      </c>
      <c r="P941" s="12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Sub-Category]],LEN(Kickstarter[[#This Row],[Category and Sub-Category]])-FIND("/",Kickstarter[[#This Row],[Category and Sub-Category]]))</f>
        <v>jazz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f>(((Kickstarter[[#This Row],[deadline]]/60)/60)/24)+DATE(1970,1,1)</f>
        <v>42227.008402777778</v>
      </c>
      <c r="J942">
        <v>1439251926</v>
      </c>
      <c r="K942" s="9">
        <f>(((Kickstarter[[#This Row],[launched_at]]/60)/60)/24)+DATE(1970,1,1)</f>
        <v>42182.008402777778</v>
      </c>
      <c r="L942">
        <v>1435363926</v>
      </c>
      <c r="M942" t="b">
        <v>0</v>
      </c>
      <c r="N942">
        <v>14</v>
      </c>
      <c r="O942" s="10">
        <f>Kickstarter[[#This Row],[pledged]]/Kickstarter[[#This Row],[goal]]</f>
        <v>0.17155555555555554</v>
      </c>
      <c r="P942" s="12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Sub-Category]],LEN(Kickstarter[[#This Row],[Category and Sub-Category]])-FIND("/",Kickstarter[[#This Row],[Category and Sub-Category]]))</f>
        <v>wearables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f>(((Kickstarter[[#This Row],[deadline]]/60)/60)/24)+DATE(1970,1,1)</f>
        <v>42776.096585648149</v>
      </c>
      <c r="J943">
        <v>1486693145</v>
      </c>
      <c r="K943" s="9">
        <f>(((Kickstarter[[#This Row],[launched_at]]/60)/60)/24)+DATE(1970,1,1)</f>
        <v>42746.096585648149</v>
      </c>
      <c r="L943">
        <v>1484101145</v>
      </c>
      <c r="M943" t="b">
        <v>0</v>
      </c>
      <c r="N943">
        <v>31</v>
      </c>
      <c r="O943" s="10">
        <f>Kickstarter[[#This Row],[pledged]]/Kickstarter[[#This Row],[goal]]</f>
        <v>2.3220000000000001E-2</v>
      </c>
      <c r="P943" s="12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Sub-Category]],LEN(Kickstarter[[#This Row],[Category and Sub-Category]])-FIND("/",Kickstarter[[#This Row],[Category and Sub-Category]]))</f>
        <v>wearables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f>(((Kickstarter[[#This Row],[deadline]]/60)/60)/24)+DATE(1970,1,1)</f>
        <v>42418.843287037031</v>
      </c>
      <c r="J944">
        <v>1455826460</v>
      </c>
      <c r="K944" s="9">
        <f>(((Kickstarter[[#This Row],[launched_at]]/60)/60)/24)+DATE(1970,1,1)</f>
        <v>42382.843287037031</v>
      </c>
      <c r="L944">
        <v>1452716060</v>
      </c>
      <c r="M944" t="b">
        <v>0</v>
      </c>
      <c r="N944">
        <v>16</v>
      </c>
      <c r="O944" s="10">
        <f>Kickstarter[[#This Row],[pledged]]/Kickstarter[[#This Row],[goal]]</f>
        <v>8.9066666666666669E-2</v>
      </c>
      <c r="P944" s="12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Sub-Category]],LEN(Kickstarter[[#This Row],[Category and Sub-Category]])-FIND("/",Kickstarter[[#This Row],[Category and Sub-Category]]))</f>
        <v>wearables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f>(((Kickstarter[[#This Row],[deadline]]/60)/60)/24)+DATE(1970,1,1)</f>
        <v>42703.709548611107</v>
      </c>
      <c r="J945">
        <v>1480438905</v>
      </c>
      <c r="K945" s="9">
        <f>(((Kickstarter[[#This Row],[launched_at]]/60)/60)/24)+DATE(1970,1,1)</f>
        <v>42673.66788194445</v>
      </c>
      <c r="L945">
        <v>1477843305</v>
      </c>
      <c r="M945" t="b">
        <v>0</v>
      </c>
      <c r="N945">
        <v>12</v>
      </c>
      <c r="O945" s="10">
        <f>Kickstarter[[#This Row],[pledged]]/Kickstarter[[#This Row],[goal]]</f>
        <v>9.633333333333334E-2</v>
      </c>
      <c r="P945" s="12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Sub-Category]],LEN(Kickstarter[[#This Row],[Category and Sub-Category]])-FIND("/",Kickstarter[[#This Row],[Category and Sub-Category]]))</f>
        <v>wearables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f>(((Kickstarter[[#This Row],[deadline]]/60)/60)/24)+DATE(1970,1,1)</f>
        <v>42478.583333333328</v>
      </c>
      <c r="J946">
        <v>1460988000</v>
      </c>
      <c r="K946" s="9">
        <f>(((Kickstarter[[#This Row],[launched_at]]/60)/60)/24)+DATE(1970,1,1)</f>
        <v>42444.583912037036</v>
      </c>
      <c r="L946">
        <v>1458050450</v>
      </c>
      <c r="M946" t="b">
        <v>0</v>
      </c>
      <c r="N946">
        <v>96</v>
      </c>
      <c r="O946" s="10">
        <f>Kickstarter[[#This Row],[pledged]]/Kickstarter[[#This Row],[goal]]</f>
        <v>0.13325999999999999</v>
      </c>
      <c r="P946" s="12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Sub-Category]],LEN(Kickstarter[[#This Row],[Category and Sub-Category]])-FIND("/",Kickstarter[[#This Row],[Category and Sub-Category]]))</f>
        <v>wearables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f>(((Kickstarter[[#This Row],[deadline]]/60)/60)/24)+DATE(1970,1,1)</f>
        <v>42784.999305555553</v>
      </c>
      <c r="J947">
        <v>1487462340</v>
      </c>
      <c r="K947" s="9">
        <f>(((Kickstarter[[#This Row],[launched_at]]/60)/60)/24)+DATE(1970,1,1)</f>
        <v>42732.872986111113</v>
      </c>
      <c r="L947">
        <v>1482958626</v>
      </c>
      <c r="M947" t="b">
        <v>0</v>
      </c>
      <c r="N947">
        <v>16</v>
      </c>
      <c r="O947" s="10">
        <f>Kickstarter[[#This Row],[pledged]]/Kickstarter[[#This Row],[goal]]</f>
        <v>2.4840000000000001E-2</v>
      </c>
      <c r="P947" s="12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Sub-Category]],LEN(Kickstarter[[#This Row],[Category and Sub-Category]])-FIND("/",Kickstarter[[#This Row],[Category and Sub-Category]]))</f>
        <v>wearables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f>(((Kickstarter[[#This Row],[deadline]]/60)/60)/24)+DATE(1970,1,1)</f>
        <v>42622.750555555554</v>
      </c>
      <c r="J948">
        <v>1473444048</v>
      </c>
      <c r="K948" s="9">
        <f>(((Kickstarter[[#This Row],[launched_at]]/60)/60)/24)+DATE(1970,1,1)</f>
        <v>42592.750555555554</v>
      </c>
      <c r="L948">
        <v>1470852048</v>
      </c>
      <c r="M948" t="b">
        <v>0</v>
      </c>
      <c r="N948">
        <v>5</v>
      </c>
      <c r="O948" s="10">
        <f>Kickstarter[[#This Row],[pledged]]/Kickstarter[[#This Row],[goal]]</f>
        <v>1.9066666666666666E-2</v>
      </c>
      <c r="P948" s="12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Sub-Category]],LEN(Kickstarter[[#This Row],[Category and Sub-Category]])-FIND("/",Kickstarter[[#This Row],[Category and Sub-Category]]))</f>
        <v>wearables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f>(((Kickstarter[[#This Row],[deadline]]/60)/60)/24)+DATE(1970,1,1)</f>
        <v>42551.781319444446</v>
      </c>
      <c r="J949">
        <v>1467312306</v>
      </c>
      <c r="K949" s="9">
        <f>(((Kickstarter[[#This Row],[launched_at]]/60)/60)/24)+DATE(1970,1,1)</f>
        <v>42491.781319444446</v>
      </c>
      <c r="L949">
        <v>1462128306</v>
      </c>
      <c r="M949" t="b">
        <v>0</v>
      </c>
      <c r="N949">
        <v>0</v>
      </c>
      <c r="O949" s="10">
        <f>Kickstarter[[#This Row],[pledged]]/Kickstarter[[#This Row],[goal]]</f>
        <v>0</v>
      </c>
      <c r="P949" s="12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Sub-Category]],LEN(Kickstarter[[#This Row],[Category and Sub-Category]])-FIND("/",Kickstarter[[#This Row],[Category and Sub-Category]]))</f>
        <v>wearables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f>(((Kickstarter[[#This Row],[deadline]]/60)/60)/24)+DATE(1970,1,1)</f>
        <v>42441.828287037039</v>
      </c>
      <c r="J950">
        <v>1457812364</v>
      </c>
      <c r="K950" s="9">
        <f>(((Kickstarter[[#This Row],[launched_at]]/60)/60)/24)+DATE(1970,1,1)</f>
        <v>42411.828287037039</v>
      </c>
      <c r="L950">
        <v>1455220364</v>
      </c>
      <c r="M950" t="b">
        <v>0</v>
      </c>
      <c r="N950">
        <v>8</v>
      </c>
      <c r="O950" s="10">
        <f>Kickstarter[[#This Row],[pledged]]/Kickstarter[[#This Row],[goal]]</f>
        <v>0.12</v>
      </c>
      <c r="P950" s="12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Sub-Category]],LEN(Kickstarter[[#This Row],[Category and Sub-Category]])-FIND("/",Kickstarter[[#This Row],[Category and Sub-Category]]))</f>
        <v>wearables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f>(((Kickstarter[[#This Row],[deadline]]/60)/60)/24)+DATE(1970,1,1)</f>
        <v>42421.043703703705</v>
      </c>
      <c r="J951">
        <v>1456016576</v>
      </c>
      <c r="K951" s="9">
        <f>(((Kickstarter[[#This Row],[launched_at]]/60)/60)/24)+DATE(1970,1,1)</f>
        <v>42361.043703703705</v>
      </c>
      <c r="L951">
        <v>1450832576</v>
      </c>
      <c r="M951" t="b">
        <v>0</v>
      </c>
      <c r="N951">
        <v>7</v>
      </c>
      <c r="O951" s="10">
        <f>Kickstarter[[#This Row],[pledged]]/Kickstarter[[#This Row],[goal]]</f>
        <v>1.3650000000000001E-2</v>
      </c>
      <c r="P951" s="12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Sub-Category]],LEN(Kickstarter[[#This Row],[Category and Sub-Category]])-FIND("/",Kickstarter[[#This Row],[Category and Sub-Category]]))</f>
        <v>wearables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f>(((Kickstarter[[#This Row],[deadline]]/60)/60)/24)+DATE(1970,1,1)</f>
        <v>42386.750706018516</v>
      </c>
      <c r="J952">
        <v>1453053661</v>
      </c>
      <c r="K952" s="9">
        <f>(((Kickstarter[[#This Row],[launched_at]]/60)/60)/24)+DATE(1970,1,1)</f>
        <v>42356.750706018516</v>
      </c>
      <c r="L952">
        <v>1450461661</v>
      </c>
      <c r="M952" t="b">
        <v>0</v>
      </c>
      <c r="N952">
        <v>24</v>
      </c>
      <c r="O952" s="10">
        <f>Kickstarter[[#This Row],[pledged]]/Kickstarter[[#This Row],[goal]]</f>
        <v>0.28039999999999998</v>
      </c>
      <c r="P952" s="12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Sub-Category]],LEN(Kickstarter[[#This Row],[Category and Sub-Category]])-FIND("/",Kickstarter[[#This Row],[Category and Sub-Category]]))</f>
        <v>wearables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f>(((Kickstarter[[#This Row],[deadline]]/60)/60)/24)+DATE(1970,1,1)</f>
        <v>42525.653611111105</v>
      </c>
      <c r="J953">
        <v>1465054872</v>
      </c>
      <c r="K953" s="9">
        <f>(((Kickstarter[[#This Row],[launched_at]]/60)/60)/24)+DATE(1970,1,1)</f>
        <v>42480.653611111105</v>
      </c>
      <c r="L953">
        <v>1461166872</v>
      </c>
      <c r="M953" t="b">
        <v>0</v>
      </c>
      <c r="N953">
        <v>121</v>
      </c>
      <c r="O953" s="10">
        <f>Kickstarter[[#This Row],[pledged]]/Kickstarter[[#This Row],[goal]]</f>
        <v>0.38390000000000002</v>
      </c>
      <c r="P953" s="12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Sub-Category]],LEN(Kickstarter[[#This Row],[Category and Sub-Category]])-FIND("/",Kickstarter[[#This Row],[Category and Sub-Category]]))</f>
        <v>wearables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f>(((Kickstarter[[#This Row],[deadline]]/60)/60)/24)+DATE(1970,1,1)</f>
        <v>42692.655231481483</v>
      </c>
      <c r="J954">
        <v>1479483812</v>
      </c>
      <c r="K954" s="9">
        <f>(((Kickstarter[[#This Row],[launched_at]]/60)/60)/24)+DATE(1970,1,1)</f>
        <v>42662.613564814819</v>
      </c>
      <c r="L954">
        <v>1476888212</v>
      </c>
      <c r="M954" t="b">
        <v>0</v>
      </c>
      <c r="N954">
        <v>196</v>
      </c>
      <c r="O954" s="10">
        <f>Kickstarter[[#This Row],[pledged]]/Kickstarter[[#This Row],[goal]]</f>
        <v>0.39942857142857141</v>
      </c>
      <c r="P954" s="12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Sub-Category]],LEN(Kickstarter[[#This Row],[Category and Sub-Category]])-FIND("/",Kickstarter[[#This Row],[Category and Sub-Category]]))</f>
        <v>wearables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f>(((Kickstarter[[#This Row],[deadline]]/60)/60)/24)+DATE(1970,1,1)</f>
        <v>42029.164340277777</v>
      </c>
      <c r="J955">
        <v>1422158199</v>
      </c>
      <c r="K955" s="9">
        <f>(((Kickstarter[[#This Row],[launched_at]]/60)/60)/24)+DATE(1970,1,1)</f>
        <v>41999.164340277777</v>
      </c>
      <c r="L955">
        <v>1419566199</v>
      </c>
      <c r="M955" t="b">
        <v>0</v>
      </c>
      <c r="N955">
        <v>5</v>
      </c>
      <c r="O955" s="10">
        <f>Kickstarter[[#This Row],[pledged]]/Kickstarter[[#This Row],[goal]]</f>
        <v>8.3999999999999995E-3</v>
      </c>
      <c r="P955" s="12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Sub-Category]],LEN(Kickstarter[[#This Row],[Category and Sub-Category]])-FIND("/",Kickstarter[[#This Row],[Category and Sub-Category]]))</f>
        <v>wearables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f>(((Kickstarter[[#This Row],[deadline]]/60)/60)/24)+DATE(1970,1,1)</f>
        <v>42236.833784722221</v>
      </c>
      <c r="J956">
        <v>1440100839</v>
      </c>
      <c r="K956" s="9">
        <f>(((Kickstarter[[#This Row],[launched_at]]/60)/60)/24)+DATE(1970,1,1)</f>
        <v>42194.833784722221</v>
      </c>
      <c r="L956">
        <v>1436472039</v>
      </c>
      <c r="M956" t="b">
        <v>0</v>
      </c>
      <c r="N956">
        <v>73</v>
      </c>
      <c r="O956" s="10">
        <f>Kickstarter[[#This Row],[pledged]]/Kickstarter[[#This Row],[goal]]</f>
        <v>0.43406666666666666</v>
      </c>
      <c r="P956" s="12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Sub-Category]],LEN(Kickstarter[[#This Row],[Category and Sub-Category]])-FIND("/",Kickstarter[[#This Row],[Category and Sub-Category]]))</f>
        <v>wearables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f>(((Kickstarter[[#This Row],[deadline]]/60)/60)/24)+DATE(1970,1,1)</f>
        <v>42626.295138888891</v>
      </c>
      <c r="J957">
        <v>1473750300</v>
      </c>
      <c r="K957" s="9">
        <f>(((Kickstarter[[#This Row],[launched_at]]/60)/60)/24)+DATE(1970,1,1)</f>
        <v>42586.295138888891</v>
      </c>
      <c r="L957">
        <v>1470294300</v>
      </c>
      <c r="M957" t="b">
        <v>0</v>
      </c>
      <c r="N957">
        <v>93</v>
      </c>
      <c r="O957" s="10">
        <f>Kickstarter[[#This Row],[pledged]]/Kickstarter[[#This Row],[goal]]</f>
        <v>5.6613333333333335E-2</v>
      </c>
      <c r="P957" s="12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Sub-Category]],LEN(Kickstarter[[#This Row],[Category and Sub-Category]])-FIND("/",Kickstarter[[#This Row],[Category and Sub-Category]]))</f>
        <v>wearables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f>(((Kickstarter[[#This Row],[deadline]]/60)/60)/24)+DATE(1970,1,1)</f>
        <v>42120.872210648144</v>
      </c>
      <c r="J958">
        <v>1430081759</v>
      </c>
      <c r="K958" s="9">
        <f>(((Kickstarter[[#This Row],[launched_at]]/60)/60)/24)+DATE(1970,1,1)</f>
        <v>42060.913877314815</v>
      </c>
      <c r="L958">
        <v>1424901359</v>
      </c>
      <c r="M958" t="b">
        <v>0</v>
      </c>
      <c r="N958">
        <v>17</v>
      </c>
      <c r="O958" s="10">
        <f>Kickstarter[[#This Row],[pledged]]/Kickstarter[[#This Row],[goal]]</f>
        <v>1.7219999999999999E-2</v>
      </c>
      <c r="P958" s="12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Sub-Category]],LEN(Kickstarter[[#This Row],[Category and Sub-Category]])-FIND("/",Kickstarter[[#This Row],[Category and Sub-Category]]))</f>
        <v>wearables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f>(((Kickstarter[[#This Row],[deadline]]/60)/60)/24)+DATE(1970,1,1)</f>
        <v>42691.594131944439</v>
      </c>
      <c r="J959">
        <v>1479392133</v>
      </c>
      <c r="K959" s="9">
        <f>(((Kickstarter[[#This Row],[launched_at]]/60)/60)/24)+DATE(1970,1,1)</f>
        <v>42660.552465277782</v>
      </c>
      <c r="L959">
        <v>1476710133</v>
      </c>
      <c r="M959" t="b">
        <v>0</v>
      </c>
      <c r="N959">
        <v>7</v>
      </c>
      <c r="O959" s="10">
        <f>Kickstarter[[#This Row],[pledged]]/Kickstarter[[#This Row],[goal]]</f>
        <v>1.9416666666666665E-2</v>
      </c>
      <c r="P959" s="12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Sub-Category]],LEN(Kickstarter[[#This Row],[Category and Sub-Category]])-FIND("/",Kickstarter[[#This Row],[Category and Sub-Category]]))</f>
        <v>wearables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f>(((Kickstarter[[#This Row],[deadline]]/60)/60)/24)+DATE(1970,1,1)</f>
        <v>42104.207638888889</v>
      </c>
      <c r="J960">
        <v>1428641940</v>
      </c>
      <c r="K960" s="9">
        <f>(((Kickstarter[[#This Row],[launched_at]]/60)/60)/24)+DATE(1970,1,1)</f>
        <v>42082.802812499998</v>
      </c>
      <c r="L960">
        <v>1426792563</v>
      </c>
      <c r="M960" t="b">
        <v>0</v>
      </c>
      <c r="N960">
        <v>17</v>
      </c>
      <c r="O960" s="10">
        <f>Kickstarter[[#This Row],[pledged]]/Kickstarter[[#This Row],[goal]]</f>
        <v>0.11328275684711328</v>
      </c>
      <c r="P960" s="12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Sub-Category]],LEN(Kickstarter[[#This Row],[Category and Sub-Category]])-FIND("/",Kickstarter[[#This Row],[Category and Sub-Category]]))</f>
        <v>wearables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f>(((Kickstarter[[#This Row],[deadline]]/60)/60)/24)+DATE(1970,1,1)</f>
        <v>42023.174363425926</v>
      </c>
      <c r="J961">
        <v>1421640665</v>
      </c>
      <c r="K961" s="9">
        <f>(((Kickstarter[[#This Row],[launched_at]]/60)/60)/24)+DATE(1970,1,1)</f>
        <v>41993.174363425926</v>
      </c>
      <c r="L961">
        <v>1419048665</v>
      </c>
      <c r="M961" t="b">
        <v>0</v>
      </c>
      <c r="N961">
        <v>171</v>
      </c>
      <c r="O961" s="10">
        <f>Kickstarter[[#This Row],[pledged]]/Kickstarter[[#This Row],[goal]]</f>
        <v>0.3886</v>
      </c>
      <c r="P961" s="12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Sub-Category]],LEN(Kickstarter[[#This Row],[Category and Sub-Category]])-FIND("/",Kickstarter[[#This Row],[Category and Sub-Category]]))</f>
        <v>wearables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f>(((Kickstarter[[#This Row],[deadline]]/60)/60)/24)+DATE(1970,1,1)</f>
        <v>42808.585127314815</v>
      </c>
      <c r="J962">
        <v>1489500155</v>
      </c>
      <c r="K962" s="9">
        <f>(((Kickstarter[[#This Row],[launched_at]]/60)/60)/24)+DATE(1970,1,1)</f>
        <v>42766.626793981486</v>
      </c>
      <c r="L962">
        <v>1485874955</v>
      </c>
      <c r="M962" t="b">
        <v>0</v>
      </c>
      <c r="N962">
        <v>188</v>
      </c>
      <c r="O962" s="10">
        <f>Kickstarter[[#This Row],[pledged]]/Kickstarter[[#This Row],[goal]]</f>
        <v>0.46100628930817611</v>
      </c>
      <c r="P962" s="12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Sub-Category]],LEN(Kickstarter[[#This Row],[Category and Sub-Category]])-FIND("/",Kickstarter[[#This Row],[Category and Sub-Category]]))</f>
        <v>wearables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f>(((Kickstarter[[#This Row],[deadline]]/60)/60)/24)+DATE(1970,1,1)</f>
        <v>42786.791666666672</v>
      </c>
      <c r="J963">
        <v>1487617200</v>
      </c>
      <c r="K963" s="9">
        <f>(((Kickstarter[[#This Row],[launched_at]]/60)/60)/24)+DATE(1970,1,1)</f>
        <v>42740.693692129629</v>
      </c>
      <c r="L963">
        <v>1483634335</v>
      </c>
      <c r="M963" t="b">
        <v>0</v>
      </c>
      <c r="N963">
        <v>110</v>
      </c>
      <c r="O963" s="10">
        <f>Kickstarter[[#This Row],[pledged]]/Kickstarter[[#This Row],[goal]]</f>
        <v>0.42188421052631581</v>
      </c>
      <c r="P963" s="12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Sub-Category]],LEN(Kickstarter[[#This Row],[Category and Sub-Category]])-FIND("/",Kickstarter[[#This Row],[Category and Sub-Category]]))</f>
        <v>wearables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f>(((Kickstarter[[#This Row],[deadline]]/60)/60)/24)+DATE(1970,1,1)</f>
        <v>42411.712418981479</v>
      </c>
      <c r="J964">
        <v>1455210353</v>
      </c>
      <c r="K964" s="9">
        <f>(((Kickstarter[[#This Row],[launched_at]]/60)/60)/24)+DATE(1970,1,1)</f>
        <v>42373.712418981479</v>
      </c>
      <c r="L964">
        <v>1451927153</v>
      </c>
      <c r="M964" t="b">
        <v>0</v>
      </c>
      <c r="N964">
        <v>37</v>
      </c>
      <c r="O964" s="10">
        <f>Kickstarter[[#This Row],[pledged]]/Kickstarter[[#This Row],[goal]]</f>
        <v>0.2848</v>
      </c>
      <c r="P964" s="12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Sub-Category]],LEN(Kickstarter[[#This Row],[Category and Sub-Category]])-FIND("/",Kickstarter[[#This Row],[Category and Sub-Category]]))</f>
        <v>wearables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f>(((Kickstarter[[#This Row],[deadline]]/60)/60)/24)+DATE(1970,1,1)</f>
        <v>42660.635636574079</v>
      </c>
      <c r="J965">
        <v>1476717319</v>
      </c>
      <c r="K965" s="9">
        <f>(((Kickstarter[[#This Row],[launched_at]]/60)/60)/24)+DATE(1970,1,1)</f>
        <v>42625.635636574079</v>
      </c>
      <c r="L965">
        <v>1473693319</v>
      </c>
      <c r="M965" t="b">
        <v>0</v>
      </c>
      <c r="N965">
        <v>9</v>
      </c>
      <c r="O965" s="10">
        <f>Kickstarter[[#This Row],[pledged]]/Kickstarter[[#This Row],[goal]]</f>
        <v>1.0771428571428571E-2</v>
      </c>
      <c r="P965" s="12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Sub-Category]],LEN(Kickstarter[[#This Row],[Category and Sub-Category]])-FIND("/",Kickstarter[[#This Row],[Category and Sub-Category]]))</f>
        <v>wearables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f>(((Kickstarter[[#This Row],[deadline]]/60)/60)/24)+DATE(1970,1,1)</f>
        <v>42248.628692129627</v>
      </c>
      <c r="J966">
        <v>1441119919</v>
      </c>
      <c r="K966" s="9">
        <f>(((Kickstarter[[#This Row],[launched_at]]/60)/60)/24)+DATE(1970,1,1)</f>
        <v>42208.628692129627</v>
      </c>
      <c r="L966">
        <v>1437663919</v>
      </c>
      <c r="M966" t="b">
        <v>0</v>
      </c>
      <c r="N966">
        <v>29</v>
      </c>
      <c r="O966" s="10">
        <f>Kickstarter[[#This Row],[pledged]]/Kickstarter[[#This Row],[goal]]</f>
        <v>7.9909090909090902E-3</v>
      </c>
      <c r="P966" s="12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Sub-Category]],LEN(Kickstarter[[#This Row],[Category and Sub-Category]])-FIND("/",Kickstarter[[#This Row],[Category and Sub-Category]]))</f>
        <v>wearables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f>(((Kickstarter[[#This Row],[deadline]]/60)/60)/24)+DATE(1970,1,1)</f>
        <v>42669.165972222225</v>
      </c>
      <c r="J967">
        <v>1477454340</v>
      </c>
      <c r="K967" s="9">
        <f>(((Kickstarter[[#This Row],[launched_at]]/60)/60)/24)+DATE(1970,1,1)</f>
        <v>42637.016736111109</v>
      </c>
      <c r="L967">
        <v>1474676646</v>
      </c>
      <c r="M967" t="b">
        <v>0</v>
      </c>
      <c r="N967">
        <v>6</v>
      </c>
      <c r="O967" s="10">
        <f>Kickstarter[[#This Row],[pledged]]/Kickstarter[[#This Row],[goal]]</f>
        <v>1.192E-2</v>
      </c>
      <c r="P967" s="12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Sub-Category]],LEN(Kickstarter[[#This Row],[Category and Sub-Category]])-FIND("/",Kickstarter[[#This Row],[Category and Sub-Category]]))</f>
        <v>wearables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f>(((Kickstarter[[#This Row],[deadline]]/60)/60)/24)+DATE(1970,1,1)</f>
        <v>42649.635787037041</v>
      </c>
      <c r="J968">
        <v>1475766932</v>
      </c>
      <c r="K968" s="9">
        <f>(((Kickstarter[[#This Row],[launched_at]]/60)/60)/24)+DATE(1970,1,1)</f>
        <v>42619.635787037041</v>
      </c>
      <c r="L968">
        <v>1473174932</v>
      </c>
      <c r="M968" t="b">
        <v>0</v>
      </c>
      <c r="N968">
        <v>30</v>
      </c>
      <c r="O968" s="10">
        <f>Kickstarter[[#This Row],[pledged]]/Kickstarter[[#This Row],[goal]]</f>
        <v>0.14799999999999999</v>
      </c>
      <c r="P968" s="12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Sub-Category]],LEN(Kickstarter[[#This Row],[Category and Sub-Category]])-FIND("/",Kickstarter[[#This Row],[Category and Sub-Category]]))</f>
        <v>wearables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f>(((Kickstarter[[#This Row],[deadline]]/60)/60)/24)+DATE(1970,1,1)</f>
        <v>42482.21266203704</v>
      </c>
      <c r="J969">
        <v>1461301574</v>
      </c>
      <c r="K969" s="9">
        <f>(((Kickstarter[[#This Row],[launched_at]]/60)/60)/24)+DATE(1970,1,1)</f>
        <v>42422.254328703704</v>
      </c>
      <c r="L969">
        <v>1456121174</v>
      </c>
      <c r="M969" t="b">
        <v>0</v>
      </c>
      <c r="N969">
        <v>81</v>
      </c>
      <c r="O969" s="10">
        <f>Kickstarter[[#This Row],[pledged]]/Kickstarter[[#This Row],[goal]]</f>
        <v>0.17810000000000001</v>
      </c>
      <c r="P969" s="12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Sub-Category]],LEN(Kickstarter[[#This Row],[Category and Sub-Category]])-FIND("/",Kickstarter[[#This Row],[Category and Sub-Category]]))</f>
        <v>wearables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f>(((Kickstarter[[#This Row],[deadline]]/60)/60)/24)+DATE(1970,1,1)</f>
        <v>41866.847615740742</v>
      </c>
      <c r="J970">
        <v>1408134034</v>
      </c>
      <c r="K970" s="9">
        <f>(((Kickstarter[[#This Row],[launched_at]]/60)/60)/24)+DATE(1970,1,1)</f>
        <v>41836.847615740742</v>
      </c>
      <c r="L970">
        <v>1405542034</v>
      </c>
      <c r="M970" t="b">
        <v>0</v>
      </c>
      <c r="N970">
        <v>4</v>
      </c>
      <c r="O970" s="10">
        <f>Kickstarter[[#This Row],[pledged]]/Kickstarter[[#This Row],[goal]]</f>
        <v>1.325E-2</v>
      </c>
      <c r="P970" s="12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Sub-Category]],LEN(Kickstarter[[#This Row],[Category and Sub-Category]])-FIND("/",Kickstarter[[#This Row],[Category and Sub-Category]]))</f>
        <v>wearables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f>(((Kickstarter[[#This Row],[deadline]]/60)/60)/24)+DATE(1970,1,1)</f>
        <v>42775.30332175926</v>
      </c>
      <c r="J971">
        <v>1486624607</v>
      </c>
      <c r="K971" s="9">
        <f>(((Kickstarter[[#This Row],[launched_at]]/60)/60)/24)+DATE(1970,1,1)</f>
        <v>42742.30332175926</v>
      </c>
      <c r="L971">
        <v>1483773407</v>
      </c>
      <c r="M971" t="b">
        <v>0</v>
      </c>
      <c r="N971">
        <v>11</v>
      </c>
      <c r="O971" s="10">
        <f>Kickstarter[[#This Row],[pledged]]/Kickstarter[[#This Row],[goal]]</f>
        <v>0.46666666666666667</v>
      </c>
      <c r="P971" s="12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Sub-Category]],LEN(Kickstarter[[#This Row],[Category and Sub-Category]])-FIND("/",Kickstarter[[#This Row],[Category and Sub-Category]]))</f>
        <v>wearables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f>(((Kickstarter[[#This Row],[deadline]]/60)/60)/24)+DATE(1970,1,1)</f>
        <v>42758.207638888889</v>
      </c>
      <c r="J972">
        <v>1485147540</v>
      </c>
      <c r="K972" s="9">
        <f>(((Kickstarter[[#This Row],[launched_at]]/60)/60)/24)+DATE(1970,1,1)</f>
        <v>42721.220520833333</v>
      </c>
      <c r="L972">
        <v>1481951853</v>
      </c>
      <c r="M972" t="b">
        <v>0</v>
      </c>
      <c r="N972">
        <v>14</v>
      </c>
      <c r="O972" s="10">
        <f>Kickstarter[[#This Row],[pledged]]/Kickstarter[[#This Row],[goal]]</f>
        <v>0.4592</v>
      </c>
      <c r="P972" s="12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Sub-Category]],LEN(Kickstarter[[#This Row],[Category and Sub-Category]])-FIND("/",Kickstarter[[#This Row],[Category and Sub-Category]]))</f>
        <v>wearables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f>(((Kickstarter[[#This Row],[deadline]]/60)/60)/24)+DATE(1970,1,1)</f>
        <v>42156.709027777775</v>
      </c>
      <c r="J973">
        <v>1433178060</v>
      </c>
      <c r="K973" s="9">
        <f>(((Kickstarter[[#This Row],[launched_at]]/60)/60)/24)+DATE(1970,1,1)</f>
        <v>42111.709027777775</v>
      </c>
      <c r="L973">
        <v>1429290060</v>
      </c>
      <c r="M973" t="b">
        <v>0</v>
      </c>
      <c r="N973">
        <v>5</v>
      </c>
      <c r="O973" s="10">
        <f>Kickstarter[[#This Row],[pledged]]/Kickstarter[[#This Row],[goal]]</f>
        <v>2.2599999999999999E-3</v>
      </c>
      <c r="P973" s="12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Sub-Category]],LEN(Kickstarter[[#This Row],[Category and Sub-Category]])-FIND("/",Kickstarter[[#This Row],[Category and Sub-Category]]))</f>
        <v>wearables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f>(((Kickstarter[[#This Row],[deadline]]/60)/60)/24)+DATE(1970,1,1)</f>
        <v>41886.290972222225</v>
      </c>
      <c r="J974">
        <v>1409813940</v>
      </c>
      <c r="K974" s="9">
        <f>(((Kickstarter[[#This Row],[launched_at]]/60)/60)/24)+DATE(1970,1,1)</f>
        <v>41856.865717592591</v>
      </c>
      <c r="L974">
        <v>1407271598</v>
      </c>
      <c r="M974" t="b">
        <v>0</v>
      </c>
      <c r="N974">
        <v>45</v>
      </c>
      <c r="O974" s="10">
        <f>Kickstarter[[#This Row],[pledged]]/Kickstarter[[#This Row],[goal]]</f>
        <v>0.34625</v>
      </c>
      <c r="P974" s="12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Sub-Category]],LEN(Kickstarter[[#This Row],[Category and Sub-Category]])-FIND("/",Kickstarter[[#This Row],[Category and Sub-Category]]))</f>
        <v>wearables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f>(((Kickstarter[[#This Row],[deadline]]/60)/60)/24)+DATE(1970,1,1)</f>
        <v>42317.056631944448</v>
      </c>
      <c r="J975">
        <v>1447032093</v>
      </c>
      <c r="K975" s="9">
        <f>(((Kickstarter[[#This Row],[launched_at]]/60)/60)/24)+DATE(1970,1,1)</f>
        <v>42257.014965277776</v>
      </c>
      <c r="L975">
        <v>1441844493</v>
      </c>
      <c r="M975" t="b">
        <v>0</v>
      </c>
      <c r="N975">
        <v>8</v>
      </c>
      <c r="O975" s="10">
        <f>Kickstarter[[#This Row],[pledged]]/Kickstarter[[#This Row],[goal]]</f>
        <v>2.0549999999999999E-2</v>
      </c>
      <c r="P975" s="12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Sub-Category]],LEN(Kickstarter[[#This Row],[Category and Sub-Category]])-FIND("/",Kickstarter[[#This Row],[Category and Sub-Category]]))</f>
        <v>wearables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f>(((Kickstarter[[#This Row],[deadline]]/60)/60)/24)+DATE(1970,1,1)</f>
        <v>42454.707824074074</v>
      </c>
      <c r="J976">
        <v>1458925156</v>
      </c>
      <c r="K976" s="9">
        <f>(((Kickstarter[[#This Row],[launched_at]]/60)/60)/24)+DATE(1970,1,1)</f>
        <v>42424.749490740738</v>
      </c>
      <c r="L976">
        <v>1456336756</v>
      </c>
      <c r="M976" t="b">
        <v>0</v>
      </c>
      <c r="N976">
        <v>3</v>
      </c>
      <c r="O976" s="10">
        <f>Kickstarter[[#This Row],[pledged]]/Kickstarter[[#This Row],[goal]]</f>
        <v>5.5999999999999999E-3</v>
      </c>
      <c r="P976" s="12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Sub-Category]],LEN(Kickstarter[[#This Row],[Category and Sub-Category]])-FIND("/",Kickstarter[[#This Row],[Category and Sub-Category]]))</f>
        <v>wearables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f>(((Kickstarter[[#This Row],[deadline]]/60)/60)/24)+DATE(1970,1,1)</f>
        <v>42549.696585648147</v>
      </c>
      <c r="J977">
        <v>1467132185</v>
      </c>
      <c r="K977" s="9">
        <f>(((Kickstarter[[#This Row],[launched_at]]/60)/60)/24)+DATE(1970,1,1)</f>
        <v>42489.696585648147</v>
      </c>
      <c r="L977">
        <v>1461948185</v>
      </c>
      <c r="M977" t="b">
        <v>0</v>
      </c>
      <c r="N977">
        <v>24</v>
      </c>
      <c r="O977" s="10">
        <f>Kickstarter[[#This Row],[pledged]]/Kickstarter[[#This Row],[goal]]</f>
        <v>2.6069999999999999E-2</v>
      </c>
      <c r="P977" s="12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Sub-Category]],LEN(Kickstarter[[#This Row],[Category and Sub-Category]])-FIND("/",Kickstarter[[#This Row],[Category and Sub-Category]]))</f>
        <v>wearables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f>(((Kickstarter[[#This Row],[deadline]]/60)/60)/24)+DATE(1970,1,1)</f>
        <v>42230.058993055558</v>
      </c>
      <c r="J978">
        <v>1439515497</v>
      </c>
      <c r="K978" s="9">
        <f>(((Kickstarter[[#This Row],[launched_at]]/60)/60)/24)+DATE(1970,1,1)</f>
        <v>42185.058993055558</v>
      </c>
      <c r="L978">
        <v>1435627497</v>
      </c>
      <c r="M978" t="b">
        <v>0</v>
      </c>
      <c r="N978">
        <v>18</v>
      </c>
      <c r="O978" s="10">
        <f>Kickstarter[[#This Row],[pledged]]/Kickstarter[[#This Row],[goal]]</f>
        <v>1.9259999999999999E-2</v>
      </c>
      <c r="P978" s="12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Sub-Category]],LEN(Kickstarter[[#This Row],[Category and Sub-Category]])-FIND("/",Kickstarter[[#This Row],[Category and Sub-Category]]))</f>
        <v>wearables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f>(((Kickstarter[[#This Row],[deadline]]/60)/60)/24)+DATE(1970,1,1)</f>
        <v>42421.942094907412</v>
      </c>
      <c r="J979">
        <v>1456094197</v>
      </c>
      <c r="K979" s="9">
        <f>(((Kickstarter[[#This Row],[launched_at]]/60)/60)/24)+DATE(1970,1,1)</f>
        <v>42391.942094907412</v>
      </c>
      <c r="L979">
        <v>1453502197</v>
      </c>
      <c r="M979" t="b">
        <v>0</v>
      </c>
      <c r="N979">
        <v>12</v>
      </c>
      <c r="O979" s="10">
        <f>Kickstarter[[#This Row],[pledged]]/Kickstarter[[#This Row],[goal]]</f>
        <v>0.33666666666666667</v>
      </c>
      <c r="P979" s="12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Sub-Category]],LEN(Kickstarter[[#This Row],[Category and Sub-Category]])-FIND("/",Kickstarter[[#This Row],[Category and Sub-Category]]))</f>
        <v>wearables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f>(((Kickstarter[[#This Row],[deadline]]/60)/60)/24)+DATE(1970,1,1)</f>
        <v>42425.309039351851</v>
      </c>
      <c r="J980">
        <v>1456385101</v>
      </c>
      <c r="K980" s="9">
        <f>(((Kickstarter[[#This Row],[launched_at]]/60)/60)/24)+DATE(1970,1,1)</f>
        <v>42395.309039351851</v>
      </c>
      <c r="L980">
        <v>1453793101</v>
      </c>
      <c r="M980" t="b">
        <v>0</v>
      </c>
      <c r="N980">
        <v>123</v>
      </c>
      <c r="O980" s="10">
        <f>Kickstarter[[#This Row],[pledged]]/Kickstarter[[#This Row],[goal]]</f>
        <v>0.5626326718299024</v>
      </c>
      <c r="P980" s="12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Sub-Category]],LEN(Kickstarter[[#This Row],[Category and Sub-Category]])-FIND("/",Kickstarter[[#This Row],[Category and Sub-Category]]))</f>
        <v>wearables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f>(((Kickstarter[[#This Row],[deadline]]/60)/60)/24)+DATE(1970,1,1)</f>
        <v>42541.790972222225</v>
      </c>
      <c r="J981">
        <v>1466449140</v>
      </c>
      <c r="K981" s="9">
        <f>(((Kickstarter[[#This Row],[launched_at]]/60)/60)/24)+DATE(1970,1,1)</f>
        <v>42506.416990740734</v>
      </c>
      <c r="L981">
        <v>1463392828</v>
      </c>
      <c r="M981" t="b">
        <v>0</v>
      </c>
      <c r="N981">
        <v>96</v>
      </c>
      <c r="O981" s="10">
        <f>Kickstarter[[#This Row],[pledged]]/Kickstarter[[#This Row],[goal]]</f>
        <v>0.82817600000000002</v>
      </c>
      <c r="P981" s="12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Sub-Category]],LEN(Kickstarter[[#This Row],[Category and Sub-Category]])-FIND("/",Kickstarter[[#This Row],[Category and Sub-Category]]))</f>
        <v>wearables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f>(((Kickstarter[[#This Row],[deadline]]/60)/60)/24)+DATE(1970,1,1)</f>
        <v>41973.945856481485</v>
      </c>
      <c r="J982">
        <v>1417387322</v>
      </c>
      <c r="K982" s="9">
        <f>(((Kickstarter[[#This Row],[launched_at]]/60)/60)/24)+DATE(1970,1,1)</f>
        <v>41928.904189814813</v>
      </c>
      <c r="L982">
        <v>1413495722</v>
      </c>
      <c r="M982" t="b">
        <v>0</v>
      </c>
      <c r="N982">
        <v>31</v>
      </c>
      <c r="O982" s="10">
        <f>Kickstarter[[#This Row],[pledged]]/Kickstarter[[#This Row],[goal]]</f>
        <v>0.14860000000000001</v>
      </c>
      <c r="P982" s="12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Sub-Category]],LEN(Kickstarter[[#This Row],[Category and Sub-Category]])-FIND("/",Kickstarter[[#This Row],[Category and Sub-Category]]))</f>
        <v>wearables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f>(((Kickstarter[[#This Row],[deadline]]/60)/60)/24)+DATE(1970,1,1)</f>
        <v>41860.947013888886</v>
      </c>
      <c r="J983">
        <v>1407624222</v>
      </c>
      <c r="K983" s="9">
        <f>(((Kickstarter[[#This Row],[launched_at]]/60)/60)/24)+DATE(1970,1,1)</f>
        <v>41830.947013888886</v>
      </c>
      <c r="L983">
        <v>1405032222</v>
      </c>
      <c r="M983" t="b">
        <v>0</v>
      </c>
      <c r="N983">
        <v>4</v>
      </c>
      <c r="O983" s="10">
        <f>Kickstarter[[#This Row],[pledged]]/Kickstarter[[#This Row],[goal]]</f>
        <v>1.2375123751237513E-4</v>
      </c>
      <c r="P983" s="12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Sub-Category]],LEN(Kickstarter[[#This Row],[Category and Sub-Category]])-FIND("/",Kickstarter[[#This Row],[Category and Sub-Category]]))</f>
        <v>wearables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f>(((Kickstarter[[#This Row],[deadline]]/60)/60)/24)+DATE(1970,1,1)</f>
        <v>42645.753310185188</v>
      </c>
      <c r="J984">
        <v>1475431486</v>
      </c>
      <c r="K984" s="9">
        <f>(((Kickstarter[[#This Row],[launched_at]]/60)/60)/24)+DATE(1970,1,1)</f>
        <v>42615.753310185188</v>
      </c>
      <c r="L984">
        <v>1472839486</v>
      </c>
      <c r="M984" t="b">
        <v>0</v>
      </c>
      <c r="N984">
        <v>3</v>
      </c>
      <c r="O984" s="10">
        <f>Kickstarter[[#This Row],[pledged]]/Kickstarter[[#This Row],[goal]]</f>
        <v>1.7142857142857143E-4</v>
      </c>
      <c r="P984" s="12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Sub-Category]],LEN(Kickstarter[[#This Row],[Category and Sub-Category]])-FIND("/",Kickstarter[[#This Row],[Category and Sub-Category]]))</f>
        <v>wearables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f>(((Kickstarter[[#This Row],[deadline]]/60)/60)/24)+DATE(1970,1,1)</f>
        <v>42605.870833333334</v>
      </c>
      <c r="J985">
        <v>1471985640</v>
      </c>
      <c r="K985" s="9">
        <f>(((Kickstarter[[#This Row],[launched_at]]/60)/60)/24)+DATE(1970,1,1)</f>
        <v>42574.667650462965</v>
      </c>
      <c r="L985">
        <v>1469289685</v>
      </c>
      <c r="M985" t="b">
        <v>0</v>
      </c>
      <c r="N985">
        <v>179</v>
      </c>
      <c r="O985" s="10">
        <f>Kickstarter[[#This Row],[pledged]]/Kickstarter[[#This Row],[goal]]</f>
        <v>0.2950613611721471</v>
      </c>
      <c r="P985" s="12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Sub-Category]],LEN(Kickstarter[[#This Row],[Category and Sub-Category]])-FIND("/",Kickstarter[[#This Row],[Category and Sub-Category]]))</f>
        <v>wearables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f>(((Kickstarter[[#This Row],[deadline]]/60)/60)/24)+DATE(1970,1,1)</f>
        <v>42091.074166666673</v>
      </c>
      <c r="J986">
        <v>1427507208</v>
      </c>
      <c r="K986" s="9">
        <f>(((Kickstarter[[#This Row],[launched_at]]/60)/60)/24)+DATE(1970,1,1)</f>
        <v>42061.11583333333</v>
      </c>
      <c r="L986">
        <v>1424918808</v>
      </c>
      <c r="M986" t="b">
        <v>0</v>
      </c>
      <c r="N986">
        <v>3</v>
      </c>
      <c r="O986" s="10">
        <f>Kickstarter[[#This Row],[pledged]]/Kickstarter[[#This Row],[goal]]</f>
        <v>1.06E-2</v>
      </c>
      <c r="P986" s="12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Sub-Category]],LEN(Kickstarter[[#This Row],[Category and Sub-Category]])-FIND("/",Kickstarter[[#This Row],[Category and Sub-Category]]))</f>
        <v>wearables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f>(((Kickstarter[[#This Row],[deadline]]/60)/60)/24)+DATE(1970,1,1)</f>
        <v>42369.958333333328</v>
      </c>
      <c r="J987">
        <v>1451602800</v>
      </c>
      <c r="K987" s="9">
        <f>(((Kickstarter[[#This Row],[launched_at]]/60)/60)/24)+DATE(1970,1,1)</f>
        <v>42339.967708333337</v>
      </c>
      <c r="L987">
        <v>1449011610</v>
      </c>
      <c r="M987" t="b">
        <v>0</v>
      </c>
      <c r="N987">
        <v>23</v>
      </c>
      <c r="O987" s="10">
        <f>Kickstarter[[#This Row],[pledged]]/Kickstarter[[#This Row],[goal]]</f>
        <v>6.2933333333333327E-2</v>
      </c>
      <c r="P987" s="12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Sub-Category]],LEN(Kickstarter[[#This Row],[Category and Sub-Category]])-FIND("/",Kickstarter[[#This Row],[Category and Sub-Category]]))</f>
        <v>wearables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f>(((Kickstarter[[#This Row],[deadline]]/60)/60)/24)+DATE(1970,1,1)</f>
        <v>42379</v>
      </c>
      <c r="J988">
        <v>1452384000</v>
      </c>
      <c r="K988" s="9">
        <f>(((Kickstarter[[#This Row],[launched_at]]/60)/60)/24)+DATE(1970,1,1)</f>
        <v>42324.767361111109</v>
      </c>
      <c r="L988">
        <v>1447698300</v>
      </c>
      <c r="M988" t="b">
        <v>0</v>
      </c>
      <c r="N988">
        <v>23</v>
      </c>
      <c r="O988" s="10">
        <f>Kickstarter[[#This Row],[pledged]]/Kickstarter[[#This Row],[goal]]</f>
        <v>0.1275</v>
      </c>
      <c r="P988" s="12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Sub-Category]],LEN(Kickstarter[[#This Row],[Category and Sub-Category]])-FIND("/",Kickstarter[[#This Row],[Category and Sub-Category]]))</f>
        <v>wearables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f>(((Kickstarter[[#This Row],[deadline]]/60)/60)/24)+DATE(1970,1,1)</f>
        <v>41813.294560185182</v>
      </c>
      <c r="J989">
        <v>1403507050</v>
      </c>
      <c r="K989" s="9">
        <f>(((Kickstarter[[#This Row],[launched_at]]/60)/60)/24)+DATE(1970,1,1)</f>
        <v>41773.294560185182</v>
      </c>
      <c r="L989">
        <v>1400051050</v>
      </c>
      <c r="M989" t="b">
        <v>0</v>
      </c>
      <c r="N989">
        <v>41</v>
      </c>
      <c r="O989" s="10">
        <f>Kickstarter[[#This Row],[pledged]]/Kickstarter[[#This Row],[goal]]</f>
        <v>0.13220000000000001</v>
      </c>
      <c r="P989" s="12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Sub-Category]],LEN(Kickstarter[[#This Row],[Category and Sub-Category]])-FIND("/",Kickstarter[[#This Row],[Category and Sub-Category]]))</f>
        <v>wearables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f>(((Kickstarter[[#This Row],[deadline]]/60)/60)/24)+DATE(1970,1,1)</f>
        <v>42644.356770833328</v>
      </c>
      <c r="J990">
        <v>1475310825</v>
      </c>
      <c r="K990" s="9">
        <f>(((Kickstarter[[#This Row],[launched_at]]/60)/60)/24)+DATE(1970,1,1)</f>
        <v>42614.356770833328</v>
      </c>
      <c r="L990">
        <v>1472718825</v>
      </c>
      <c r="M990" t="b">
        <v>0</v>
      </c>
      <c r="N990">
        <v>0</v>
      </c>
      <c r="O990" s="10">
        <f>Kickstarter[[#This Row],[pledged]]/Kickstarter[[#This Row],[goal]]</f>
        <v>0</v>
      </c>
      <c r="P990" s="12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Sub-Category]],LEN(Kickstarter[[#This Row],[Category and Sub-Category]])-FIND("/",Kickstarter[[#This Row],[Category and Sub-Category]]))</f>
        <v>wearables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f>(((Kickstarter[[#This Row],[deadline]]/60)/60)/24)+DATE(1970,1,1)</f>
        <v>42641.933969907404</v>
      </c>
      <c r="J991">
        <v>1475101495</v>
      </c>
      <c r="K991" s="9">
        <f>(((Kickstarter[[#This Row],[launched_at]]/60)/60)/24)+DATE(1970,1,1)</f>
        <v>42611.933969907404</v>
      </c>
      <c r="L991">
        <v>1472509495</v>
      </c>
      <c r="M991" t="b">
        <v>0</v>
      </c>
      <c r="N991">
        <v>32</v>
      </c>
      <c r="O991" s="10">
        <f>Kickstarter[[#This Row],[pledged]]/Kickstarter[[#This Row],[goal]]</f>
        <v>0.16769999999999999</v>
      </c>
      <c r="P991" s="12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Sub-Category]],LEN(Kickstarter[[#This Row],[Category and Sub-Category]])-FIND("/",Kickstarter[[#This Row],[Category and Sub-Category]]))</f>
        <v>wearables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f>(((Kickstarter[[#This Row],[deadline]]/60)/60)/24)+DATE(1970,1,1)</f>
        <v>41885.784305555557</v>
      </c>
      <c r="J992">
        <v>1409770164</v>
      </c>
      <c r="K992" s="9">
        <f>(((Kickstarter[[#This Row],[launched_at]]/60)/60)/24)+DATE(1970,1,1)</f>
        <v>41855.784305555557</v>
      </c>
      <c r="L992">
        <v>1407178164</v>
      </c>
      <c r="M992" t="b">
        <v>0</v>
      </c>
      <c r="N992">
        <v>2</v>
      </c>
      <c r="O992" s="10">
        <f>Kickstarter[[#This Row],[pledged]]/Kickstarter[[#This Row],[goal]]</f>
        <v>1.0399999999999999E-3</v>
      </c>
      <c r="P992" s="12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Sub-Category]],LEN(Kickstarter[[#This Row],[Category and Sub-Category]])-FIND("/",Kickstarter[[#This Row],[Category and Sub-Category]]))</f>
        <v>wearables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f>(((Kickstarter[[#This Row],[deadline]]/60)/60)/24)+DATE(1970,1,1)</f>
        <v>42563.785416666666</v>
      </c>
      <c r="J993">
        <v>1468349460</v>
      </c>
      <c r="K993" s="9">
        <f>(((Kickstarter[[#This Row],[launched_at]]/60)/60)/24)+DATE(1970,1,1)</f>
        <v>42538.75680555556</v>
      </c>
      <c r="L993">
        <v>1466186988</v>
      </c>
      <c r="M993" t="b">
        <v>0</v>
      </c>
      <c r="N993">
        <v>7</v>
      </c>
      <c r="O993" s="10">
        <f>Kickstarter[[#This Row],[pledged]]/Kickstarter[[#This Row],[goal]]</f>
        <v>4.24E-2</v>
      </c>
      <c r="P993" s="12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Sub-Category]],LEN(Kickstarter[[#This Row],[Category and Sub-Category]])-FIND("/",Kickstarter[[#This Row],[Category and Sub-Category]]))</f>
        <v>wearables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f>(((Kickstarter[[#This Row],[deadline]]/60)/60)/24)+DATE(1970,1,1)</f>
        <v>42497.883321759262</v>
      </c>
      <c r="J994">
        <v>1462655519</v>
      </c>
      <c r="K994" s="9">
        <f>(((Kickstarter[[#This Row],[launched_at]]/60)/60)/24)+DATE(1970,1,1)</f>
        <v>42437.924988425926</v>
      </c>
      <c r="L994">
        <v>1457475119</v>
      </c>
      <c r="M994" t="b">
        <v>0</v>
      </c>
      <c r="N994">
        <v>4</v>
      </c>
      <c r="O994" s="10">
        <f>Kickstarter[[#This Row],[pledged]]/Kickstarter[[#This Row],[goal]]</f>
        <v>4.6699999999999997E-3</v>
      </c>
      <c r="P994" s="12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Sub-Category]],LEN(Kickstarter[[#This Row],[Category and Sub-Category]])-FIND("/",Kickstarter[[#This Row],[Category and Sub-Category]]))</f>
        <v>wearables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f>(((Kickstarter[[#This Row],[deadline]]/60)/60)/24)+DATE(1970,1,1)</f>
        <v>42686.208333333328</v>
      </c>
      <c r="J995">
        <v>1478926800</v>
      </c>
      <c r="K995" s="9">
        <f>(((Kickstarter[[#This Row],[launched_at]]/60)/60)/24)+DATE(1970,1,1)</f>
        <v>42652.964907407411</v>
      </c>
      <c r="L995">
        <v>1476054568</v>
      </c>
      <c r="M995" t="b">
        <v>0</v>
      </c>
      <c r="N995">
        <v>196</v>
      </c>
      <c r="O995" s="10">
        <f>Kickstarter[[#This Row],[pledged]]/Kickstarter[[#This Row],[goal]]</f>
        <v>0.25087142857142858</v>
      </c>
      <c r="P995" s="12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Sub-Category]],LEN(Kickstarter[[#This Row],[Category and Sub-Category]])-FIND("/",Kickstarter[[#This Row],[Category and Sub-Category]]))</f>
        <v>wearables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f>(((Kickstarter[[#This Row],[deadline]]/60)/60)/24)+DATE(1970,1,1)</f>
        <v>41973.957638888889</v>
      </c>
      <c r="J996">
        <v>1417388340</v>
      </c>
      <c r="K996" s="9">
        <f>(((Kickstarter[[#This Row],[launched_at]]/60)/60)/24)+DATE(1970,1,1)</f>
        <v>41921.263078703705</v>
      </c>
      <c r="L996">
        <v>1412835530</v>
      </c>
      <c r="M996" t="b">
        <v>0</v>
      </c>
      <c r="N996">
        <v>11</v>
      </c>
      <c r="O996" s="10">
        <f>Kickstarter[[#This Row],[pledged]]/Kickstarter[[#This Row],[goal]]</f>
        <v>2.3345000000000001E-2</v>
      </c>
      <c r="P996" s="12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Sub-Category]],LEN(Kickstarter[[#This Row],[Category and Sub-Category]])-FIND("/",Kickstarter[[#This Row],[Category and Sub-Category]]))</f>
        <v>wearables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f>(((Kickstarter[[#This Row],[deadline]]/60)/60)/24)+DATE(1970,1,1)</f>
        <v>41972.666666666672</v>
      </c>
      <c r="J997">
        <v>1417276800</v>
      </c>
      <c r="K997" s="9">
        <f>(((Kickstarter[[#This Row],[launched_at]]/60)/60)/24)+DATE(1970,1,1)</f>
        <v>41947.940740740742</v>
      </c>
      <c r="L997">
        <v>1415140480</v>
      </c>
      <c r="M997" t="b">
        <v>0</v>
      </c>
      <c r="N997">
        <v>9</v>
      </c>
      <c r="O997" s="10">
        <f>Kickstarter[[#This Row],[pledged]]/Kickstarter[[#This Row],[goal]]</f>
        <v>7.2599999999999998E-2</v>
      </c>
      <c r="P997" s="12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Sub-Category]],LEN(Kickstarter[[#This Row],[Category and Sub-Category]])-FIND("/",Kickstarter[[#This Row],[Category and Sub-Category]]))</f>
        <v>wearables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f>(((Kickstarter[[#This Row],[deadline]]/60)/60)/24)+DATE(1970,1,1)</f>
        <v>41847.643750000003</v>
      </c>
      <c r="J998">
        <v>1406474820</v>
      </c>
      <c r="K998" s="9">
        <f>(((Kickstarter[[#This Row],[launched_at]]/60)/60)/24)+DATE(1970,1,1)</f>
        <v>41817.866435185184</v>
      </c>
      <c r="L998">
        <v>1403902060</v>
      </c>
      <c r="M998" t="b">
        <v>0</v>
      </c>
      <c r="N998">
        <v>5</v>
      </c>
      <c r="O998" s="10">
        <f>Kickstarter[[#This Row],[pledged]]/Kickstarter[[#This Row],[goal]]</f>
        <v>1.6250000000000001E-2</v>
      </c>
      <c r="P998" s="12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Sub-Category]],LEN(Kickstarter[[#This Row],[Category and Sub-Category]])-FIND("/",Kickstarter[[#This Row],[Category and Sub-Category]]))</f>
        <v>wearables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f>(((Kickstarter[[#This Row],[deadline]]/60)/60)/24)+DATE(1970,1,1)</f>
        <v>41971.144641203704</v>
      </c>
      <c r="J999">
        <v>1417145297</v>
      </c>
      <c r="K999" s="9">
        <f>(((Kickstarter[[#This Row],[launched_at]]/60)/60)/24)+DATE(1970,1,1)</f>
        <v>41941.10297453704</v>
      </c>
      <c r="L999">
        <v>1414549697</v>
      </c>
      <c r="M999" t="b">
        <v>0</v>
      </c>
      <c r="N999">
        <v>8</v>
      </c>
      <c r="O999" s="10">
        <f>Kickstarter[[#This Row],[pledged]]/Kickstarter[[#This Row],[goal]]</f>
        <v>1.2999999999999999E-2</v>
      </c>
      <c r="P999" s="12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Sub-Category]],LEN(Kickstarter[[#This Row],[Category and Sub-Category]])-FIND("/",Kickstarter[[#This Row],[Category and Sub-Category]]))</f>
        <v>wearables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f>(((Kickstarter[[#This Row],[deadline]]/60)/60)/24)+DATE(1970,1,1)</f>
        <v>42327.210659722223</v>
      </c>
      <c r="J1000">
        <v>1447909401</v>
      </c>
      <c r="K1000" s="9">
        <f>(((Kickstarter[[#This Row],[launched_at]]/60)/60)/24)+DATE(1970,1,1)</f>
        <v>42282.168993055559</v>
      </c>
      <c r="L1000">
        <v>1444017801</v>
      </c>
      <c r="M1000" t="b">
        <v>0</v>
      </c>
      <c r="N1000">
        <v>229</v>
      </c>
      <c r="O1000" s="10">
        <f>Kickstarter[[#This Row],[pledged]]/Kickstarter[[#This Row],[goal]]</f>
        <v>0.58558333333333334</v>
      </c>
      <c r="P1000" s="12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Sub-Category]],LEN(Kickstarter[[#This Row],[Category and Sub-Category]])-FIND("/",Kickstarter[[#This Row],[Category and Sub-Category]]))</f>
        <v>wearables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f>(((Kickstarter[[#This Row],[deadline]]/60)/60)/24)+DATE(1970,1,1)</f>
        <v>41956.334722222222</v>
      </c>
      <c r="J1001">
        <v>1415865720</v>
      </c>
      <c r="K1001" s="9">
        <f>(((Kickstarter[[#This Row],[launched_at]]/60)/60)/24)+DATE(1970,1,1)</f>
        <v>41926.29965277778</v>
      </c>
      <c r="L1001">
        <v>1413270690</v>
      </c>
      <c r="M1001" t="b">
        <v>0</v>
      </c>
      <c r="N1001">
        <v>40</v>
      </c>
      <c r="O1001" s="10">
        <f>Kickstarter[[#This Row],[pledged]]/Kickstarter[[#This Row],[goal]]</f>
        <v>7.7886666666666673E-2</v>
      </c>
      <c r="P1001" s="12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Sub-Category]],LEN(Kickstarter[[#This Row],[Category and Sub-Category]])-FIND("/",Kickstarter[[#This Row],[Category and Sub-Category]]))</f>
        <v>wearables</v>
      </c>
      <c r="S1001" t="b">
        <v>0</v>
      </c>
      <c r="T1001" t="s">
        <v>8273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f>(((Kickstarter[[#This Row],[deadline]]/60)/60)/24)+DATE(1970,1,1)</f>
        <v>42809.018055555556</v>
      </c>
      <c r="J1002">
        <v>1489537560</v>
      </c>
      <c r="K1002" s="9">
        <f>(((Kickstarter[[#This Row],[launched_at]]/60)/60)/24)+DATE(1970,1,1)</f>
        <v>42749.059722222228</v>
      </c>
      <c r="L1002">
        <v>1484357160</v>
      </c>
      <c r="M1002" t="b">
        <v>0</v>
      </c>
      <c r="N1002">
        <v>6</v>
      </c>
      <c r="O1002" s="10">
        <f>Kickstarter[[#This Row],[pledged]]/Kickstarter[[#This Row],[goal]]</f>
        <v>2.2157147647256063E-2</v>
      </c>
      <c r="P1002" s="12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Sub-Category]],LEN(Kickstarter[[#This Row],[Category and Sub-Category]])-FIND("/",Kickstarter[[#This Row],[Category and Sub-Category]]))</f>
        <v>wearables</v>
      </c>
      <c r="S1002" t="b">
        <v>0</v>
      </c>
      <c r="T1002" t="s">
        <v>8273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f>(((Kickstarter[[#This Row],[deadline]]/60)/60)/24)+DATE(1970,1,1)</f>
        <v>42765.720057870371</v>
      </c>
      <c r="J1003">
        <v>1485796613</v>
      </c>
      <c r="K1003" s="9">
        <f>(((Kickstarter[[#This Row],[launched_at]]/60)/60)/24)+DATE(1970,1,1)</f>
        <v>42720.720057870371</v>
      </c>
      <c r="L1003">
        <v>1481908613</v>
      </c>
      <c r="M1003" t="b">
        <v>0</v>
      </c>
      <c r="N1003">
        <v>4</v>
      </c>
      <c r="O1003" s="10">
        <f>Kickstarter[[#This Row],[pledged]]/Kickstarter[[#This Row],[goal]]</f>
        <v>1.04</v>
      </c>
      <c r="P1003" s="12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Sub-Category]],LEN(Kickstarter[[#This Row],[Category and Sub-Category]])-FIND("/",Kickstarter[[#This Row],[Category and Sub-Category]]))</f>
        <v>wearables</v>
      </c>
      <c r="S1003" t="b">
        <v>0</v>
      </c>
      <c r="T1003" t="s">
        <v>8273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f>(((Kickstarter[[#This Row],[deadline]]/60)/60)/24)+DATE(1970,1,1)</f>
        <v>42355.249305555553</v>
      </c>
      <c r="J1004">
        <v>1450331940</v>
      </c>
      <c r="K1004" s="9">
        <f>(((Kickstarter[[#This Row],[launched_at]]/60)/60)/24)+DATE(1970,1,1)</f>
        <v>42325.684189814812</v>
      </c>
      <c r="L1004">
        <v>1447777514</v>
      </c>
      <c r="M1004" t="b">
        <v>0</v>
      </c>
      <c r="N1004">
        <v>22</v>
      </c>
      <c r="O1004" s="10">
        <f>Kickstarter[[#This Row],[pledged]]/Kickstarter[[#This Row],[goal]]</f>
        <v>0.29602960296029601</v>
      </c>
      <c r="P1004" s="12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Sub-Category]],LEN(Kickstarter[[#This Row],[Category and Sub-Category]])-FIND("/",Kickstarter[[#This Row],[Category and Sub-Category]]))</f>
        <v>wearables</v>
      </c>
      <c r="S1004" t="b">
        <v>0</v>
      </c>
      <c r="T1004" t="s">
        <v>8273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f>(((Kickstarter[[#This Row],[deadline]]/60)/60)/24)+DATE(1970,1,1)</f>
        <v>42810.667372685188</v>
      </c>
      <c r="J1005">
        <v>1489680061</v>
      </c>
      <c r="K1005" s="9">
        <f>(((Kickstarter[[#This Row],[launched_at]]/60)/60)/24)+DATE(1970,1,1)</f>
        <v>42780.709039351852</v>
      </c>
      <c r="L1005">
        <v>1487091661</v>
      </c>
      <c r="M1005" t="b">
        <v>0</v>
      </c>
      <c r="N1005">
        <v>15</v>
      </c>
      <c r="O1005" s="10">
        <f>Kickstarter[[#This Row],[pledged]]/Kickstarter[[#This Row],[goal]]</f>
        <v>0.16055</v>
      </c>
      <c r="P1005" s="12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Sub-Category]],LEN(Kickstarter[[#This Row],[Category and Sub-Category]])-FIND("/",Kickstarter[[#This Row],[Category and Sub-Category]]))</f>
        <v>wearables</v>
      </c>
      <c r="S1005" t="b">
        <v>0</v>
      </c>
      <c r="T1005" t="s">
        <v>8273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f>(((Kickstarter[[#This Row],[deadline]]/60)/60)/24)+DATE(1970,1,1)</f>
        <v>42418.708645833336</v>
      </c>
      <c r="J1006">
        <v>1455814827</v>
      </c>
      <c r="K1006" s="9">
        <f>(((Kickstarter[[#This Row],[launched_at]]/60)/60)/24)+DATE(1970,1,1)</f>
        <v>42388.708645833336</v>
      </c>
      <c r="L1006">
        <v>1453222827</v>
      </c>
      <c r="M1006" t="b">
        <v>0</v>
      </c>
      <c r="N1006">
        <v>95</v>
      </c>
      <c r="O1006" s="10">
        <f>Kickstarter[[#This Row],[pledged]]/Kickstarter[[#This Row],[goal]]</f>
        <v>0.82208000000000003</v>
      </c>
      <c r="P1006" s="12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Sub-Category]],LEN(Kickstarter[[#This Row],[Category and Sub-Category]])-FIND("/",Kickstarter[[#This Row],[Category and Sub-Category]]))</f>
        <v>wearables</v>
      </c>
      <c r="S1006" t="b">
        <v>0</v>
      </c>
      <c r="T1006" t="s">
        <v>8273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f>(((Kickstarter[[#This Row],[deadline]]/60)/60)/24)+DATE(1970,1,1)</f>
        <v>42307.624803240738</v>
      </c>
      <c r="J1007">
        <v>1446217183</v>
      </c>
      <c r="K1007" s="9">
        <f>(((Kickstarter[[#This Row],[launched_at]]/60)/60)/24)+DATE(1970,1,1)</f>
        <v>42276.624803240738</v>
      </c>
      <c r="L1007">
        <v>1443538783</v>
      </c>
      <c r="M1007" t="b">
        <v>0</v>
      </c>
      <c r="N1007">
        <v>161</v>
      </c>
      <c r="O1007" s="10">
        <f>Kickstarter[[#This Row],[pledged]]/Kickstarter[[#This Row],[goal]]</f>
        <v>0.75051000000000001</v>
      </c>
      <c r="P1007" s="12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Sub-Category]],LEN(Kickstarter[[#This Row],[Category and Sub-Category]])-FIND("/",Kickstarter[[#This Row],[Category and Sub-Category]]))</f>
        <v>wearables</v>
      </c>
      <c r="S1007" t="b">
        <v>0</v>
      </c>
      <c r="T1007" t="s">
        <v>8273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f>(((Kickstarter[[#This Row],[deadline]]/60)/60)/24)+DATE(1970,1,1)</f>
        <v>41985.299305555556</v>
      </c>
      <c r="J1008">
        <v>1418368260</v>
      </c>
      <c r="K1008" s="9">
        <f>(((Kickstarter[[#This Row],[launched_at]]/60)/60)/24)+DATE(1970,1,1)</f>
        <v>41977.040185185186</v>
      </c>
      <c r="L1008">
        <v>1417654672</v>
      </c>
      <c r="M1008" t="b">
        <v>0</v>
      </c>
      <c r="N1008">
        <v>8</v>
      </c>
      <c r="O1008" s="10">
        <f>Kickstarter[[#This Row],[pledged]]/Kickstarter[[#This Row],[goal]]</f>
        <v>5.8500000000000003E-2</v>
      </c>
      <c r="P1008" s="12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Sub-Category]],LEN(Kickstarter[[#This Row],[Category and Sub-Category]])-FIND("/",Kickstarter[[#This Row],[Category and Sub-Category]]))</f>
        <v>wearables</v>
      </c>
      <c r="S1008" t="b">
        <v>0</v>
      </c>
      <c r="T1008" t="s">
        <v>8273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f>(((Kickstarter[[#This Row],[deadline]]/60)/60)/24)+DATE(1970,1,1)</f>
        <v>42718.6252662037</v>
      </c>
      <c r="J1009">
        <v>1481727623</v>
      </c>
      <c r="K1009" s="9">
        <f>(((Kickstarter[[#This Row],[launched_at]]/60)/60)/24)+DATE(1970,1,1)</f>
        <v>42676.583599537036</v>
      </c>
      <c r="L1009">
        <v>1478095223</v>
      </c>
      <c r="M1009" t="b">
        <v>0</v>
      </c>
      <c r="N1009">
        <v>76</v>
      </c>
      <c r="O1009" s="10">
        <f>Kickstarter[[#This Row],[pledged]]/Kickstarter[[#This Row],[goal]]</f>
        <v>0.44319999999999998</v>
      </c>
      <c r="P1009" s="12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Sub-Category]],LEN(Kickstarter[[#This Row],[Category and Sub-Category]])-FIND("/",Kickstarter[[#This Row],[Category and Sub-Category]]))</f>
        <v>wearables</v>
      </c>
      <c r="S1009" t="b">
        <v>0</v>
      </c>
      <c r="T1009" t="s">
        <v>8273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f>(((Kickstarter[[#This Row],[deadline]]/60)/60)/24)+DATE(1970,1,1)</f>
        <v>42732.809201388889</v>
      </c>
      <c r="J1010">
        <v>1482953115</v>
      </c>
      <c r="K1010" s="9">
        <f>(((Kickstarter[[#This Row],[launched_at]]/60)/60)/24)+DATE(1970,1,1)</f>
        <v>42702.809201388889</v>
      </c>
      <c r="L1010">
        <v>1480361115</v>
      </c>
      <c r="M1010" t="b">
        <v>0</v>
      </c>
      <c r="N1010">
        <v>1</v>
      </c>
      <c r="O1010" s="10">
        <f>Kickstarter[[#This Row],[pledged]]/Kickstarter[[#This Row],[goal]]</f>
        <v>2.6737967914438501E-3</v>
      </c>
      <c r="P1010" s="12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Sub-Category]],LEN(Kickstarter[[#This Row],[Category and Sub-Category]])-FIND("/",Kickstarter[[#This Row],[Category and Sub-Category]]))</f>
        <v>wearables</v>
      </c>
      <c r="S1010" t="b">
        <v>0</v>
      </c>
      <c r="T1010" t="s">
        <v>8273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f>(((Kickstarter[[#This Row],[deadline]]/60)/60)/24)+DATE(1970,1,1)</f>
        <v>42540.604699074072</v>
      </c>
      <c r="J1011">
        <v>1466346646</v>
      </c>
      <c r="K1011" s="9">
        <f>(((Kickstarter[[#This Row],[launched_at]]/60)/60)/24)+DATE(1970,1,1)</f>
        <v>42510.604699074072</v>
      </c>
      <c r="L1011">
        <v>1463754646</v>
      </c>
      <c r="M1011" t="b">
        <v>0</v>
      </c>
      <c r="N1011">
        <v>101</v>
      </c>
      <c r="O1011" s="10">
        <f>Kickstarter[[#This Row],[pledged]]/Kickstarter[[#This Row],[goal]]</f>
        <v>0.1313</v>
      </c>
      <c r="P1011" s="12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Sub-Category]],LEN(Kickstarter[[#This Row],[Category and Sub-Category]])-FIND("/",Kickstarter[[#This Row],[Category and Sub-Category]]))</f>
        <v>wearables</v>
      </c>
      <c r="S1011" t="b">
        <v>0</v>
      </c>
      <c r="T1011" t="s">
        <v>8273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f>(((Kickstarter[[#This Row],[deadline]]/60)/60)/24)+DATE(1970,1,1)</f>
        <v>42618.124305555553</v>
      </c>
      <c r="J1012">
        <v>1473044340</v>
      </c>
      <c r="K1012" s="9">
        <f>(((Kickstarter[[#This Row],[launched_at]]/60)/60)/24)+DATE(1970,1,1)</f>
        <v>42561.829421296294</v>
      </c>
      <c r="L1012">
        <v>1468180462</v>
      </c>
      <c r="M1012" t="b">
        <v>0</v>
      </c>
      <c r="N1012">
        <v>4</v>
      </c>
      <c r="O1012" s="10">
        <f>Kickstarter[[#This Row],[pledged]]/Kickstarter[[#This Row],[goal]]</f>
        <v>1.9088937093275488E-3</v>
      </c>
      <c r="P1012" s="12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Sub-Category]],LEN(Kickstarter[[#This Row],[Category and Sub-Category]])-FIND("/",Kickstarter[[#This Row],[Category and Sub-Category]]))</f>
        <v>wearables</v>
      </c>
      <c r="S1012" t="b">
        <v>0</v>
      </c>
      <c r="T1012" t="s">
        <v>8273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f>(((Kickstarter[[#This Row],[deadline]]/60)/60)/24)+DATE(1970,1,1)</f>
        <v>41991.898090277777</v>
      </c>
      <c r="J1013">
        <v>1418938395</v>
      </c>
      <c r="K1013" s="9">
        <f>(((Kickstarter[[#This Row],[launched_at]]/60)/60)/24)+DATE(1970,1,1)</f>
        <v>41946.898090277777</v>
      </c>
      <c r="L1013">
        <v>1415050395</v>
      </c>
      <c r="M1013" t="b">
        <v>0</v>
      </c>
      <c r="N1013">
        <v>1</v>
      </c>
      <c r="O1013" s="10">
        <f>Kickstarter[[#This Row],[pledged]]/Kickstarter[[#This Row],[goal]]</f>
        <v>3.7499999999999999E-3</v>
      </c>
      <c r="P1013" s="12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Sub-Category]],LEN(Kickstarter[[#This Row],[Category and Sub-Category]])-FIND("/",Kickstarter[[#This Row],[Category and Sub-Category]]))</f>
        <v>wearables</v>
      </c>
      <c r="S1013" t="b">
        <v>0</v>
      </c>
      <c r="T1013" t="s">
        <v>8273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f>(((Kickstarter[[#This Row],[deadline]]/60)/60)/24)+DATE(1970,1,1)</f>
        <v>42759.440416666665</v>
      </c>
      <c r="J1014">
        <v>1485254052</v>
      </c>
      <c r="K1014" s="9">
        <f>(((Kickstarter[[#This Row],[launched_at]]/60)/60)/24)+DATE(1970,1,1)</f>
        <v>42714.440416666665</v>
      </c>
      <c r="L1014">
        <v>1481366052</v>
      </c>
      <c r="M1014" t="b">
        <v>0</v>
      </c>
      <c r="N1014">
        <v>775</v>
      </c>
      <c r="O1014" s="10">
        <f>Kickstarter[[#This Row],[pledged]]/Kickstarter[[#This Row],[goal]]</f>
        <v>215.35021</v>
      </c>
      <c r="P1014" s="12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Sub-Category]],LEN(Kickstarter[[#This Row],[Category and Sub-Category]])-FIND("/",Kickstarter[[#This Row],[Category and Sub-Category]]))</f>
        <v>wearables</v>
      </c>
      <c r="S1014" t="b">
        <v>0</v>
      </c>
      <c r="T1014" t="s">
        <v>8273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f>(((Kickstarter[[#This Row],[deadline]]/60)/60)/24)+DATE(1970,1,1)</f>
        <v>42367.833333333328</v>
      </c>
      <c r="J1015">
        <v>1451419200</v>
      </c>
      <c r="K1015" s="9">
        <f>(((Kickstarter[[#This Row],[launched_at]]/60)/60)/24)+DATE(1970,1,1)</f>
        <v>42339.833981481483</v>
      </c>
      <c r="L1015">
        <v>1449000056</v>
      </c>
      <c r="M1015" t="b">
        <v>0</v>
      </c>
      <c r="N1015">
        <v>90</v>
      </c>
      <c r="O1015" s="10">
        <f>Kickstarter[[#This Row],[pledged]]/Kickstarter[[#This Row],[goal]]</f>
        <v>0.34527999999999998</v>
      </c>
      <c r="P1015" s="12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Sub-Category]],LEN(Kickstarter[[#This Row],[Category and Sub-Category]])-FIND("/",Kickstarter[[#This Row],[Category and Sub-Category]]))</f>
        <v>wearables</v>
      </c>
      <c r="S1015" t="b">
        <v>0</v>
      </c>
      <c r="T1015" t="s">
        <v>8273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f>(((Kickstarter[[#This Row],[deadline]]/60)/60)/24)+DATE(1970,1,1)</f>
        <v>42005.002488425926</v>
      </c>
      <c r="J1016">
        <v>1420070615</v>
      </c>
      <c r="K1016" s="9">
        <f>(((Kickstarter[[#This Row],[launched_at]]/60)/60)/24)+DATE(1970,1,1)</f>
        <v>41955.002488425926</v>
      </c>
      <c r="L1016">
        <v>1415750615</v>
      </c>
      <c r="M1016" t="b">
        <v>0</v>
      </c>
      <c r="N1016">
        <v>16</v>
      </c>
      <c r="O1016" s="10">
        <f>Kickstarter[[#This Row],[pledged]]/Kickstarter[[#This Row],[goal]]</f>
        <v>0.30599999999999999</v>
      </c>
      <c r="P1016" s="12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Sub-Category]],LEN(Kickstarter[[#This Row],[Category and Sub-Category]])-FIND("/",Kickstarter[[#This Row],[Category and Sub-Category]]))</f>
        <v>wearables</v>
      </c>
      <c r="S1016" t="b">
        <v>0</v>
      </c>
      <c r="T1016" t="s">
        <v>8273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f>(((Kickstarter[[#This Row],[deadline]]/60)/60)/24)+DATE(1970,1,1)</f>
        <v>42333.920081018514</v>
      </c>
      <c r="J1017">
        <v>1448489095</v>
      </c>
      <c r="K1017" s="9">
        <f>(((Kickstarter[[#This Row],[launched_at]]/60)/60)/24)+DATE(1970,1,1)</f>
        <v>42303.878414351857</v>
      </c>
      <c r="L1017">
        <v>1445893495</v>
      </c>
      <c r="M1017" t="b">
        <v>0</v>
      </c>
      <c r="N1017">
        <v>6</v>
      </c>
      <c r="O1017" s="10">
        <f>Kickstarter[[#This Row],[pledged]]/Kickstarter[[#This Row],[goal]]</f>
        <v>2.6666666666666668E-2</v>
      </c>
      <c r="P1017" s="12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Sub-Category]],LEN(Kickstarter[[#This Row],[Category and Sub-Category]])-FIND("/",Kickstarter[[#This Row],[Category and Sub-Category]]))</f>
        <v>wearables</v>
      </c>
      <c r="S1017" t="b">
        <v>0</v>
      </c>
      <c r="T1017" t="s">
        <v>8273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f>(((Kickstarter[[#This Row],[deadline]]/60)/60)/24)+DATE(1970,1,1)</f>
        <v>42467.065462962957</v>
      </c>
      <c r="J1018">
        <v>1459992856</v>
      </c>
      <c r="K1018" s="9">
        <f>(((Kickstarter[[#This Row],[launched_at]]/60)/60)/24)+DATE(1970,1,1)</f>
        <v>42422.107129629629</v>
      </c>
      <c r="L1018">
        <v>1456108456</v>
      </c>
      <c r="M1018" t="b">
        <v>0</v>
      </c>
      <c r="N1018">
        <v>38</v>
      </c>
      <c r="O1018" s="10">
        <f>Kickstarter[[#This Row],[pledged]]/Kickstarter[[#This Row],[goal]]</f>
        <v>2.8420000000000001E-2</v>
      </c>
      <c r="P1018" s="12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Sub-Category]],LEN(Kickstarter[[#This Row],[Category and Sub-Category]])-FIND("/",Kickstarter[[#This Row],[Category and Sub-Category]]))</f>
        <v>wearables</v>
      </c>
      <c r="S1018" t="b">
        <v>0</v>
      </c>
      <c r="T1018" t="s">
        <v>8273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f>(((Kickstarter[[#This Row],[deadline]]/60)/60)/24)+DATE(1970,1,1)</f>
        <v>42329.716840277775</v>
      </c>
      <c r="J1019">
        <v>1448125935</v>
      </c>
      <c r="K1019" s="9">
        <f>(((Kickstarter[[#This Row],[launched_at]]/60)/60)/24)+DATE(1970,1,1)</f>
        <v>42289.675173611111</v>
      </c>
      <c r="L1019">
        <v>1444666335</v>
      </c>
      <c r="M1019" t="b">
        <v>0</v>
      </c>
      <c r="N1019">
        <v>355</v>
      </c>
      <c r="O1019" s="10">
        <f>Kickstarter[[#This Row],[pledged]]/Kickstarter[[#This Row],[goal]]</f>
        <v>0.22878799999999999</v>
      </c>
      <c r="P1019" s="12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Sub-Category]],LEN(Kickstarter[[#This Row],[Category and Sub-Category]])-FIND("/",Kickstarter[[#This Row],[Category and Sub-Category]]))</f>
        <v>wearables</v>
      </c>
      <c r="S1019" t="b">
        <v>0</v>
      </c>
      <c r="T1019" t="s">
        <v>8273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f>(((Kickstarter[[#This Row],[deadline]]/60)/60)/24)+DATE(1970,1,1)</f>
        <v>42565.492280092592</v>
      </c>
      <c r="J1020">
        <v>1468496933</v>
      </c>
      <c r="K1020" s="9">
        <f>(((Kickstarter[[#This Row],[launched_at]]/60)/60)/24)+DATE(1970,1,1)</f>
        <v>42535.492280092592</v>
      </c>
      <c r="L1020">
        <v>1465904933</v>
      </c>
      <c r="M1020" t="b">
        <v>0</v>
      </c>
      <c r="N1020">
        <v>7</v>
      </c>
      <c r="O1020" s="10">
        <f>Kickstarter[[#This Row],[pledged]]/Kickstarter[[#This Row],[goal]]</f>
        <v>3.1050000000000001E-2</v>
      </c>
      <c r="P1020" s="12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Sub-Category]],LEN(Kickstarter[[#This Row],[Category and Sub-Category]])-FIND("/",Kickstarter[[#This Row],[Category and Sub-Category]]))</f>
        <v>wearables</v>
      </c>
      <c r="S1020" t="b">
        <v>0</v>
      </c>
      <c r="T1020" t="s">
        <v>8273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f>(((Kickstarter[[#This Row],[deadline]]/60)/60)/24)+DATE(1970,1,1)</f>
        <v>42039.973946759259</v>
      </c>
      <c r="J1021">
        <v>1423092149</v>
      </c>
      <c r="K1021" s="9">
        <f>(((Kickstarter[[#This Row],[launched_at]]/60)/60)/24)+DATE(1970,1,1)</f>
        <v>42009.973946759259</v>
      </c>
      <c r="L1021">
        <v>1420500149</v>
      </c>
      <c r="M1021" t="b">
        <v>0</v>
      </c>
      <c r="N1021">
        <v>400</v>
      </c>
      <c r="O1021" s="10">
        <f>Kickstarter[[#This Row],[pledged]]/Kickstarter[[#This Row],[goal]]</f>
        <v>0.47333333333333333</v>
      </c>
      <c r="P1021" s="12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Sub-Category]],LEN(Kickstarter[[#This Row],[Category and Sub-Category]])-FIND("/",Kickstarter[[#This Row],[Category and Sub-Category]]))</f>
        <v>wearables</v>
      </c>
      <c r="S1021" t="b">
        <v>0</v>
      </c>
      <c r="T1021" t="s">
        <v>8273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f>(((Kickstarter[[#This Row],[deadline]]/60)/60)/24)+DATE(1970,1,1)</f>
        <v>42157.032638888893</v>
      </c>
      <c r="J1022">
        <v>1433206020</v>
      </c>
      <c r="K1022" s="9">
        <f>(((Kickstarter[[#This Row],[launched_at]]/60)/60)/24)+DATE(1970,1,1)</f>
        <v>42127.069548611107</v>
      </c>
      <c r="L1022">
        <v>1430617209</v>
      </c>
      <c r="M1022" t="b">
        <v>0</v>
      </c>
      <c r="N1022">
        <v>30</v>
      </c>
      <c r="O1022" s="10">
        <f>Kickstarter[[#This Row],[pledged]]/Kickstarter[[#This Row],[goal]]</f>
        <v>2.0554838709677421</v>
      </c>
      <c r="P1022" s="12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Sub-Category]],LEN(Kickstarter[[#This Row],[Category and Sub-Category]])-FIND("/",Kickstarter[[#This Row],[Category and Sub-Category]]))</f>
        <v>electronic music</v>
      </c>
      <c r="S1022" t="b">
        <v>1</v>
      </c>
      <c r="T1022" t="s">
        <v>8280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f>(((Kickstarter[[#This Row],[deadline]]/60)/60)/24)+DATE(1970,1,1)</f>
        <v>42294.166666666672</v>
      </c>
      <c r="J1023">
        <v>1445054400</v>
      </c>
      <c r="K1023" s="9">
        <f>(((Kickstarter[[#This Row],[launched_at]]/60)/60)/24)+DATE(1970,1,1)</f>
        <v>42271.251979166671</v>
      </c>
      <c r="L1023">
        <v>1443074571</v>
      </c>
      <c r="M1023" t="b">
        <v>1</v>
      </c>
      <c r="N1023">
        <v>478</v>
      </c>
      <c r="O1023" s="10">
        <f>Kickstarter[[#This Row],[pledged]]/Kickstarter[[#This Row],[goal]]</f>
        <v>3.5180366666666667</v>
      </c>
      <c r="P1023" s="12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Sub-Category]],LEN(Kickstarter[[#This Row],[Category and Sub-Category]])-FIND("/",Kickstarter[[#This Row],[Category and Sub-Category]]))</f>
        <v>electronic music</v>
      </c>
      <c r="S1023" t="b">
        <v>1</v>
      </c>
      <c r="T1023" t="s">
        <v>8280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f>(((Kickstarter[[#This Row],[deadline]]/60)/60)/24)+DATE(1970,1,1)</f>
        <v>42141.646724537044</v>
      </c>
      <c r="J1024">
        <v>1431876677</v>
      </c>
      <c r="K1024" s="9">
        <f>(((Kickstarter[[#This Row],[launched_at]]/60)/60)/24)+DATE(1970,1,1)</f>
        <v>42111.646724537044</v>
      </c>
      <c r="L1024">
        <v>1429284677</v>
      </c>
      <c r="M1024" t="b">
        <v>1</v>
      </c>
      <c r="N1024">
        <v>74</v>
      </c>
      <c r="O1024" s="10">
        <f>Kickstarter[[#This Row],[pledged]]/Kickstarter[[#This Row],[goal]]</f>
        <v>1.149</v>
      </c>
      <c r="P1024" s="12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Sub-Category]],LEN(Kickstarter[[#This Row],[Category and Sub-Category]])-FIND("/",Kickstarter[[#This Row],[Category and Sub-Category]]))</f>
        <v>electronic music</v>
      </c>
      <c r="S1024" t="b">
        <v>1</v>
      </c>
      <c r="T1024" t="s">
        <v>8280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f>(((Kickstarter[[#This Row],[deadline]]/60)/60)/24)+DATE(1970,1,1)</f>
        <v>42175.919687500005</v>
      </c>
      <c r="J1025">
        <v>1434837861</v>
      </c>
      <c r="K1025" s="9">
        <f>(((Kickstarter[[#This Row],[launched_at]]/60)/60)/24)+DATE(1970,1,1)</f>
        <v>42145.919687500005</v>
      </c>
      <c r="L1025">
        <v>1432245861</v>
      </c>
      <c r="M1025" t="b">
        <v>0</v>
      </c>
      <c r="N1025">
        <v>131</v>
      </c>
      <c r="O1025" s="10">
        <f>Kickstarter[[#This Row],[pledged]]/Kickstarter[[#This Row],[goal]]</f>
        <v>2.3715000000000002</v>
      </c>
      <c r="P1025" s="12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Sub-Category]],LEN(Kickstarter[[#This Row],[Category and Sub-Category]])-FIND("/",Kickstarter[[#This Row],[Category and Sub-Category]]))</f>
        <v>electronic music</v>
      </c>
      <c r="S1025" t="b">
        <v>1</v>
      </c>
      <c r="T1025" t="s">
        <v>8280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f>(((Kickstarter[[#This Row],[deadline]]/60)/60)/24)+DATE(1970,1,1)</f>
        <v>42400.580590277779</v>
      </c>
      <c r="J1026">
        <v>1454248563</v>
      </c>
      <c r="K1026" s="9">
        <f>(((Kickstarter[[#This Row],[launched_at]]/60)/60)/24)+DATE(1970,1,1)</f>
        <v>42370.580590277779</v>
      </c>
      <c r="L1026">
        <v>1451656563</v>
      </c>
      <c r="M1026" t="b">
        <v>1</v>
      </c>
      <c r="N1026">
        <v>61</v>
      </c>
      <c r="O1026" s="10">
        <f>Kickstarter[[#This Row],[pledged]]/Kickstarter[[#This Row],[goal]]</f>
        <v>1.1863774999999999</v>
      </c>
      <c r="P1026" s="12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Sub-Category]],LEN(Kickstarter[[#This Row],[Category and Sub-Category]])-FIND("/",Kickstarter[[#This Row],[Category and Sub-Category]]))</f>
        <v>electronic music</v>
      </c>
      <c r="S1026" t="b">
        <v>1</v>
      </c>
      <c r="T1026" t="s">
        <v>8280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f>(((Kickstarter[[#This Row],[deadline]]/60)/60)/24)+DATE(1970,1,1)</f>
        <v>42079.792094907403</v>
      </c>
      <c r="J1027">
        <v>1426532437</v>
      </c>
      <c r="K1027" s="9">
        <f>(((Kickstarter[[#This Row],[launched_at]]/60)/60)/24)+DATE(1970,1,1)</f>
        <v>42049.833761574075</v>
      </c>
      <c r="L1027">
        <v>1423944037</v>
      </c>
      <c r="M1027" t="b">
        <v>1</v>
      </c>
      <c r="N1027">
        <v>1071</v>
      </c>
      <c r="O1027" s="10">
        <f>Kickstarter[[#This Row],[pledged]]/Kickstarter[[#This Row],[goal]]</f>
        <v>1.099283142857143</v>
      </c>
      <c r="P1027" s="12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Sub-Category]],LEN(Kickstarter[[#This Row],[Category and Sub-Category]])-FIND("/",Kickstarter[[#This Row],[Category and Sub-Category]]))</f>
        <v>electronic music</v>
      </c>
      <c r="S1027" t="b">
        <v>1</v>
      </c>
      <c r="T1027" t="s">
        <v>8280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f>(((Kickstarter[[#This Row],[deadline]]/60)/60)/24)+DATE(1970,1,1)</f>
        <v>42460.365925925929</v>
      </c>
      <c r="J1028">
        <v>1459414016</v>
      </c>
      <c r="K1028" s="9">
        <f>(((Kickstarter[[#This Row],[launched_at]]/60)/60)/24)+DATE(1970,1,1)</f>
        <v>42426.407592592594</v>
      </c>
      <c r="L1028">
        <v>1456480016</v>
      </c>
      <c r="M1028" t="b">
        <v>1</v>
      </c>
      <c r="N1028">
        <v>122</v>
      </c>
      <c r="O1028" s="10">
        <f>Kickstarter[[#This Row],[pledged]]/Kickstarter[[#This Row],[goal]]</f>
        <v>1.0000828571428571</v>
      </c>
      <c r="P1028" s="12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Sub-Category]],LEN(Kickstarter[[#This Row],[Category and Sub-Category]])-FIND("/",Kickstarter[[#This Row],[Category and Sub-Category]]))</f>
        <v>electronic music</v>
      </c>
      <c r="S1028" t="b">
        <v>1</v>
      </c>
      <c r="T1028" t="s">
        <v>8280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f>(((Kickstarter[[#This Row],[deadline]]/60)/60)/24)+DATE(1970,1,1)</f>
        <v>41935.034108796295</v>
      </c>
      <c r="J1029">
        <v>1414025347</v>
      </c>
      <c r="K1029" s="9">
        <f>(((Kickstarter[[#This Row],[launched_at]]/60)/60)/24)+DATE(1970,1,1)</f>
        <v>41905.034108796295</v>
      </c>
      <c r="L1029">
        <v>1411433347</v>
      </c>
      <c r="M1029" t="b">
        <v>1</v>
      </c>
      <c r="N1029">
        <v>111</v>
      </c>
      <c r="O1029" s="10">
        <f>Kickstarter[[#This Row],[pledged]]/Kickstarter[[#This Row],[goal]]</f>
        <v>1.0309292094387414</v>
      </c>
      <c r="P1029" s="12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Sub-Category]],LEN(Kickstarter[[#This Row],[Category and Sub-Category]])-FIND("/",Kickstarter[[#This Row],[Category and Sub-Category]]))</f>
        <v>electronic music</v>
      </c>
      <c r="S1029" t="b">
        <v>1</v>
      </c>
      <c r="T1029" t="s">
        <v>8280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f>(((Kickstarter[[#This Row],[deadline]]/60)/60)/24)+DATE(1970,1,1)</f>
        <v>42800.833333333328</v>
      </c>
      <c r="J1030">
        <v>1488830400</v>
      </c>
      <c r="K1030" s="9">
        <f>(((Kickstarter[[#This Row],[launched_at]]/60)/60)/24)+DATE(1970,1,1)</f>
        <v>42755.627372685187</v>
      </c>
      <c r="L1030">
        <v>1484924605</v>
      </c>
      <c r="M1030" t="b">
        <v>1</v>
      </c>
      <c r="N1030">
        <v>255</v>
      </c>
      <c r="O1030" s="10">
        <f>Kickstarter[[#This Row],[pledged]]/Kickstarter[[#This Row],[goal]]</f>
        <v>1.1727000000000001</v>
      </c>
      <c r="P1030" s="12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Sub-Category]],LEN(Kickstarter[[#This Row],[Category and Sub-Category]])-FIND("/",Kickstarter[[#This Row],[Category and Sub-Category]]))</f>
        <v>electronic music</v>
      </c>
      <c r="S1030" t="b">
        <v>1</v>
      </c>
      <c r="T1030" t="s">
        <v>8280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f>(((Kickstarter[[#This Row],[deadline]]/60)/60)/24)+DATE(1970,1,1)</f>
        <v>42098.915972222225</v>
      </c>
      <c r="J1031">
        <v>1428184740</v>
      </c>
      <c r="K1031" s="9">
        <f>(((Kickstarter[[#This Row],[launched_at]]/60)/60)/24)+DATE(1970,1,1)</f>
        <v>42044.711886574078</v>
      </c>
      <c r="L1031">
        <v>1423501507</v>
      </c>
      <c r="M1031" t="b">
        <v>0</v>
      </c>
      <c r="N1031">
        <v>141</v>
      </c>
      <c r="O1031" s="10">
        <f>Kickstarter[[#This Row],[pledged]]/Kickstarter[[#This Row],[goal]]</f>
        <v>1.1175999999999999</v>
      </c>
      <c r="P1031" s="12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Sub-Category]],LEN(Kickstarter[[#This Row],[Category and Sub-Category]])-FIND("/",Kickstarter[[#This Row],[Category and Sub-Category]]))</f>
        <v>electronic music</v>
      </c>
      <c r="S1031" t="b">
        <v>1</v>
      </c>
      <c r="T1031" t="s">
        <v>8280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f>(((Kickstarter[[#This Row],[deadline]]/60)/60)/24)+DATE(1970,1,1)</f>
        <v>42625.483206018514</v>
      </c>
      <c r="J1032">
        <v>1473680149</v>
      </c>
      <c r="K1032" s="9">
        <f>(((Kickstarter[[#This Row],[launched_at]]/60)/60)/24)+DATE(1970,1,1)</f>
        <v>42611.483206018514</v>
      </c>
      <c r="L1032">
        <v>1472470549</v>
      </c>
      <c r="M1032" t="b">
        <v>0</v>
      </c>
      <c r="N1032">
        <v>159</v>
      </c>
      <c r="O1032" s="10">
        <f>Kickstarter[[#This Row],[pledged]]/Kickstarter[[#This Row],[goal]]</f>
        <v>3.4209999999999998</v>
      </c>
      <c r="P1032" s="12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Sub-Category]],LEN(Kickstarter[[#This Row],[Category and Sub-Category]])-FIND("/",Kickstarter[[#This Row],[Category and Sub-Category]]))</f>
        <v>electronic music</v>
      </c>
      <c r="S1032" t="b">
        <v>1</v>
      </c>
      <c r="T1032" t="s">
        <v>8280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f>(((Kickstarter[[#This Row],[deadline]]/60)/60)/24)+DATE(1970,1,1)</f>
        <v>42354.764004629629</v>
      </c>
      <c r="J1033">
        <v>1450290010</v>
      </c>
      <c r="K1033" s="9">
        <f>(((Kickstarter[[#This Row],[launched_at]]/60)/60)/24)+DATE(1970,1,1)</f>
        <v>42324.764004629629</v>
      </c>
      <c r="L1033">
        <v>1447698010</v>
      </c>
      <c r="M1033" t="b">
        <v>0</v>
      </c>
      <c r="N1033">
        <v>99</v>
      </c>
      <c r="O1033" s="10">
        <f>Kickstarter[[#This Row],[pledged]]/Kickstarter[[#This Row],[goal]]</f>
        <v>1.0740000000000001</v>
      </c>
      <c r="P1033" s="12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Sub-Category]],LEN(Kickstarter[[#This Row],[Category and Sub-Category]])-FIND("/",Kickstarter[[#This Row],[Category and Sub-Category]]))</f>
        <v>electronic music</v>
      </c>
      <c r="S1033" t="b">
        <v>1</v>
      </c>
      <c r="T1033" t="s">
        <v>8280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f>(((Kickstarter[[#This Row],[deadline]]/60)/60)/24)+DATE(1970,1,1)</f>
        <v>42544.666956018518</v>
      </c>
      <c r="J1034">
        <v>1466697625</v>
      </c>
      <c r="K1034" s="9">
        <f>(((Kickstarter[[#This Row],[launched_at]]/60)/60)/24)+DATE(1970,1,1)</f>
        <v>42514.666956018518</v>
      </c>
      <c r="L1034">
        <v>1464105625</v>
      </c>
      <c r="M1034" t="b">
        <v>0</v>
      </c>
      <c r="N1034">
        <v>96</v>
      </c>
      <c r="O1034" s="10">
        <f>Kickstarter[[#This Row],[pledged]]/Kickstarter[[#This Row],[goal]]</f>
        <v>1.0849703703703704</v>
      </c>
      <c r="P1034" s="12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Sub-Category]],LEN(Kickstarter[[#This Row],[Category and Sub-Category]])-FIND("/",Kickstarter[[#This Row],[Category and Sub-Category]]))</f>
        <v>electronic music</v>
      </c>
      <c r="S1034" t="b">
        <v>1</v>
      </c>
      <c r="T1034" t="s">
        <v>8280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f>(((Kickstarter[[#This Row],[deadline]]/60)/60)/24)+DATE(1970,1,1)</f>
        <v>42716.732407407413</v>
      </c>
      <c r="J1035">
        <v>1481564080</v>
      </c>
      <c r="K1035" s="9">
        <f>(((Kickstarter[[#This Row],[launched_at]]/60)/60)/24)+DATE(1970,1,1)</f>
        <v>42688.732407407413</v>
      </c>
      <c r="L1035">
        <v>1479144880</v>
      </c>
      <c r="M1035" t="b">
        <v>0</v>
      </c>
      <c r="N1035">
        <v>27</v>
      </c>
      <c r="O1035" s="10">
        <f>Kickstarter[[#This Row],[pledged]]/Kickstarter[[#This Row],[goal]]</f>
        <v>1.0286144578313252</v>
      </c>
      <c r="P1035" s="12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Sub-Category]],LEN(Kickstarter[[#This Row],[Category and Sub-Category]])-FIND("/",Kickstarter[[#This Row],[Category and Sub-Category]]))</f>
        <v>electronic music</v>
      </c>
      <c r="S1035" t="b">
        <v>1</v>
      </c>
      <c r="T1035" t="s">
        <v>8280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f>(((Kickstarter[[#This Row],[deadline]]/60)/60)/24)+DATE(1970,1,1)</f>
        <v>42587.165972222225</v>
      </c>
      <c r="J1036">
        <v>1470369540</v>
      </c>
      <c r="K1036" s="9">
        <f>(((Kickstarter[[#This Row],[launched_at]]/60)/60)/24)+DATE(1970,1,1)</f>
        <v>42555.166712962964</v>
      </c>
      <c r="L1036">
        <v>1467604804</v>
      </c>
      <c r="M1036" t="b">
        <v>0</v>
      </c>
      <c r="N1036">
        <v>166</v>
      </c>
      <c r="O1036" s="10">
        <f>Kickstarter[[#This Row],[pledged]]/Kickstarter[[#This Row],[goal]]</f>
        <v>1.3000180000000001</v>
      </c>
      <c r="P1036" s="12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Sub-Category]],LEN(Kickstarter[[#This Row],[Category and Sub-Category]])-FIND("/",Kickstarter[[#This Row],[Category and Sub-Category]]))</f>
        <v>electronic music</v>
      </c>
      <c r="S1036" t="b">
        <v>1</v>
      </c>
      <c r="T1036" t="s">
        <v>8280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f>(((Kickstarter[[#This Row],[deadline]]/60)/60)/24)+DATE(1970,1,1)</f>
        <v>42046.641435185185</v>
      </c>
      <c r="J1037">
        <v>1423668220</v>
      </c>
      <c r="K1037" s="9">
        <f>(((Kickstarter[[#This Row],[launched_at]]/60)/60)/24)+DATE(1970,1,1)</f>
        <v>42016.641435185185</v>
      </c>
      <c r="L1037">
        <v>1421076220</v>
      </c>
      <c r="M1037" t="b">
        <v>0</v>
      </c>
      <c r="N1037">
        <v>76</v>
      </c>
      <c r="O1037" s="10">
        <f>Kickstarter[[#This Row],[pledged]]/Kickstarter[[#This Row],[goal]]</f>
        <v>1.0765217391304347</v>
      </c>
      <c r="P1037" s="12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Sub-Category]],LEN(Kickstarter[[#This Row],[Category and Sub-Category]])-FIND("/",Kickstarter[[#This Row],[Category and Sub-Category]]))</f>
        <v>electronic music</v>
      </c>
      <c r="S1037" t="b">
        <v>1</v>
      </c>
      <c r="T1037" t="s">
        <v>8280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f>(((Kickstarter[[#This Row],[deadline]]/60)/60)/24)+DATE(1970,1,1)</f>
        <v>41281.333333333336</v>
      </c>
      <c r="J1038">
        <v>1357545600</v>
      </c>
      <c r="K1038" s="9">
        <f>(((Kickstarter[[#This Row],[launched_at]]/60)/60)/24)+DATE(1970,1,1)</f>
        <v>41249.448958333334</v>
      </c>
      <c r="L1038">
        <v>1354790790</v>
      </c>
      <c r="M1038" t="b">
        <v>0</v>
      </c>
      <c r="N1038">
        <v>211</v>
      </c>
      <c r="O1038" s="10">
        <f>Kickstarter[[#This Row],[pledged]]/Kickstarter[[#This Row],[goal]]</f>
        <v>1.1236044444444444</v>
      </c>
      <c r="P1038" s="12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Sub-Category]],LEN(Kickstarter[[#This Row],[Category and Sub-Category]])-FIND("/",Kickstarter[[#This Row],[Category and Sub-Category]]))</f>
        <v>electronic music</v>
      </c>
      <c r="S1038" t="b">
        <v>1</v>
      </c>
      <c r="T1038" t="s">
        <v>8280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f>(((Kickstarter[[#This Row],[deadline]]/60)/60)/24)+DATE(1970,1,1)</f>
        <v>42142.208333333328</v>
      </c>
      <c r="J1039">
        <v>1431925200</v>
      </c>
      <c r="K1039" s="9">
        <f>(((Kickstarter[[#This Row],[launched_at]]/60)/60)/24)+DATE(1970,1,1)</f>
        <v>42119.822476851856</v>
      </c>
      <c r="L1039">
        <v>1429991062</v>
      </c>
      <c r="M1039" t="b">
        <v>0</v>
      </c>
      <c r="N1039">
        <v>21</v>
      </c>
      <c r="O1039" s="10">
        <f>Kickstarter[[#This Row],[pledged]]/Kickstarter[[#This Row],[goal]]</f>
        <v>1.0209999999999999</v>
      </c>
      <c r="P1039" s="12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Sub-Category]],LEN(Kickstarter[[#This Row],[Category and Sub-Category]])-FIND("/",Kickstarter[[#This Row],[Category and Sub-Category]]))</f>
        <v>electronic music</v>
      </c>
      <c r="S1039" t="b">
        <v>1</v>
      </c>
      <c r="T1039" t="s">
        <v>8280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f>(((Kickstarter[[#This Row],[deadline]]/60)/60)/24)+DATE(1970,1,1)</f>
        <v>42448.190081018518</v>
      </c>
      <c r="J1040">
        <v>1458362023</v>
      </c>
      <c r="K1040" s="9">
        <f>(((Kickstarter[[#This Row],[launched_at]]/60)/60)/24)+DATE(1970,1,1)</f>
        <v>42418.231747685189</v>
      </c>
      <c r="L1040">
        <v>1455773623</v>
      </c>
      <c r="M1040" t="b">
        <v>0</v>
      </c>
      <c r="N1040">
        <v>61</v>
      </c>
      <c r="O1040" s="10">
        <f>Kickstarter[[#This Row],[pledged]]/Kickstarter[[#This Row],[goal]]</f>
        <v>1.4533333333333334</v>
      </c>
      <c r="P1040" s="12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Sub-Category]],LEN(Kickstarter[[#This Row],[Category and Sub-Category]])-FIND("/",Kickstarter[[#This Row],[Category and Sub-Category]]))</f>
        <v>electronic music</v>
      </c>
      <c r="S1040" t="b">
        <v>1</v>
      </c>
      <c r="T1040" t="s">
        <v>8280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f>(((Kickstarter[[#This Row],[deadline]]/60)/60)/24)+DATE(1970,1,1)</f>
        <v>42717.332638888889</v>
      </c>
      <c r="J1041">
        <v>1481615940</v>
      </c>
      <c r="K1041" s="9">
        <f>(((Kickstarter[[#This Row],[launched_at]]/60)/60)/24)+DATE(1970,1,1)</f>
        <v>42692.109328703707</v>
      </c>
      <c r="L1041">
        <v>1479436646</v>
      </c>
      <c r="M1041" t="b">
        <v>0</v>
      </c>
      <c r="N1041">
        <v>30</v>
      </c>
      <c r="O1041" s="10">
        <f>Kickstarter[[#This Row],[pledged]]/Kickstarter[[#This Row],[goal]]</f>
        <v>1.282</v>
      </c>
      <c r="P1041" s="12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Sub-Category]],LEN(Kickstarter[[#This Row],[Category and Sub-Category]])-FIND("/",Kickstarter[[#This Row],[Category and Sub-Category]]))</f>
        <v>electronic music</v>
      </c>
      <c r="S1041" t="b">
        <v>1</v>
      </c>
      <c r="T1041" t="s">
        <v>8280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f>(((Kickstarter[[#This Row],[deadline]]/60)/60)/24)+DATE(1970,1,1)</f>
        <v>42609.708437499998</v>
      </c>
      <c r="J1042">
        <v>1472317209</v>
      </c>
      <c r="K1042" s="9">
        <f>(((Kickstarter[[#This Row],[launched_at]]/60)/60)/24)+DATE(1970,1,1)</f>
        <v>42579.708437499998</v>
      </c>
      <c r="L1042">
        <v>1469725209</v>
      </c>
      <c r="M1042" t="b">
        <v>0</v>
      </c>
      <c r="N1042">
        <v>1</v>
      </c>
      <c r="O1042" s="10">
        <f>Kickstarter[[#This Row],[pledged]]/Kickstarter[[#This Row],[goal]]</f>
        <v>2.9411764705882353E-3</v>
      </c>
      <c r="P1042" s="12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Sub-Category]],LEN(Kickstarter[[#This Row],[Category and Sub-Category]])-FIND("/",Kickstarter[[#This Row],[Category and Sub-Category]]))</f>
        <v>audio</v>
      </c>
      <c r="S1042" t="b">
        <v>0</v>
      </c>
      <c r="T1042" t="s">
        <v>8281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f>(((Kickstarter[[#This Row],[deadline]]/60)/60)/24)+DATE(1970,1,1)</f>
        <v>41851.060092592597</v>
      </c>
      <c r="J1043">
        <v>1406769992</v>
      </c>
      <c r="K1043" s="9">
        <f>(((Kickstarter[[#This Row],[launched_at]]/60)/60)/24)+DATE(1970,1,1)</f>
        <v>41831.060092592597</v>
      </c>
      <c r="L1043">
        <v>1405041992</v>
      </c>
      <c r="M1043" t="b">
        <v>0</v>
      </c>
      <c r="N1043">
        <v>0</v>
      </c>
      <c r="O1043" s="10">
        <f>Kickstarter[[#This Row],[pledged]]/Kickstarter[[#This Row],[goal]]</f>
        <v>0</v>
      </c>
      <c r="P1043" s="12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Sub-Category]],LEN(Kickstarter[[#This Row],[Category and Sub-Category]])-FIND("/",Kickstarter[[#This Row],[Category and Sub-Category]]))</f>
        <v>audio</v>
      </c>
      <c r="S1043" t="b">
        <v>0</v>
      </c>
      <c r="T1043" t="s">
        <v>8281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f>(((Kickstarter[[#This Row],[deadline]]/60)/60)/24)+DATE(1970,1,1)</f>
        <v>41894.416666666664</v>
      </c>
      <c r="J1044">
        <v>1410516000</v>
      </c>
      <c r="K1044" s="9">
        <f>(((Kickstarter[[#This Row],[launched_at]]/60)/60)/24)+DATE(1970,1,1)</f>
        <v>41851.696157407408</v>
      </c>
      <c r="L1044">
        <v>1406824948</v>
      </c>
      <c r="M1044" t="b">
        <v>0</v>
      </c>
      <c r="N1044">
        <v>1</v>
      </c>
      <c r="O1044" s="10">
        <f>Kickstarter[[#This Row],[pledged]]/Kickstarter[[#This Row],[goal]]</f>
        <v>1.5384615384615385E-2</v>
      </c>
      <c r="P1044" s="12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Sub-Category]],LEN(Kickstarter[[#This Row],[Category and Sub-Category]])-FIND("/",Kickstarter[[#This Row],[Category and Sub-Category]]))</f>
        <v>audio</v>
      </c>
      <c r="S1044" t="b">
        <v>0</v>
      </c>
      <c r="T1044" t="s">
        <v>8281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f>(((Kickstarter[[#This Row],[deadline]]/60)/60)/24)+DATE(1970,1,1)</f>
        <v>42144.252951388888</v>
      </c>
      <c r="J1045">
        <v>1432101855</v>
      </c>
      <c r="K1045" s="9">
        <f>(((Kickstarter[[#This Row],[launched_at]]/60)/60)/24)+DATE(1970,1,1)</f>
        <v>42114.252951388888</v>
      </c>
      <c r="L1045">
        <v>1429509855</v>
      </c>
      <c r="M1045" t="b">
        <v>0</v>
      </c>
      <c r="N1045">
        <v>292</v>
      </c>
      <c r="O1045" s="10">
        <f>Kickstarter[[#This Row],[pledged]]/Kickstarter[[#This Row],[goal]]</f>
        <v>8.5370000000000001E-2</v>
      </c>
      <c r="P1045" s="12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Sub-Category]],LEN(Kickstarter[[#This Row],[Category and Sub-Category]])-FIND("/",Kickstarter[[#This Row],[Category and Sub-Category]]))</f>
        <v>audio</v>
      </c>
      <c r="S1045" t="b">
        <v>0</v>
      </c>
      <c r="T1045" t="s">
        <v>8281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f>(((Kickstarter[[#This Row],[deadline]]/60)/60)/24)+DATE(1970,1,1)</f>
        <v>42068.852083333331</v>
      </c>
      <c r="J1046">
        <v>1425587220</v>
      </c>
      <c r="K1046" s="9">
        <f>(((Kickstarter[[#This Row],[launched_at]]/60)/60)/24)+DATE(1970,1,1)</f>
        <v>42011.925937499997</v>
      </c>
      <c r="L1046">
        <v>1420668801</v>
      </c>
      <c r="M1046" t="b">
        <v>0</v>
      </c>
      <c r="N1046">
        <v>2</v>
      </c>
      <c r="O1046" s="10">
        <f>Kickstarter[[#This Row],[pledged]]/Kickstarter[[#This Row],[goal]]</f>
        <v>8.571428571428571E-4</v>
      </c>
      <c r="P1046" s="12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Sub-Category]],LEN(Kickstarter[[#This Row],[Category and Sub-Category]])-FIND("/",Kickstarter[[#This Row],[Category and Sub-Category]]))</f>
        <v>audio</v>
      </c>
      <c r="S1046" t="b">
        <v>0</v>
      </c>
      <c r="T1046" t="s">
        <v>8281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f>(((Kickstarter[[#This Row],[deadline]]/60)/60)/24)+DATE(1970,1,1)</f>
        <v>41874.874421296299</v>
      </c>
      <c r="J1047">
        <v>1408827550</v>
      </c>
      <c r="K1047" s="9">
        <f>(((Kickstarter[[#This Row],[launched_at]]/60)/60)/24)+DATE(1970,1,1)</f>
        <v>41844.874421296299</v>
      </c>
      <c r="L1047">
        <v>1406235550</v>
      </c>
      <c r="M1047" t="b">
        <v>0</v>
      </c>
      <c r="N1047">
        <v>8</v>
      </c>
      <c r="O1047" s="10">
        <f>Kickstarter[[#This Row],[pledged]]/Kickstarter[[#This Row],[goal]]</f>
        <v>2.6599999999999999E-2</v>
      </c>
      <c r="P1047" s="12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Sub-Category]],LEN(Kickstarter[[#This Row],[Category and Sub-Category]])-FIND("/",Kickstarter[[#This Row],[Category and Sub-Category]]))</f>
        <v>audio</v>
      </c>
      <c r="S1047" t="b">
        <v>0</v>
      </c>
      <c r="T1047" t="s">
        <v>8281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f>(((Kickstarter[[#This Row],[deadline]]/60)/60)/24)+DATE(1970,1,1)</f>
        <v>42364.851388888885</v>
      </c>
      <c r="J1048">
        <v>1451161560</v>
      </c>
      <c r="K1048" s="9">
        <f>(((Kickstarter[[#This Row],[launched_at]]/60)/60)/24)+DATE(1970,1,1)</f>
        <v>42319.851388888885</v>
      </c>
      <c r="L1048">
        <v>1447273560</v>
      </c>
      <c r="M1048" t="b">
        <v>0</v>
      </c>
      <c r="N1048">
        <v>0</v>
      </c>
      <c r="O1048" s="10">
        <f>Kickstarter[[#This Row],[pledged]]/Kickstarter[[#This Row],[goal]]</f>
        <v>0</v>
      </c>
      <c r="P1048" s="12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Sub-Category]],LEN(Kickstarter[[#This Row],[Category and Sub-Category]])-FIND("/",Kickstarter[[#This Row],[Category and Sub-Category]]))</f>
        <v>audio</v>
      </c>
      <c r="S1048" t="b">
        <v>0</v>
      </c>
      <c r="T1048" t="s">
        <v>8281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f>(((Kickstarter[[#This Row],[deadline]]/60)/60)/24)+DATE(1970,1,1)</f>
        <v>41948.860127314816</v>
      </c>
      <c r="J1049">
        <v>1415219915</v>
      </c>
      <c r="K1049" s="9">
        <f>(((Kickstarter[[#This Row],[launched_at]]/60)/60)/24)+DATE(1970,1,1)</f>
        <v>41918.818460648145</v>
      </c>
      <c r="L1049">
        <v>1412624315</v>
      </c>
      <c r="M1049" t="b">
        <v>0</v>
      </c>
      <c r="N1049">
        <v>1</v>
      </c>
      <c r="O1049" s="10">
        <f>Kickstarter[[#This Row],[pledged]]/Kickstarter[[#This Row],[goal]]</f>
        <v>5.0000000000000001E-4</v>
      </c>
      <c r="P1049" s="12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Sub-Category]],LEN(Kickstarter[[#This Row],[Category and Sub-Category]])-FIND("/",Kickstarter[[#This Row],[Category and Sub-Category]]))</f>
        <v>audio</v>
      </c>
      <c r="S1049" t="b">
        <v>0</v>
      </c>
      <c r="T1049" t="s">
        <v>8281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f>(((Kickstarter[[#This Row],[deadline]]/60)/60)/24)+DATE(1970,1,1)</f>
        <v>42638.053113425922</v>
      </c>
      <c r="J1050">
        <v>1474766189</v>
      </c>
      <c r="K1050" s="9">
        <f>(((Kickstarter[[#This Row],[launched_at]]/60)/60)/24)+DATE(1970,1,1)</f>
        <v>42598.053113425922</v>
      </c>
      <c r="L1050">
        <v>1471310189</v>
      </c>
      <c r="M1050" t="b">
        <v>0</v>
      </c>
      <c r="N1050">
        <v>4</v>
      </c>
      <c r="O1050" s="10">
        <f>Kickstarter[[#This Row],[pledged]]/Kickstarter[[#This Row],[goal]]</f>
        <v>1.4133333333333333E-2</v>
      </c>
      <c r="P1050" s="12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Sub-Category]],LEN(Kickstarter[[#This Row],[Category and Sub-Category]])-FIND("/",Kickstarter[[#This Row],[Category and Sub-Category]]))</f>
        <v>audio</v>
      </c>
      <c r="S1050" t="b">
        <v>0</v>
      </c>
      <c r="T1050" t="s">
        <v>8281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f>(((Kickstarter[[#This Row],[deadline]]/60)/60)/24)+DATE(1970,1,1)</f>
        <v>42412.431076388893</v>
      </c>
      <c r="J1051">
        <v>1455272445</v>
      </c>
      <c r="K1051" s="9">
        <f>(((Kickstarter[[#This Row],[launched_at]]/60)/60)/24)+DATE(1970,1,1)</f>
        <v>42382.431076388893</v>
      </c>
      <c r="L1051">
        <v>1452680445</v>
      </c>
      <c r="M1051" t="b">
        <v>0</v>
      </c>
      <c r="N1051">
        <v>0</v>
      </c>
      <c r="O1051" s="10">
        <f>Kickstarter[[#This Row],[pledged]]/Kickstarter[[#This Row],[goal]]</f>
        <v>0</v>
      </c>
      <c r="P1051" s="12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Sub-Category]],LEN(Kickstarter[[#This Row],[Category and Sub-Category]])-FIND("/",Kickstarter[[#This Row],[Category and Sub-Category]]))</f>
        <v>audio</v>
      </c>
      <c r="S1051" t="b">
        <v>0</v>
      </c>
      <c r="T1051" t="s">
        <v>8281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f>(((Kickstarter[[#This Row],[deadline]]/60)/60)/24)+DATE(1970,1,1)</f>
        <v>42261.7971875</v>
      </c>
      <c r="J1052">
        <v>1442257677</v>
      </c>
      <c r="K1052" s="9">
        <f>(((Kickstarter[[#This Row],[launched_at]]/60)/60)/24)+DATE(1970,1,1)</f>
        <v>42231.7971875</v>
      </c>
      <c r="L1052">
        <v>1439665677</v>
      </c>
      <c r="M1052" t="b">
        <v>0</v>
      </c>
      <c r="N1052">
        <v>0</v>
      </c>
      <c r="O1052" s="10">
        <f>Kickstarter[[#This Row],[pledged]]/Kickstarter[[#This Row],[goal]]</f>
        <v>0</v>
      </c>
      <c r="P1052" s="12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Sub-Category]],LEN(Kickstarter[[#This Row],[Category and Sub-Category]])-FIND("/",Kickstarter[[#This Row],[Category and Sub-Category]]))</f>
        <v>audio</v>
      </c>
      <c r="S1052" t="b">
        <v>0</v>
      </c>
      <c r="T1052" t="s">
        <v>8281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f>(((Kickstarter[[#This Row],[deadline]]/60)/60)/24)+DATE(1970,1,1)</f>
        <v>41878.014178240745</v>
      </c>
      <c r="J1053">
        <v>1409098825</v>
      </c>
      <c r="K1053" s="9">
        <f>(((Kickstarter[[#This Row],[launched_at]]/60)/60)/24)+DATE(1970,1,1)</f>
        <v>41850.014178240745</v>
      </c>
      <c r="L1053">
        <v>1406679625</v>
      </c>
      <c r="M1053" t="b">
        <v>0</v>
      </c>
      <c r="N1053">
        <v>0</v>
      </c>
      <c r="O1053" s="10">
        <f>Kickstarter[[#This Row],[pledged]]/Kickstarter[[#This Row],[goal]]</f>
        <v>0</v>
      </c>
      <c r="P1053" s="12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Sub-Category]],LEN(Kickstarter[[#This Row],[Category and Sub-Category]])-FIND("/",Kickstarter[[#This Row],[Category and Sub-Category]]))</f>
        <v>audio</v>
      </c>
      <c r="S1053" t="b">
        <v>0</v>
      </c>
      <c r="T1053" t="s">
        <v>8281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f>(((Kickstarter[[#This Row],[deadline]]/60)/60)/24)+DATE(1970,1,1)</f>
        <v>42527.839583333334</v>
      </c>
      <c r="J1054">
        <v>1465243740</v>
      </c>
      <c r="K1054" s="9">
        <f>(((Kickstarter[[#This Row],[launched_at]]/60)/60)/24)+DATE(1970,1,1)</f>
        <v>42483.797395833331</v>
      </c>
      <c r="L1054">
        <v>1461438495</v>
      </c>
      <c r="M1054" t="b">
        <v>0</v>
      </c>
      <c r="N1054">
        <v>0</v>
      </c>
      <c r="O1054" s="10">
        <f>Kickstarter[[#This Row],[pledged]]/Kickstarter[[#This Row],[goal]]</f>
        <v>0</v>
      </c>
      <c r="P1054" s="12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Sub-Category]],LEN(Kickstarter[[#This Row],[Category and Sub-Category]])-FIND("/",Kickstarter[[#This Row],[Category and Sub-Category]]))</f>
        <v>audio</v>
      </c>
      <c r="S1054" t="b">
        <v>0</v>
      </c>
      <c r="T1054" t="s">
        <v>8281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f>(((Kickstarter[[#This Row],[deadline]]/60)/60)/24)+DATE(1970,1,1)</f>
        <v>42800.172824074078</v>
      </c>
      <c r="J1055">
        <v>1488773332</v>
      </c>
      <c r="K1055" s="9">
        <f>(((Kickstarter[[#This Row],[launched_at]]/60)/60)/24)+DATE(1970,1,1)</f>
        <v>42775.172824074078</v>
      </c>
      <c r="L1055">
        <v>1486613332</v>
      </c>
      <c r="M1055" t="b">
        <v>0</v>
      </c>
      <c r="N1055">
        <v>1</v>
      </c>
      <c r="O1055" s="10">
        <f>Kickstarter[[#This Row],[pledged]]/Kickstarter[[#This Row],[goal]]</f>
        <v>0.01</v>
      </c>
      <c r="P1055" s="12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Sub-Category]],LEN(Kickstarter[[#This Row],[Category and Sub-Category]])-FIND("/",Kickstarter[[#This Row],[Category and Sub-Category]]))</f>
        <v>audio</v>
      </c>
      <c r="S1055" t="b">
        <v>0</v>
      </c>
      <c r="T1055" t="s">
        <v>8281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f>(((Kickstarter[[#This Row],[deadline]]/60)/60)/24)+DATE(1970,1,1)</f>
        <v>41861.916666666664</v>
      </c>
      <c r="J1056">
        <v>1407708000</v>
      </c>
      <c r="K1056" s="9">
        <f>(((Kickstarter[[#This Row],[launched_at]]/60)/60)/24)+DATE(1970,1,1)</f>
        <v>41831.851840277777</v>
      </c>
      <c r="L1056">
        <v>1405110399</v>
      </c>
      <c r="M1056" t="b">
        <v>0</v>
      </c>
      <c r="N1056">
        <v>0</v>
      </c>
      <c r="O1056" s="10">
        <f>Kickstarter[[#This Row],[pledged]]/Kickstarter[[#This Row],[goal]]</f>
        <v>0</v>
      </c>
      <c r="P1056" s="12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Sub-Category]],LEN(Kickstarter[[#This Row],[Category and Sub-Category]])-FIND("/",Kickstarter[[#This Row],[Category and Sub-Category]]))</f>
        <v>audio</v>
      </c>
      <c r="S1056" t="b">
        <v>0</v>
      </c>
      <c r="T1056" t="s">
        <v>8281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f>(((Kickstarter[[#This Row],[deadline]]/60)/60)/24)+DATE(1970,1,1)</f>
        <v>42436.992418981477</v>
      </c>
      <c r="J1057">
        <v>1457394545</v>
      </c>
      <c r="K1057" s="9">
        <f>(((Kickstarter[[#This Row],[launched_at]]/60)/60)/24)+DATE(1970,1,1)</f>
        <v>42406.992418981477</v>
      </c>
      <c r="L1057">
        <v>1454802545</v>
      </c>
      <c r="M1057" t="b">
        <v>0</v>
      </c>
      <c r="N1057">
        <v>0</v>
      </c>
      <c r="O1057" s="10">
        <f>Kickstarter[[#This Row],[pledged]]/Kickstarter[[#This Row],[goal]]</f>
        <v>0</v>
      </c>
      <c r="P1057" s="12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Sub-Category]],LEN(Kickstarter[[#This Row],[Category and Sub-Category]])-FIND("/",Kickstarter[[#This Row],[Category and Sub-Category]]))</f>
        <v>audio</v>
      </c>
      <c r="S1057" t="b">
        <v>0</v>
      </c>
      <c r="T1057" t="s">
        <v>8281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f>(((Kickstarter[[#This Row],[deadline]]/60)/60)/24)+DATE(1970,1,1)</f>
        <v>42118.677974537044</v>
      </c>
      <c r="J1058">
        <v>1429892177</v>
      </c>
      <c r="K1058" s="9">
        <f>(((Kickstarter[[#This Row],[launched_at]]/60)/60)/24)+DATE(1970,1,1)</f>
        <v>42058.719641203701</v>
      </c>
      <c r="L1058">
        <v>1424711777</v>
      </c>
      <c r="M1058" t="b">
        <v>0</v>
      </c>
      <c r="N1058">
        <v>0</v>
      </c>
      <c r="O1058" s="10">
        <f>Kickstarter[[#This Row],[pledged]]/Kickstarter[[#This Row],[goal]]</f>
        <v>0</v>
      </c>
      <c r="P1058" s="12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Sub-Category]],LEN(Kickstarter[[#This Row],[Category and Sub-Category]])-FIND("/",Kickstarter[[#This Row],[Category and Sub-Category]]))</f>
        <v>audio</v>
      </c>
      <c r="S1058" t="b">
        <v>0</v>
      </c>
      <c r="T1058" t="s">
        <v>8281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f>(((Kickstarter[[#This Row],[deadline]]/60)/60)/24)+DATE(1970,1,1)</f>
        <v>42708.912997685184</v>
      </c>
      <c r="J1059">
        <v>1480888483</v>
      </c>
      <c r="K1059" s="9">
        <f>(((Kickstarter[[#This Row],[launched_at]]/60)/60)/24)+DATE(1970,1,1)</f>
        <v>42678.871331018512</v>
      </c>
      <c r="L1059">
        <v>1478292883</v>
      </c>
      <c r="M1059" t="b">
        <v>0</v>
      </c>
      <c r="N1059">
        <v>0</v>
      </c>
      <c r="O1059" s="10">
        <f>Kickstarter[[#This Row],[pledged]]/Kickstarter[[#This Row],[goal]]</f>
        <v>0</v>
      </c>
      <c r="P1059" s="12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Sub-Category]],LEN(Kickstarter[[#This Row],[Category and Sub-Category]])-FIND("/",Kickstarter[[#This Row],[Category and Sub-Category]]))</f>
        <v>audio</v>
      </c>
      <c r="S1059" t="b">
        <v>0</v>
      </c>
      <c r="T1059" t="s">
        <v>8281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f>(((Kickstarter[[#This Row],[deadline]]/60)/60)/24)+DATE(1970,1,1)</f>
        <v>42089</v>
      </c>
      <c r="J1060">
        <v>1427328000</v>
      </c>
      <c r="K1060" s="9">
        <f>(((Kickstarter[[#This Row],[launched_at]]/60)/60)/24)+DATE(1970,1,1)</f>
        <v>42047.900960648149</v>
      </c>
      <c r="L1060">
        <v>1423777043</v>
      </c>
      <c r="M1060" t="b">
        <v>0</v>
      </c>
      <c r="N1060">
        <v>0</v>
      </c>
      <c r="O1060" s="10">
        <f>Kickstarter[[#This Row],[pledged]]/Kickstarter[[#This Row],[goal]]</f>
        <v>0</v>
      </c>
      <c r="P1060" s="12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Sub-Category]],LEN(Kickstarter[[#This Row],[Category and Sub-Category]])-FIND("/",Kickstarter[[#This Row],[Category and Sub-Category]]))</f>
        <v>audio</v>
      </c>
      <c r="S1060" t="b">
        <v>0</v>
      </c>
      <c r="T1060" t="s">
        <v>8281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f>(((Kickstarter[[#This Row],[deadline]]/60)/60)/24)+DATE(1970,1,1)</f>
        <v>42076.748333333337</v>
      </c>
      <c r="J1061">
        <v>1426269456</v>
      </c>
      <c r="K1061" s="9">
        <f>(((Kickstarter[[#This Row],[launched_at]]/60)/60)/24)+DATE(1970,1,1)</f>
        <v>42046.79</v>
      </c>
      <c r="L1061">
        <v>1423681056</v>
      </c>
      <c r="M1061" t="b">
        <v>0</v>
      </c>
      <c r="N1061">
        <v>0</v>
      </c>
      <c r="O1061" s="10">
        <f>Kickstarter[[#This Row],[pledged]]/Kickstarter[[#This Row],[goal]]</f>
        <v>0</v>
      </c>
      <c r="P1061" s="12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Sub-Category]],LEN(Kickstarter[[#This Row],[Category and Sub-Category]])-FIND("/",Kickstarter[[#This Row],[Category and Sub-Category]]))</f>
        <v>audio</v>
      </c>
      <c r="S1061" t="b">
        <v>0</v>
      </c>
      <c r="T1061" t="s">
        <v>8281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f>(((Kickstarter[[#This Row],[deadline]]/60)/60)/24)+DATE(1970,1,1)</f>
        <v>42109.913113425922</v>
      </c>
      <c r="J1062">
        <v>1429134893</v>
      </c>
      <c r="K1062" s="9">
        <f>(((Kickstarter[[#This Row],[launched_at]]/60)/60)/24)+DATE(1970,1,1)</f>
        <v>42079.913113425922</v>
      </c>
      <c r="L1062">
        <v>1426542893</v>
      </c>
      <c r="M1062" t="b">
        <v>0</v>
      </c>
      <c r="N1062">
        <v>1</v>
      </c>
      <c r="O1062" s="10">
        <f>Kickstarter[[#This Row],[pledged]]/Kickstarter[[#This Row],[goal]]</f>
        <v>0.01</v>
      </c>
      <c r="P1062" s="12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Sub-Category]],LEN(Kickstarter[[#This Row],[Category and Sub-Category]])-FIND("/",Kickstarter[[#This Row],[Category and Sub-Category]]))</f>
        <v>audio</v>
      </c>
      <c r="S1062" t="b">
        <v>0</v>
      </c>
      <c r="T1062" t="s">
        <v>8281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f>(((Kickstarter[[#This Row],[deadline]]/60)/60)/24)+DATE(1970,1,1)</f>
        <v>42492.041666666672</v>
      </c>
      <c r="J1063">
        <v>1462150800</v>
      </c>
      <c r="K1063" s="9">
        <f>(((Kickstarter[[#This Row],[launched_at]]/60)/60)/24)+DATE(1970,1,1)</f>
        <v>42432.276712962965</v>
      </c>
      <c r="L1063">
        <v>1456987108</v>
      </c>
      <c r="M1063" t="b">
        <v>0</v>
      </c>
      <c r="N1063">
        <v>0</v>
      </c>
      <c r="O1063" s="10">
        <f>Kickstarter[[#This Row],[pledged]]/Kickstarter[[#This Row],[goal]]</f>
        <v>0</v>
      </c>
      <c r="P1063" s="12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Sub-Category]],LEN(Kickstarter[[#This Row],[Category and Sub-Category]])-FIND("/",Kickstarter[[#This Row],[Category and Sub-Category]]))</f>
        <v>audio</v>
      </c>
      <c r="S1063" t="b">
        <v>0</v>
      </c>
      <c r="T1063" t="s">
        <v>8281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f>(((Kickstarter[[#This Row],[deadline]]/60)/60)/24)+DATE(1970,1,1)</f>
        <v>42563.807187500002</v>
      </c>
      <c r="J1064">
        <v>1468351341</v>
      </c>
      <c r="K1064" s="9">
        <f>(((Kickstarter[[#This Row],[launched_at]]/60)/60)/24)+DATE(1970,1,1)</f>
        <v>42556.807187500002</v>
      </c>
      <c r="L1064">
        <v>1467746541</v>
      </c>
      <c r="M1064" t="b">
        <v>0</v>
      </c>
      <c r="N1064">
        <v>4</v>
      </c>
      <c r="O1064" s="10">
        <f>Kickstarter[[#This Row],[pledged]]/Kickstarter[[#This Row],[goal]]</f>
        <v>0.95477386934673369</v>
      </c>
      <c r="P1064" s="12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Sub-Category]],LEN(Kickstarter[[#This Row],[Category and Sub-Category]])-FIND("/",Kickstarter[[#This Row],[Category and Sub-Category]]))</f>
        <v>audio</v>
      </c>
      <c r="S1064" t="b">
        <v>0</v>
      </c>
      <c r="T1064" t="s">
        <v>8281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f>(((Kickstarter[[#This Row],[deadline]]/60)/60)/24)+DATE(1970,1,1)</f>
        <v>42613.030810185184</v>
      </c>
      <c r="J1065">
        <v>1472604262</v>
      </c>
      <c r="K1065" s="9">
        <f>(((Kickstarter[[#This Row],[launched_at]]/60)/60)/24)+DATE(1970,1,1)</f>
        <v>42583.030810185184</v>
      </c>
      <c r="L1065">
        <v>1470012262</v>
      </c>
      <c r="M1065" t="b">
        <v>0</v>
      </c>
      <c r="N1065">
        <v>0</v>
      </c>
      <c r="O1065" s="10">
        <f>Kickstarter[[#This Row],[pledged]]/Kickstarter[[#This Row],[goal]]</f>
        <v>0</v>
      </c>
      <c r="P1065" s="12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Sub-Category]],LEN(Kickstarter[[#This Row],[Category and Sub-Category]])-FIND("/",Kickstarter[[#This Row],[Category and Sub-Category]]))</f>
        <v>audio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f>(((Kickstarter[[#This Row],[deadline]]/60)/60)/24)+DATE(1970,1,1)</f>
        <v>41462.228043981479</v>
      </c>
      <c r="J1066">
        <v>1373174903</v>
      </c>
      <c r="K1066" s="9">
        <f>(((Kickstarter[[#This Row],[launched_at]]/60)/60)/24)+DATE(1970,1,1)</f>
        <v>41417.228043981479</v>
      </c>
      <c r="L1066">
        <v>1369286903</v>
      </c>
      <c r="M1066" t="b">
        <v>0</v>
      </c>
      <c r="N1066">
        <v>123</v>
      </c>
      <c r="O1066" s="10">
        <f>Kickstarter[[#This Row],[pledged]]/Kickstarter[[#This Row],[goal]]</f>
        <v>8.9744444444444446E-2</v>
      </c>
      <c r="P1066" s="12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Sub-Category]],LEN(Kickstarter[[#This Row],[Category and Sub-Category]])-FIND("/",Kickstarter[[#This Row],[Category and Sub-Category]]))</f>
        <v>video games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f>(((Kickstarter[[#This Row],[deadline]]/60)/60)/24)+DATE(1970,1,1)</f>
        <v>41689.381041666667</v>
      </c>
      <c r="J1067">
        <v>1392800922</v>
      </c>
      <c r="K1067" s="9">
        <f>(((Kickstarter[[#This Row],[launched_at]]/60)/60)/24)+DATE(1970,1,1)</f>
        <v>41661.381041666667</v>
      </c>
      <c r="L1067">
        <v>1390381722</v>
      </c>
      <c r="M1067" t="b">
        <v>0</v>
      </c>
      <c r="N1067">
        <v>5</v>
      </c>
      <c r="O1067" s="10">
        <f>Kickstarter[[#This Row],[pledged]]/Kickstarter[[#This Row],[goal]]</f>
        <v>2.7E-2</v>
      </c>
      <c r="P1067" s="12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Sub-Category]],LEN(Kickstarter[[#This Row],[Category and Sub-Category]])-FIND("/",Kickstarter[[#This Row],[Category and Sub-Category]]))</f>
        <v>video games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f>(((Kickstarter[[#This Row],[deadline]]/60)/60)/24)+DATE(1970,1,1)</f>
        <v>41490.962754629632</v>
      </c>
      <c r="J1068">
        <v>1375657582</v>
      </c>
      <c r="K1068" s="9">
        <f>(((Kickstarter[[#This Row],[launched_at]]/60)/60)/24)+DATE(1970,1,1)</f>
        <v>41445.962754629632</v>
      </c>
      <c r="L1068">
        <v>1371769582</v>
      </c>
      <c r="M1068" t="b">
        <v>0</v>
      </c>
      <c r="N1068">
        <v>148</v>
      </c>
      <c r="O1068" s="10">
        <f>Kickstarter[[#This Row],[pledged]]/Kickstarter[[#This Row],[goal]]</f>
        <v>3.3673333333333333E-2</v>
      </c>
      <c r="P1068" s="12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Sub-Category]],LEN(Kickstarter[[#This Row],[Category and Sub-Category]])-FIND("/",Kickstarter[[#This Row],[Category and Sub-Category]]))</f>
        <v>video games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f>(((Kickstarter[[#This Row],[deadline]]/60)/60)/24)+DATE(1970,1,1)</f>
        <v>41629.855682870373</v>
      </c>
      <c r="J1069">
        <v>1387657931</v>
      </c>
      <c r="K1069" s="9">
        <f>(((Kickstarter[[#This Row],[launched_at]]/60)/60)/24)+DATE(1970,1,1)</f>
        <v>41599.855682870373</v>
      </c>
      <c r="L1069">
        <v>1385065931</v>
      </c>
      <c r="M1069" t="b">
        <v>0</v>
      </c>
      <c r="N1069">
        <v>10</v>
      </c>
      <c r="O1069" s="10">
        <f>Kickstarter[[#This Row],[pledged]]/Kickstarter[[#This Row],[goal]]</f>
        <v>0.26</v>
      </c>
      <c r="P1069" s="12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Sub-Category]],LEN(Kickstarter[[#This Row],[Category and Sub-Category]])-FIND("/",Kickstarter[[#This Row],[Category and Sub-Category]]))</f>
        <v>video games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f>(((Kickstarter[[#This Row],[deadline]]/60)/60)/24)+DATE(1970,1,1)</f>
        <v>42470.329444444447</v>
      </c>
      <c r="J1070">
        <v>1460274864</v>
      </c>
      <c r="K1070" s="9">
        <f>(((Kickstarter[[#This Row],[launched_at]]/60)/60)/24)+DATE(1970,1,1)</f>
        <v>42440.371111111104</v>
      </c>
      <c r="L1070">
        <v>1457686464</v>
      </c>
      <c r="M1070" t="b">
        <v>0</v>
      </c>
      <c r="N1070">
        <v>4</v>
      </c>
      <c r="O1070" s="10">
        <f>Kickstarter[[#This Row],[pledged]]/Kickstarter[[#This Row],[goal]]</f>
        <v>1.5E-3</v>
      </c>
      <c r="P1070" s="12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Sub-Category]],LEN(Kickstarter[[#This Row],[Category and Sub-Category]])-FIND("/",Kickstarter[[#This Row],[Category and Sub-Category]]))</f>
        <v>video games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f>(((Kickstarter[[#This Row],[deadline]]/60)/60)/24)+DATE(1970,1,1)</f>
        <v>41604.271516203706</v>
      </c>
      <c r="J1071">
        <v>1385447459</v>
      </c>
      <c r="K1071" s="9">
        <f>(((Kickstarter[[#This Row],[launched_at]]/60)/60)/24)+DATE(1970,1,1)</f>
        <v>41572.229849537034</v>
      </c>
      <c r="L1071">
        <v>1382679059</v>
      </c>
      <c r="M1071" t="b">
        <v>0</v>
      </c>
      <c r="N1071">
        <v>21</v>
      </c>
      <c r="O1071" s="10">
        <f>Kickstarter[[#This Row],[pledged]]/Kickstarter[[#This Row],[goal]]</f>
        <v>0.38636363636363635</v>
      </c>
      <c r="P1071" s="12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Sub-Category]],LEN(Kickstarter[[#This Row],[Category and Sub-Category]])-FIND("/",Kickstarter[[#This Row],[Category and Sub-Category]]))</f>
        <v>video games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f>(((Kickstarter[[#This Row],[deadline]]/60)/60)/24)+DATE(1970,1,1)</f>
        <v>41183.011828703704</v>
      </c>
      <c r="J1072">
        <v>1349050622</v>
      </c>
      <c r="K1072" s="9">
        <f>(((Kickstarter[[#This Row],[launched_at]]/60)/60)/24)+DATE(1970,1,1)</f>
        <v>41163.011828703704</v>
      </c>
      <c r="L1072">
        <v>1347322622</v>
      </c>
      <c r="M1072" t="b">
        <v>0</v>
      </c>
      <c r="N1072">
        <v>2</v>
      </c>
      <c r="O1072" s="10">
        <f>Kickstarter[[#This Row],[pledged]]/Kickstarter[[#This Row],[goal]]</f>
        <v>7.0000000000000001E-3</v>
      </c>
      <c r="P1072" s="12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Sub-Category]],LEN(Kickstarter[[#This Row],[Category and Sub-Category]])-FIND("/",Kickstarter[[#This Row],[Category and Sub-Category]]))</f>
        <v>video games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f>(((Kickstarter[[#This Row],[deadline]]/60)/60)/24)+DATE(1970,1,1)</f>
        <v>42325.795057870375</v>
      </c>
      <c r="J1073">
        <v>1447787093</v>
      </c>
      <c r="K1073" s="9">
        <f>(((Kickstarter[[#This Row],[launched_at]]/60)/60)/24)+DATE(1970,1,1)</f>
        <v>42295.753391203703</v>
      </c>
      <c r="L1073">
        <v>1445191493</v>
      </c>
      <c r="M1073" t="b">
        <v>0</v>
      </c>
      <c r="N1073">
        <v>0</v>
      </c>
      <c r="O1073" s="10">
        <f>Kickstarter[[#This Row],[pledged]]/Kickstarter[[#This Row],[goal]]</f>
        <v>0</v>
      </c>
      <c r="P1073" s="12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Sub-Category]],LEN(Kickstarter[[#This Row],[Category and Sub-Category]])-FIND("/",Kickstarter[[#This Row],[Category and Sub-Category]]))</f>
        <v>video games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f>(((Kickstarter[[#This Row],[deadline]]/60)/60)/24)+DATE(1970,1,1)</f>
        <v>41675.832141203704</v>
      </c>
      <c r="J1074">
        <v>1391630297</v>
      </c>
      <c r="K1074" s="9">
        <f>(((Kickstarter[[#This Row],[launched_at]]/60)/60)/24)+DATE(1970,1,1)</f>
        <v>41645.832141203704</v>
      </c>
      <c r="L1074">
        <v>1389038297</v>
      </c>
      <c r="M1074" t="b">
        <v>0</v>
      </c>
      <c r="N1074">
        <v>4</v>
      </c>
      <c r="O1074" s="10">
        <f>Kickstarter[[#This Row],[pledged]]/Kickstarter[[#This Row],[goal]]</f>
        <v>6.8000000000000005E-4</v>
      </c>
      <c r="P1074" s="12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Sub-Category]],LEN(Kickstarter[[#This Row],[Category and Sub-Category]])-FIND("/",Kickstarter[[#This Row],[Category and Sub-Category]]))</f>
        <v>video games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f>(((Kickstarter[[#This Row],[deadline]]/60)/60)/24)+DATE(1970,1,1)</f>
        <v>40832.964594907404</v>
      </c>
      <c r="J1075">
        <v>1318806541</v>
      </c>
      <c r="K1075" s="9">
        <f>(((Kickstarter[[#This Row],[launched_at]]/60)/60)/24)+DATE(1970,1,1)</f>
        <v>40802.964594907404</v>
      </c>
      <c r="L1075">
        <v>1316214541</v>
      </c>
      <c r="M1075" t="b">
        <v>0</v>
      </c>
      <c r="N1075">
        <v>1</v>
      </c>
      <c r="O1075" s="10">
        <f>Kickstarter[[#This Row],[pledged]]/Kickstarter[[#This Row],[goal]]</f>
        <v>1.3333333333333334E-2</v>
      </c>
      <c r="P1075" s="12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Sub-Category]],LEN(Kickstarter[[#This Row],[Category and Sub-Category]])-FIND("/",Kickstarter[[#This Row],[Category and Sub-Category]]))</f>
        <v>video games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f>(((Kickstarter[[#This Row],[deadline]]/60)/60)/24)+DATE(1970,1,1)</f>
        <v>41643.172974537039</v>
      </c>
      <c r="J1076">
        <v>1388808545</v>
      </c>
      <c r="K1076" s="9">
        <f>(((Kickstarter[[#This Row],[launched_at]]/60)/60)/24)+DATE(1970,1,1)</f>
        <v>41613.172974537039</v>
      </c>
      <c r="L1076">
        <v>1386216545</v>
      </c>
      <c r="M1076" t="b">
        <v>0</v>
      </c>
      <c r="N1076">
        <v>30</v>
      </c>
      <c r="O1076" s="10">
        <f>Kickstarter[[#This Row],[pledged]]/Kickstarter[[#This Row],[goal]]</f>
        <v>6.3092592592592589E-2</v>
      </c>
      <c r="P1076" s="12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Sub-Category]],LEN(Kickstarter[[#This Row],[Category and Sub-Category]])-FIND("/",Kickstarter[[#This Row],[Category and Sub-Category]]))</f>
        <v>video games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f>(((Kickstarter[[#This Row],[deadline]]/60)/60)/24)+DATE(1970,1,1)</f>
        <v>41035.904120370367</v>
      </c>
      <c r="J1077">
        <v>1336340516</v>
      </c>
      <c r="K1077" s="9">
        <f>(((Kickstarter[[#This Row],[launched_at]]/60)/60)/24)+DATE(1970,1,1)</f>
        <v>41005.904120370367</v>
      </c>
      <c r="L1077">
        <v>1333748516</v>
      </c>
      <c r="M1077" t="b">
        <v>0</v>
      </c>
      <c r="N1077">
        <v>3</v>
      </c>
      <c r="O1077" s="10">
        <f>Kickstarter[[#This Row],[pledged]]/Kickstarter[[#This Row],[goal]]</f>
        <v>4.4999999999999998E-2</v>
      </c>
      <c r="P1077" s="12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Sub-Category]],LEN(Kickstarter[[#This Row],[Category and Sub-Category]])-FIND("/",Kickstarter[[#This Row],[Category and Sub-Category]]))</f>
        <v>video games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f>(((Kickstarter[[#This Row],[deadline]]/60)/60)/24)+DATE(1970,1,1)</f>
        <v>41893.377893518518</v>
      </c>
      <c r="J1078">
        <v>1410426250</v>
      </c>
      <c r="K1078" s="9">
        <f>(((Kickstarter[[#This Row],[launched_at]]/60)/60)/24)+DATE(1970,1,1)</f>
        <v>41838.377893518518</v>
      </c>
      <c r="L1078">
        <v>1405674250</v>
      </c>
      <c r="M1078" t="b">
        <v>0</v>
      </c>
      <c r="N1078">
        <v>975</v>
      </c>
      <c r="O1078" s="10">
        <f>Kickstarter[[#This Row],[pledged]]/Kickstarter[[#This Row],[goal]]</f>
        <v>0.62765333333333329</v>
      </c>
      <c r="P1078" s="12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Sub-Category]],LEN(Kickstarter[[#This Row],[Category and Sub-Category]])-FIND("/",Kickstarter[[#This Row],[Category and Sub-Category]]))</f>
        <v>video games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f>(((Kickstarter[[#This Row],[deadline]]/60)/60)/24)+DATE(1970,1,1)</f>
        <v>42383.16679398148</v>
      </c>
      <c r="J1079">
        <v>1452744011</v>
      </c>
      <c r="K1079" s="9">
        <f>(((Kickstarter[[#This Row],[launched_at]]/60)/60)/24)+DATE(1970,1,1)</f>
        <v>42353.16679398148</v>
      </c>
      <c r="L1079">
        <v>1450152011</v>
      </c>
      <c r="M1079" t="b">
        <v>0</v>
      </c>
      <c r="N1079">
        <v>167</v>
      </c>
      <c r="O1079" s="10">
        <f>Kickstarter[[#This Row],[pledged]]/Kickstarter[[#This Row],[goal]]</f>
        <v>0.29376000000000002</v>
      </c>
      <c r="P1079" s="12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Sub-Category]],LEN(Kickstarter[[#This Row],[Category and Sub-Category]])-FIND("/",Kickstarter[[#This Row],[Category and Sub-Category]]))</f>
        <v>video games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f>(((Kickstarter[[#This Row],[deadline]]/60)/60)/24)+DATE(1970,1,1)</f>
        <v>40746.195844907408</v>
      </c>
      <c r="J1080">
        <v>1311309721</v>
      </c>
      <c r="K1080" s="9">
        <f>(((Kickstarter[[#This Row],[launched_at]]/60)/60)/24)+DATE(1970,1,1)</f>
        <v>40701.195844907408</v>
      </c>
      <c r="L1080">
        <v>1307421721</v>
      </c>
      <c r="M1080" t="b">
        <v>0</v>
      </c>
      <c r="N1080">
        <v>5</v>
      </c>
      <c r="O1080" s="10">
        <f>Kickstarter[[#This Row],[pledged]]/Kickstarter[[#This Row],[goal]]</f>
        <v>7.4999999999999997E-2</v>
      </c>
      <c r="P1080" s="12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Sub-Category]],LEN(Kickstarter[[#This Row],[Category and Sub-Category]])-FIND("/",Kickstarter[[#This Row],[Category and Sub-Category]]))</f>
        <v>video games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f>(((Kickstarter[[#This Row],[deadline]]/60)/60)/24)+DATE(1970,1,1)</f>
        <v>42504.566388888896</v>
      </c>
      <c r="J1081">
        <v>1463232936</v>
      </c>
      <c r="K1081" s="9">
        <f>(((Kickstarter[[#This Row],[launched_at]]/60)/60)/24)+DATE(1970,1,1)</f>
        <v>42479.566388888896</v>
      </c>
      <c r="L1081">
        <v>1461072936</v>
      </c>
      <c r="M1081" t="b">
        <v>0</v>
      </c>
      <c r="N1081">
        <v>18</v>
      </c>
      <c r="O1081" s="10">
        <f>Kickstarter[[#This Row],[pledged]]/Kickstarter[[#This Row],[goal]]</f>
        <v>2.6076923076923077E-2</v>
      </c>
      <c r="P1081" s="12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Sub-Category]],LEN(Kickstarter[[#This Row],[Category and Sub-Category]])-FIND("/",Kickstarter[[#This Row],[Category and Sub-Category]]))</f>
        <v>video games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f>(((Kickstarter[[#This Row],[deadline]]/60)/60)/24)+DATE(1970,1,1)</f>
        <v>41770.138113425928</v>
      </c>
      <c r="J1082">
        <v>1399778333</v>
      </c>
      <c r="K1082" s="9">
        <f>(((Kickstarter[[#This Row],[launched_at]]/60)/60)/24)+DATE(1970,1,1)</f>
        <v>41740.138113425928</v>
      </c>
      <c r="L1082">
        <v>1397186333</v>
      </c>
      <c r="M1082" t="b">
        <v>0</v>
      </c>
      <c r="N1082">
        <v>98</v>
      </c>
      <c r="O1082" s="10">
        <f>Kickstarter[[#This Row],[pledged]]/Kickstarter[[#This Row],[goal]]</f>
        <v>9.1050000000000006E-2</v>
      </c>
      <c r="P1082" s="12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Sub-Category]],LEN(Kickstarter[[#This Row],[Category and Sub-Category]])-FIND("/",Kickstarter[[#This Row],[Category and Sub-Category]]))</f>
        <v>video games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f>(((Kickstarter[[#This Row],[deadline]]/60)/60)/24)+DATE(1970,1,1)</f>
        <v>42032.926990740743</v>
      </c>
      <c r="J1083">
        <v>1422483292</v>
      </c>
      <c r="K1083" s="9">
        <f>(((Kickstarter[[#This Row],[launched_at]]/60)/60)/24)+DATE(1970,1,1)</f>
        <v>42002.926990740743</v>
      </c>
      <c r="L1083">
        <v>1419891292</v>
      </c>
      <c r="M1083" t="b">
        <v>0</v>
      </c>
      <c r="N1083">
        <v>4</v>
      </c>
      <c r="O1083" s="10">
        <f>Kickstarter[[#This Row],[pledged]]/Kickstarter[[#This Row],[goal]]</f>
        <v>1.7647058823529413E-4</v>
      </c>
      <c r="P1083" s="12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Sub-Category]],LEN(Kickstarter[[#This Row],[Category and Sub-Category]])-FIND("/",Kickstarter[[#This Row],[Category and Sub-Category]]))</f>
        <v>video games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f>(((Kickstarter[[#This Row],[deadline]]/60)/60)/24)+DATE(1970,1,1)</f>
        <v>41131.906111111115</v>
      </c>
      <c r="J1084">
        <v>1344635088</v>
      </c>
      <c r="K1084" s="9">
        <f>(((Kickstarter[[#This Row],[launched_at]]/60)/60)/24)+DATE(1970,1,1)</f>
        <v>41101.906111111115</v>
      </c>
      <c r="L1084">
        <v>1342043088</v>
      </c>
      <c r="M1084" t="b">
        <v>0</v>
      </c>
      <c r="N1084">
        <v>3</v>
      </c>
      <c r="O1084" s="10">
        <f>Kickstarter[[#This Row],[pledged]]/Kickstarter[[#This Row],[goal]]</f>
        <v>5.5999999999999999E-3</v>
      </c>
      <c r="P1084" s="12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Sub-Category]],LEN(Kickstarter[[#This Row],[Category and Sub-Category]])-FIND("/",Kickstarter[[#This Row],[Category and Sub-Category]]))</f>
        <v>video games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f>(((Kickstarter[[#This Row],[deadline]]/60)/60)/24)+DATE(1970,1,1)</f>
        <v>41853.659525462965</v>
      </c>
      <c r="J1085">
        <v>1406994583</v>
      </c>
      <c r="K1085" s="9">
        <f>(((Kickstarter[[#This Row],[launched_at]]/60)/60)/24)+DATE(1970,1,1)</f>
        <v>41793.659525462965</v>
      </c>
      <c r="L1085">
        <v>1401810583</v>
      </c>
      <c r="M1085" t="b">
        <v>0</v>
      </c>
      <c r="N1085">
        <v>1</v>
      </c>
      <c r="O1085" s="10">
        <f>Kickstarter[[#This Row],[pledged]]/Kickstarter[[#This Row],[goal]]</f>
        <v>8.2000000000000007E-3</v>
      </c>
      <c r="P1085" s="12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Sub-Category]],LEN(Kickstarter[[#This Row],[Category and Sub-Category]])-FIND("/",Kickstarter[[#This Row],[Category and Sub-Category]]))</f>
        <v>video games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f>(((Kickstarter[[#This Row],[deadline]]/60)/60)/24)+DATE(1970,1,1)</f>
        <v>41859.912083333329</v>
      </c>
      <c r="J1086">
        <v>1407534804</v>
      </c>
      <c r="K1086" s="9">
        <f>(((Kickstarter[[#This Row],[launched_at]]/60)/60)/24)+DATE(1970,1,1)</f>
        <v>41829.912083333329</v>
      </c>
      <c r="L1086">
        <v>1404942804</v>
      </c>
      <c r="M1086" t="b">
        <v>0</v>
      </c>
      <c r="N1086">
        <v>0</v>
      </c>
      <c r="O1086" s="10">
        <f>Kickstarter[[#This Row],[pledged]]/Kickstarter[[#This Row],[goal]]</f>
        <v>0</v>
      </c>
      <c r="P1086" s="12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Sub-Category]],LEN(Kickstarter[[#This Row],[Category and Sub-Category]])-FIND("/",Kickstarter[[#This Row],[Category and Sub-Category]]))</f>
        <v>video games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f>(((Kickstarter[[#This Row],[deadline]]/60)/60)/24)+DATE(1970,1,1)</f>
        <v>42443.629340277781</v>
      </c>
      <c r="J1087">
        <v>1457967975</v>
      </c>
      <c r="K1087" s="9">
        <f>(((Kickstarter[[#This Row],[launched_at]]/60)/60)/24)+DATE(1970,1,1)</f>
        <v>42413.671006944445</v>
      </c>
      <c r="L1087">
        <v>1455379575</v>
      </c>
      <c r="M1087" t="b">
        <v>0</v>
      </c>
      <c r="N1087">
        <v>9</v>
      </c>
      <c r="O1087" s="10">
        <f>Kickstarter[[#This Row],[pledged]]/Kickstarter[[#This Row],[goal]]</f>
        <v>3.4200000000000001E-2</v>
      </c>
      <c r="P1087" s="12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Sub-Category]],LEN(Kickstarter[[#This Row],[Category and Sub-Category]])-FIND("/",Kickstarter[[#This Row],[Category and Sub-Category]]))</f>
        <v>video games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f>(((Kickstarter[[#This Row],[deadline]]/60)/60)/24)+DATE(1970,1,1)</f>
        <v>41875.866793981484</v>
      </c>
      <c r="J1088">
        <v>1408913291</v>
      </c>
      <c r="K1088" s="9">
        <f>(((Kickstarter[[#This Row],[launched_at]]/60)/60)/24)+DATE(1970,1,1)</f>
        <v>41845.866793981484</v>
      </c>
      <c r="L1088">
        <v>1406321291</v>
      </c>
      <c r="M1088" t="b">
        <v>0</v>
      </c>
      <c r="N1088">
        <v>2</v>
      </c>
      <c r="O1088" s="10">
        <f>Kickstarter[[#This Row],[pledged]]/Kickstarter[[#This Row],[goal]]</f>
        <v>8.3333333333333339E-4</v>
      </c>
      <c r="P1088" s="12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Sub-Category]],LEN(Kickstarter[[#This Row],[Category and Sub-Category]])-FIND("/",Kickstarter[[#This Row],[Category and Sub-Category]]))</f>
        <v>video games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f>(((Kickstarter[[#This Row],[deadline]]/60)/60)/24)+DATE(1970,1,1)</f>
        <v>41805.713969907411</v>
      </c>
      <c r="J1089">
        <v>1402852087</v>
      </c>
      <c r="K1089" s="9">
        <f>(((Kickstarter[[#This Row],[launched_at]]/60)/60)/24)+DATE(1970,1,1)</f>
        <v>41775.713969907411</v>
      </c>
      <c r="L1089">
        <v>1400260087</v>
      </c>
      <c r="M1089" t="b">
        <v>0</v>
      </c>
      <c r="N1089">
        <v>0</v>
      </c>
      <c r="O1089" s="10">
        <f>Kickstarter[[#This Row],[pledged]]/Kickstarter[[#This Row],[goal]]</f>
        <v>0</v>
      </c>
      <c r="P1089" s="12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Sub-Category]],LEN(Kickstarter[[#This Row],[Category and Sub-Category]])-FIND("/",Kickstarter[[#This Row],[Category and Sub-Category]]))</f>
        <v>video games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f>(((Kickstarter[[#This Row],[deadline]]/60)/60)/24)+DATE(1970,1,1)</f>
        <v>41753.799386574072</v>
      </c>
      <c r="J1090">
        <v>1398366667</v>
      </c>
      <c r="K1090" s="9">
        <f>(((Kickstarter[[#This Row],[launched_at]]/60)/60)/24)+DATE(1970,1,1)</f>
        <v>41723.799386574072</v>
      </c>
      <c r="L1090">
        <v>1395774667</v>
      </c>
      <c r="M1090" t="b">
        <v>0</v>
      </c>
      <c r="N1090">
        <v>147</v>
      </c>
      <c r="O1090" s="10">
        <f>Kickstarter[[#This Row],[pledged]]/Kickstarter[[#This Row],[goal]]</f>
        <v>0.14182977777777778</v>
      </c>
      <c r="P1090" s="12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Sub-Category]],LEN(Kickstarter[[#This Row],[Category and Sub-Category]])-FIND("/",Kickstarter[[#This Row],[Category and Sub-Category]]))</f>
        <v>video games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f>(((Kickstarter[[#This Row],[deadline]]/60)/60)/24)+DATE(1970,1,1)</f>
        <v>42181.189525462964</v>
      </c>
      <c r="J1091">
        <v>1435293175</v>
      </c>
      <c r="K1091" s="9">
        <f>(((Kickstarter[[#This Row],[launched_at]]/60)/60)/24)+DATE(1970,1,1)</f>
        <v>42151.189525462964</v>
      </c>
      <c r="L1091">
        <v>1432701175</v>
      </c>
      <c r="M1091" t="b">
        <v>0</v>
      </c>
      <c r="N1091">
        <v>49</v>
      </c>
      <c r="O1091" s="10">
        <f>Kickstarter[[#This Row],[pledged]]/Kickstarter[[#This Row],[goal]]</f>
        <v>7.8266666666666665E-2</v>
      </c>
      <c r="P1091" s="12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Sub-Category]],LEN(Kickstarter[[#This Row],[Category and Sub-Category]])-FIND("/",Kickstarter[[#This Row],[Category and Sub-Category]]))</f>
        <v>video games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f>(((Kickstarter[[#This Row],[deadline]]/60)/60)/24)+DATE(1970,1,1)</f>
        <v>42153.185798611114</v>
      </c>
      <c r="J1092">
        <v>1432873653</v>
      </c>
      <c r="K1092" s="9">
        <f>(((Kickstarter[[#This Row],[launched_at]]/60)/60)/24)+DATE(1970,1,1)</f>
        <v>42123.185798611114</v>
      </c>
      <c r="L1092">
        <v>1430281653</v>
      </c>
      <c r="M1092" t="b">
        <v>0</v>
      </c>
      <c r="N1092">
        <v>1</v>
      </c>
      <c r="O1092" s="10">
        <f>Kickstarter[[#This Row],[pledged]]/Kickstarter[[#This Row],[goal]]</f>
        <v>3.8464497269020693E-4</v>
      </c>
      <c r="P1092" s="12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Sub-Category]],LEN(Kickstarter[[#This Row],[Category and Sub-Category]])-FIND("/",Kickstarter[[#This Row],[Category and Sub-Category]]))</f>
        <v>video games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f>(((Kickstarter[[#This Row],[deadline]]/60)/60)/24)+DATE(1970,1,1)</f>
        <v>42470.778611111105</v>
      </c>
      <c r="J1093">
        <v>1460313672</v>
      </c>
      <c r="K1093" s="9">
        <f>(((Kickstarter[[#This Row],[launched_at]]/60)/60)/24)+DATE(1970,1,1)</f>
        <v>42440.820277777777</v>
      </c>
      <c r="L1093">
        <v>1457725272</v>
      </c>
      <c r="M1093" t="b">
        <v>0</v>
      </c>
      <c r="N1093">
        <v>2</v>
      </c>
      <c r="O1093" s="10">
        <f>Kickstarter[[#This Row],[pledged]]/Kickstarter[[#This Row],[goal]]</f>
        <v>0.125</v>
      </c>
      <c r="P1093" s="12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Sub-Category]],LEN(Kickstarter[[#This Row],[Category and Sub-Category]])-FIND("/",Kickstarter[[#This Row],[Category and Sub-Category]]))</f>
        <v>video games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f>(((Kickstarter[[#This Row],[deadline]]/60)/60)/24)+DATE(1970,1,1)</f>
        <v>41280.025902777779</v>
      </c>
      <c r="J1094">
        <v>1357432638</v>
      </c>
      <c r="K1094" s="9">
        <f>(((Kickstarter[[#This Row],[launched_at]]/60)/60)/24)+DATE(1970,1,1)</f>
        <v>41250.025902777779</v>
      </c>
      <c r="L1094">
        <v>1354840638</v>
      </c>
      <c r="M1094" t="b">
        <v>0</v>
      </c>
      <c r="N1094">
        <v>7</v>
      </c>
      <c r="O1094" s="10">
        <f>Kickstarter[[#This Row],[pledged]]/Kickstarter[[#This Row],[goal]]</f>
        <v>1.0500000000000001E-2</v>
      </c>
      <c r="P1094" s="12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Sub-Category]],LEN(Kickstarter[[#This Row],[Category and Sub-Category]])-FIND("/",Kickstarter[[#This Row],[Category and Sub-Category]]))</f>
        <v>video games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f>(((Kickstarter[[#This Row],[deadline]]/60)/60)/24)+DATE(1970,1,1)</f>
        <v>42411.973807870367</v>
      </c>
      <c r="J1095">
        <v>1455232937</v>
      </c>
      <c r="K1095" s="9">
        <f>(((Kickstarter[[#This Row],[launched_at]]/60)/60)/24)+DATE(1970,1,1)</f>
        <v>42396.973807870367</v>
      </c>
      <c r="L1095">
        <v>1453936937</v>
      </c>
      <c r="M1095" t="b">
        <v>0</v>
      </c>
      <c r="N1095">
        <v>4</v>
      </c>
      <c r="O1095" s="10">
        <f>Kickstarter[[#This Row],[pledged]]/Kickstarter[[#This Row],[goal]]</f>
        <v>0.14083333333333334</v>
      </c>
      <c r="P1095" s="12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Sub-Category]],LEN(Kickstarter[[#This Row],[Category and Sub-Category]])-FIND("/",Kickstarter[[#This Row],[Category and Sub-Category]]))</f>
        <v>video games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f>(((Kickstarter[[#This Row],[deadline]]/60)/60)/24)+DATE(1970,1,1)</f>
        <v>40825.713344907403</v>
      </c>
      <c r="J1096">
        <v>1318180033</v>
      </c>
      <c r="K1096" s="9">
        <f>(((Kickstarter[[#This Row],[launched_at]]/60)/60)/24)+DATE(1970,1,1)</f>
        <v>40795.713344907403</v>
      </c>
      <c r="L1096">
        <v>1315588033</v>
      </c>
      <c r="M1096" t="b">
        <v>0</v>
      </c>
      <c r="N1096">
        <v>27</v>
      </c>
      <c r="O1096" s="10">
        <f>Kickstarter[[#This Row],[pledged]]/Kickstarter[[#This Row],[goal]]</f>
        <v>0.18300055555555556</v>
      </c>
      <c r="P1096" s="12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Sub-Category]],LEN(Kickstarter[[#This Row],[Category and Sub-Category]])-FIND("/",Kickstarter[[#This Row],[Category and Sub-Category]]))</f>
        <v>video games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f>(((Kickstarter[[#This Row],[deadline]]/60)/60)/24)+DATE(1970,1,1)</f>
        <v>41516.537268518521</v>
      </c>
      <c r="J1097">
        <v>1377867220</v>
      </c>
      <c r="K1097" s="9">
        <f>(((Kickstarter[[#This Row],[launched_at]]/60)/60)/24)+DATE(1970,1,1)</f>
        <v>41486.537268518521</v>
      </c>
      <c r="L1097">
        <v>1375275220</v>
      </c>
      <c r="M1097" t="b">
        <v>0</v>
      </c>
      <c r="N1097">
        <v>94</v>
      </c>
      <c r="O1097" s="10">
        <f>Kickstarter[[#This Row],[pledged]]/Kickstarter[[#This Row],[goal]]</f>
        <v>5.0347999999999997E-2</v>
      </c>
      <c r="P1097" s="12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Sub-Category]],LEN(Kickstarter[[#This Row],[Category and Sub-Category]])-FIND("/",Kickstarter[[#This Row],[Category and Sub-Category]]))</f>
        <v>video games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f>(((Kickstarter[[#This Row],[deadline]]/60)/60)/24)+DATE(1970,1,1)</f>
        <v>41916.145833333336</v>
      </c>
      <c r="J1098">
        <v>1412393400</v>
      </c>
      <c r="K1098" s="9">
        <f>(((Kickstarter[[#This Row],[launched_at]]/60)/60)/24)+DATE(1970,1,1)</f>
        <v>41885.51798611111</v>
      </c>
      <c r="L1098">
        <v>1409747154</v>
      </c>
      <c r="M1098" t="b">
        <v>0</v>
      </c>
      <c r="N1098">
        <v>29</v>
      </c>
      <c r="O1098" s="10">
        <f>Kickstarter[[#This Row],[pledged]]/Kickstarter[[#This Row],[goal]]</f>
        <v>0.17933333333333334</v>
      </c>
      <c r="P1098" s="12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Sub-Category]],LEN(Kickstarter[[#This Row],[Category and Sub-Category]])-FIND("/",Kickstarter[[#This Row],[Category and Sub-Category]]))</f>
        <v>video games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f>(((Kickstarter[[#This Row],[deadline]]/60)/60)/24)+DATE(1970,1,1)</f>
        <v>41700.792557870373</v>
      </c>
      <c r="J1099">
        <v>1393786877</v>
      </c>
      <c r="K1099" s="9">
        <f>(((Kickstarter[[#This Row],[launched_at]]/60)/60)/24)+DATE(1970,1,1)</f>
        <v>41660.792557870373</v>
      </c>
      <c r="L1099">
        <v>1390330877</v>
      </c>
      <c r="M1099" t="b">
        <v>0</v>
      </c>
      <c r="N1099">
        <v>7</v>
      </c>
      <c r="O1099" s="10">
        <f>Kickstarter[[#This Row],[pledged]]/Kickstarter[[#This Row],[goal]]</f>
        <v>4.6999999999999999E-4</v>
      </c>
      <c r="P1099" s="12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Sub-Category]],LEN(Kickstarter[[#This Row],[Category and Sub-Category]])-FIND("/",Kickstarter[[#This Row],[Category and Sub-Category]]))</f>
        <v>video games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f>(((Kickstarter[[#This Row],[deadline]]/60)/60)/24)+DATE(1970,1,1)</f>
        <v>41742.762673611112</v>
      </c>
      <c r="J1100">
        <v>1397413095</v>
      </c>
      <c r="K1100" s="9">
        <f>(((Kickstarter[[#This Row],[launched_at]]/60)/60)/24)+DATE(1970,1,1)</f>
        <v>41712.762673611112</v>
      </c>
      <c r="L1100">
        <v>1394821095</v>
      </c>
      <c r="M1100" t="b">
        <v>0</v>
      </c>
      <c r="N1100">
        <v>22</v>
      </c>
      <c r="O1100" s="10">
        <f>Kickstarter[[#This Row],[pledged]]/Kickstarter[[#This Row],[goal]]</f>
        <v>7.2120000000000004E-2</v>
      </c>
      <c r="P1100" s="12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Sub-Category]],LEN(Kickstarter[[#This Row],[Category and Sub-Category]])-FIND("/",Kickstarter[[#This Row],[Category and Sub-Category]]))</f>
        <v>video games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f>(((Kickstarter[[#This Row],[deadline]]/60)/60)/24)+DATE(1970,1,1)</f>
        <v>42137.836435185185</v>
      </c>
      <c r="J1101">
        <v>1431547468</v>
      </c>
      <c r="K1101" s="9">
        <f>(((Kickstarter[[#This Row],[launched_at]]/60)/60)/24)+DATE(1970,1,1)</f>
        <v>42107.836435185185</v>
      </c>
      <c r="L1101">
        <v>1428955468</v>
      </c>
      <c r="M1101" t="b">
        <v>0</v>
      </c>
      <c r="N1101">
        <v>1</v>
      </c>
      <c r="O1101" s="10">
        <f>Kickstarter[[#This Row],[pledged]]/Kickstarter[[#This Row],[goal]]</f>
        <v>5.0000000000000001E-3</v>
      </c>
      <c r="P1101" s="12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Sub-Category]],LEN(Kickstarter[[#This Row],[Category and Sub-Category]])-FIND("/",Kickstarter[[#This Row],[Category and Sub-Category]]))</f>
        <v>video games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f>(((Kickstarter[[#This Row],[deadline]]/60)/60)/24)+DATE(1970,1,1)</f>
        <v>42414.110775462963</v>
      </c>
      <c r="J1102">
        <v>1455417571</v>
      </c>
      <c r="K1102" s="9">
        <f>(((Kickstarter[[#This Row],[launched_at]]/60)/60)/24)+DATE(1970,1,1)</f>
        <v>42384.110775462963</v>
      </c>
      <c r="L1102">
        <v>1452825571</v>
      </c>
      <c r="M1102" t="b">
        <v>0</v>
      </c>
      <c r="N1102">
        <v>10</v>
      </c>
      <c r="O1102" s="10">
        <f>Kickstarter[[#This Row],[pledged]]/Kickstarter[[#This Row],[goal]]</f>
        <v>2.5000000000000001E-2</v>
      </c>
      <c r="P1102" s="12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Sub-Category]],LEN(Kickstarter[[#This Row],[Category and Sub-Category]])-FIND("/",Kickstarter[[#This Row],[Category and Sub-Category]]))</f>
        <v>video games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f>(((Kickstarter[[#This Row],[deadline]]/60)/60)/24)+DATE(1970,1,1)</f>
        <v>42565.758333333331</v>
      </c>
      <c r="J1103">
        <v>1468519920</v>
      </c>
      <c r="K1103" s="9">
        <f>(((Kickstarter[[#This Row],[launched_at]]/60)/60)/24)+DATE(1970,1,1)</f>
        <v>42538.77243055556</v>
      </c>
      <c r="L1103">
        <v>1466188338</v>
      </c>
      <c r="M1103" t="b">
        <v>0</v>
      </c>
      <c r="N1103">
        <v>6</v>
      </c>
      <c r="O1103" s="10">
        <f>Kickstarter[[#This Row],[pledged]]/Kickstarter[[#This Row],[goal]]</f>
        <v>4.0999999999999999E-4</v>
      </c>
      <c r="P1103" s="12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Sub-Category]],LEN(Kickstarter[[#This Row],[Category and Sub-Category]])-FIND("/",Kickstarter[[#This Row],[Category and Sub-Category]]))</f>
        <v>video games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f>(((Kickstarter[[#This Row],[deadline]]/60)/60)/24)+DATE(1970,1,1)</f>
        <v>41617.249305555553</v>
      </c>
      <c r="J1104">
        <v>1386568740</v>
      </c>
      <c r="K1104" s="9">
        <f>(((Kickstarter[[#This Row],[launched_at]]/60)/60)/24)+DATE(1970,1,1)</f>
        <v>41577.045428240745</v>
      </c>
      <c r="L1104">
        <v>1383095125</v>
      </c>
      <c r="M1104" t="b">
        <v>0</v>
      </c>
      <c r="N1104">
        <v>24</v>
      </c>
      <c r="O1104" s="10">
        <f>Kickstarter[[#This Row],[pledged]]/Kickstarter[[#This Row],[goal]]</f>
        <v>5.3124999999999999E-2</v>
      </c>
      <c r="P1104" s="12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Sub-Category]],LEN(Kickstarter[[#This Row],[Category and Sub-Category]])-FIND("/",Kickstarter[[#This Row],[Category and Sub-Category]]))</f>
        <v>video games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f>(((Kickstarter[[#This Row],[deadline]]/60)/60)/24)+DATE(1970,1,1)</f>
        <v>42539.22210648148</v>
      </c>
      <c r="J1105">
        <v>1466227190</v>
      </c>
      <c r="K1105" s="9">
        <f>(((Kickstarter[[#This Row],[launched_at]]/60)/60)/24)+DATE(1970,1,1)</f>
        <v>42479.22210648148</v>
      </c>
      <c r="L1105">
        <v>1461043190</v>
      </c>
      <c r="M1105" t="b">
        <v>0</v>
      </c>
      <c r="N1105">
        <v>15</v>
      </c>
      <c r="O1105" s="10">
        <f>Kickstarter[[#This Row],[pledged]]/Kickstarter[[#This Row],[goal]]</f>
        <v>1.6199999999999999E-2</v>
      </c>
      <c r="P1105" s="12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Sub-Category]],LEN(Kickstarter[[#This Row],[Category and Sub-Category]])-FIND("/",Kickstarter[[#This Row],[Category and Sub-Category]]))</f>
        <v>video games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f>(((Kickstarter[[#This Row],[deadline]]/60)/60)/24)+DATE(1970,1,1)</f>
        <v>41801.40996527778</v>
      </c>
      <c r="J1106">
        <v>1402480221</v>
      </c>
      <c r="K1106" s="9">
        <f>(((Kickstarter[[#This Row],[launched_at]]/60)/60)/24)+DATE(1970,1,1)</f>
        <v>41771.40996527778</v>
      </c>
      <c r="L1106">
        <v>1399888221</v>
      </c>
      <c r="M1106" t="b">
        <v>0</v>
      </c>
      <c r="N1106">
        <v>37</v>
      </c>
      <c r="O1106" s="10">
        <f>Kickstarter[[#This Row],[pledged]]/Kickstarter[[#This Row],[goal]]</f>
        <v>4.9516666666666667E-2</v>
      </c>
      <c r="P1106" s="12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Sub-Category]],LEN(Kickstarter[[#This Row],[Category and Sub-Category]])-FIND("/",Kickstarter[[#This Row],[Category and Sub-Category]]))</f>
        <v>video games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f>(((Kickstarter[[#This Row],[deadline]]/60)/60)/24)+DATE(1970,1,1)</f>
        <v>41722.0940625</v>
      </c>
      <c r="J1107">
        <v>1395627327</v>
      </c>
      <c r="K1107" s="9">
        <f>(((Kickstarter[[#This Row],[launched_at]]/60)/60)/24)+DATE(1970,1,1)</f>
        <v>41692.135729166665</v>
      </c>
      <c r="L1107">
        <v>1393038927</v>
      </c>
      <c r="M1107" t="b">
        <v>0</v>
      </c>
      <c r="N1107">
        <v>20</v>
      </c>
      <c r="O1107" s="10">
        <f>Kickstarter[[#This Row],[pledged]]/Kickstarter[[#This Row],[goal]]</f>
        <v>1.5900000000000001E-3</v>
      </c>
      <c r="P1107" s="12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Sub-Category]],LEN(Kickstarter[[#This Row],[Category and Sub-Category]])-FIND("/",Kickstarter[[#This Row],[Category and Sub-Category]]))</f>
        <v>video games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f>(((Kickstarter[[#This Row],[deadline]]/60)/60)/24)+DATE(1970,1,1)</f>
        <v>41003.698784722219</v>
      </c>
      <c r="J1108">
        <v>1333557975</v>
      </c>
      <c r="K1108" s="9">
        <f>(((Kickstarter[[#This Row],[launched_at]]/60)/60)/24)+DATE(1970,1,1)</f>
        <v>40973.740451388891</v>
      </c>
      <c r="L1108">
        <v>1330969575</v>
      </c>
      <c r="M1108" t="b">
        <v>0</v>
      </c>
      <c r="N1108">
        <v>7</v>
      </c>
      <c r="O1108" s="10">
        <f>Kickstarter[[#This Row],[pledged]]/Kickstarter[[#This Row],[goal]]</f>
        <v>0.41249999999999998</v>
      </c>
      <c r="P1108" s="12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Sub-Category]],LEN(Kickstarter[[#This Row],[Category and Sub-Category]])-FIND("/",Kickstarter[[#This Row],[Category and Sub-Category]]))</f>
        <v>video games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f>(((Kickstarter[[#This Row],[deadline]]/60)/60)/24)+DATE(1970,1,1)</f>
        <v>41843.861388888887</v>
      </c>
      <c r="J1109">
        <v>1406148024</v>
      </c>
      <c r="K1109" s="9">
        <f>(((Kickstarter[[#This Row],[launched_at]]/60)/60)/24)+DATE(1970,1,1)</f>
        <v>41813.861388888887</v>
      </c>
      <c r="L1109">
        <v>1403556024</v>
      </c>
      <c r="M1109" t="b">
        <v>0</v>
      </c>
      <c r="N1109">
        <v>0</v>
      </c>
      <c r="O1109" s="10">
        <f>Kickstarter[[#This Row],[pledged]]/Kickstarter[[#This Row],[goal]]</f>
        <v>0</v>
      </c>
      <c r="P1109" s="12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Sub-Category]],LEN(Kickstarter[[#This Row],[Category and Sub-Category]])-FIND("/",Kickstarter[[#This Row],[Category and Sub-Category]]))</f>
        <v>video games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f>(((Kickstarter[[#This Row],[deadline]]/60)/60)/24)+DATE(1970,1,1)</f>
        <v>41012.595312500001</v>
      </c>
      <c r="J1110">
        <v>1334326635</v>
      </c>
      <c r="K1110" s="9">
        <f>(((Kickstarter[[#This Row],[launched_at]]/60)/60)/24)+DATE(1970,1,1)</f>
        <v>40952.636979166666</v>
      </c>
      <c r="L1110">
        <v>1329146235</v>
      </c>
      <c r="M1110" t="b">
        <v>0</v>
      </c>
      <c r="N1110">
        <v>21</v>
      </c>
      <c r="O1110" s="10">
        <f>Kickstarter[[#This Row],[pledged]]/Kickstarter[[#This Row],[goal]]</f>
        <v>2.93E-2</v>
      </c>
      <c r="P1110" s="12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Sub-Category]],LEN(Kickstarter[[#This Row],[Category and Sub-Category]])-FIND("/",Kickstarter[[#This Row],[Category and Sub-Category]]))</f>
        <v>video games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f>(((Kickstarter[[#This Row],[deadline]]/60)/60)/24)+DATE(1970,1,1)</f>
        <v>42692.793865740736</v>
      </c>
      <c r="J1111">
        <v>1479495790</v>
      </c>
      <c r="K1111" s="9">
        <f>(((Kickstarter[[#This Row],[launched_at]]/60)/60)/24)+DATE(1970,1,1)</f>
        <v>42662.752199074079</v>
      </c>
      <c r="L1111">
        <v>1476900190</v>
      </c>
      <c r="M1111" t="b">
        <v>0</v>
      </c>
      <c r="N1111">
        <v>3</v>
      </c>
      <c r="O1111" s="10">
        <f>Kickstarter[[#This Row],[pledged]]/Kickstarter[[#This Row],[goal]]</f>
        <v>4.4999999999999997E-3</v>
      </c>
      <c r="P1111" s="12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Sub-Category]],LEN(Kickstarter[[#This Row],[Category and Sub-Category]])-FIND("/",Kickstarter[[#This Row],[Category and Sub-Category]]))</f>
        <v>video games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f>(((Kickstarter[[#This Row],[deadline]]/60)/60)/24)+DATE(1970,1,1)</f>
        <v>41250.933124999996</v>
      </c>
      <c r="J1112">
        <v>1354919022</v>
      </c>
      <c r="K1112" s="9">
        <f>(((Kickstarter[[#This Row],[launched_at]]/60)/60)/24)+DATE(1970,1,1)</f>
        <v>41220.933124999996</v>
      </c>
      <c r="L1112">
        <v>1352327022</v>
      </c>
      <c r="M1112" t="b">
        <v>0</v>
      </c>
      <c r="N1112">
        <v>11</v>
      </c>
      <c r="O1112" s="10">
        <f>Kickstarter[[#This Row],[pledged]]/Kickstarter[[#This Row],[goal]]</f>
        <v>5.1000000000000004E-3</v>
      </c>
      <c r="P1112" s="12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Sub-Category]],LEN(Kickstarter[[#This Row],[Category and Sub-Category]])-FIND("/",Kickstarter[[#This Row],[Category and Sub-Category]]))</f>
        <v>video games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f>(((Kickstarter[[#This Row],[deadline]]/60)/60)/24)+DATE(1970,1,1)</f>
        <v>42377.203587962969</v>
      </c>
      <c r="J1113">
        <v>1452228790</v>
      </c>
      <c r="K1113" s="9">
        <f>(((Kickstarter[[#This Row],[launched_at]]/60)/60)/24)+DATE(1970,1,1)</f>
        <v>42347.203587962969</v>
      </c>
      <c r="L1113">
        <v>1449636790</v>
      </c>
      <c r="M1113" t="b">
        <v>0</v>
      </c>
      <c r="N1113">
        <v>1</v>
      </c>
      <c r="O1113" s="10">
        <f>Kickstarter[[#This Row],[pledged]]/Kickstarter[[#This Row],[goal]]</f>
        <v>4.0000000000000002E-4</v>
      </c>
      <c r="P1113" s="12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Sub-Category]],LEN(Kickstarter[[#This Row],[Category and Sub-Category]])-FIND("/",Kickstarter[[#This Row],[Category and Sub-Category]]))</f>
        <v>video games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f>(((Kickstarter[[#This Row],[deadline]]/60)/60)/24)+DATE(1970,1,1)</f>
        <v>42023.354166666672</v>
      </c>
      <c r="J1114">
        <v>1421656200</v>
      </c>
      <c r="K1114" s="9">
        <f>(((Kickstarter[[#This Row],[launched_at]]/60)/60)/24)+DATE(1970,1,1)</f>
        <v>41963.759386574078</v>
      </c>
      <c r="L1114">
        <v>1416507211</v>
      </c>
      <c r="M1114" t="b">
        <v>0</v>
      </c>
      <c r="N1114">
        <v>312</v>
      </c>
      <c r="O1114" s="10">
        <f>Kickstarter[[#This Row],[pledged]]/Kickstarter[[#This Row],[goal]]</f>
        <v>0.35537409090909089</v>
      </c>
      <c r="P1114" s="12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Sub-Category]],LEN(Kickstarter[[#This Row],[Category and Sub-Category]])-FIND("/",Kickstarter[[#This Row],[Category and Sub-Category]]))</f>
        <v>video games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f>(((Kickstarter[[#This Row],[deadline]]/60)/60)/24)+DATE(1970,1,1)</f>
        <v>41865.977083333331</v>
      </c>
      <c r="J1115">
        <v>1408058820</v>
      </c>
      <c r="K1115" s="9">
        <f>(((Kickstarter[[#This Row],[launched_at]]/60)/60)/24)+DATE(1970,1,1)</f>
        <v>41835.977083333331</v>
      </c>
      <c r="L1115">
        <v>1405466820</v>
      </c>
      <c r="M1115" t="b">
        <v>0</v>
      </c>
      <c r="N1115">
        <v>1</v>
      </c>
      <c r="O1115" s="10">
        <f>Kickstarter[[#This Row],[pledged]]/Kickstarter[[#This Row],[goal]]</f>
        <v>5.0000000000000001E-3</v>
      </c>
      <c r="P1115" s="12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Sub-Category]],LEN(Kickstarter[[#This Row],[Category and Sub-Category]])-FIND("/",Kickstarter[[#This Row],[Category and Sub-Category]]))</f>
        <v>video games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f>(((Kickstarter[[#This Row],[deadline]]/60)/60)/24)+DATE(1970,1,1)</f>
        <v>41556.345914351856</v>
      </c>
      <c r="J1116">
        <v>1381306687</v>
      </c>
      <c r="K1116" s="9">
        <f>(((Kickstarter[[#This Row],[launched_at]]/60)/60)/24)+DATE(1970,1,1)</f>
        <v>41526.345914351856</v>
      </c>
      <c r="L1116">
        <v>1378714687</v>
      </c>
      <c r="M1116" t="b">
        <v>0</v>
      </c>
      <c r="N1116">
        <v>3</v>
      </c>
      <c r="O1116" s="10">
        <f>Kickstarter[[#This Row],[pledged]]/Kickstarter[[#This Row],[goal]]</f>
        <v>1.6666666666666668E-3</v>
      </c>
      <c r="P1116" s="12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Sub-Category]],LEN(Kickstarter[[#This Row],[Category and Sub-Category]])-FIND("/",Kickstarter[[#This Row],[Category and Sub-Category]]))</f>
        <v>video games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f>(((Kickstarter[[#This Row],[deadline]]/60)/60)/24)+DATE(1970,1,1)</f>
        <v>42459.653877314813</v>
      </c>
      <c r="J1117">
        <v>1459352495</v>
      </c>
      <c r="K1117" s="9">
        <f>(((Kickstarter[[#This Row],[launched_at]]/60)/60)/24)+DATE(1970,1,1)</f>
        <v>42429.695543981477</v>
      </c>
      <c r="L1117">
        <v>1456764095</v>
      </c>
      <c r="M1117" t="b">
        <v>0</v>
      </c>
      <c r="N1117">
        <v>4</v>
      </c>
      <c r="O1117" s="10">
        <f>Kickstarter[[#This Row],[pledged]]/Kickstarter[[#This Row],[goal]]</f>
        <v>1.325E-3</v>
      </c>
      <c r="P1117" s="12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Sub-Category]],LEN(Kickstarter[[#This Row],[Category and Sub-Category]])-FIND("/",Kickstarter[[#This Row],[Category and Sub-Category]]))</f>
        <v>video games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f>(((Kickstarter[[#This Row],[deadline]]/60)/60)/24)+DATE(1970,1,1)</f>
        <v>41069.847314814811</v>
      </c>
      <c r="J1118">
        <v>1339273208</v>
      </c>
      <c r="K1118" s="9">
        <f>(((Kickstarter[[#This Row],[launched_at]]/60)/60)/24)+DATE(1970,1,1)</f>
        <v>41009.847314814811</v>
      </c>
      <c r="L1118">
        <v>1334089208</v>
      </c>
      <c r="M1118" t="b">
        <v>0</v>
      </c>
      <c r="N1118">
        <v>10</v>
      </c>
      <c r="O1118" s="10">
        <f>Kickstarter[[#This Row],[pledged]]/Kickstarter[[#This Row],[goal]]</f>
        <v>3.5704000000000004E-4</v>
      </c>
      <c r="P1118" s="12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Sub-Category]],LEN(Kickstarter[[#This Row],[Category and Sub-Category]])-FIND("/",Kickstarter[[#This Row],[Category and Sub-Category]]))</f>
        <v>video games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f>(((Kickstarter[[#This Row],[deadline]]/60)/60)/24)+DATE(1970,1,1)</f>
        <v>42363.598530092597</v>
      </c>
      <c r="J1119">
        <v>1451053313</v>
      </c>
      <c r="K1119" s="9">
        <f>(((Kickstarter[[#This Row],[launched_at]]/60)/60)/24)+DATE(1970,1,1)</f>
        <v>42333.598530092597</v>
      </c>
      <c r="L1119">
        <v>1448461313</v>
      </c>
      <c r="M1119" t="b">
        <v>0</v>
      </c>
      <c r="N1119">
        <v>8</v>
      </c>
      <c r="O1119" s="10">
        <f>Kickstarter[[#This Row],[pledged]]/Kickstarter[[#This Row],[goal]]</f>
        <v>8.3000000000000004E-2</v>
      </c>
      <c r="P1119" s="12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Sub-Category]],LEN(Kickstarter[[#This Row],[Category and Sub-Category]])-FIND("/",Kickstarter[[#This Row],[Category and Sub-Category]]))</f>
        <v>video games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f>(((Kickstarter[[#This Row],[deadline]]/60)/60)/24)+DATE(1970,1,1)</f>
        <v>41734.124756944446</v>
      </c>
      <c r="J1120">
        <v>1396666779</v>
      </c>
      <c r="K1120" s="9">
        <f>(((Kickstarter[[#This Row],[launched_at]]/60)/60)/24)+DATE(1970,1,1)</f>
        <v>41704.16642361111</v>
      </c>
      <c r="L1120">
        <v>1394078379</v>
      </c>
      <c r="M1120" t="b">
        <v>0</v>
      </c>
      <c r="N1120">
        <v>3</v>
      </c>
      <c r="O1120" s="10">
        <f>Kickstarter[[#This Row],[pledged]]/Kickstarter[[#This Row],[goal]]</f>
        <v>2.4222222222222221E-2</v>
      </c>
      <c r="P1120" s="12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Sub-Category]],LEN(Kickstarter[[#This Row],[Category and Sub-Category]])-FIND("/",Kickstarter[[#This Row],[Category and Sub-Category]]))</f>
        <v>video games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f>(((Kickstarter[[#This Row],[deadline]]/60)/60)/24)+DATE(1970,1,1)</f>
        <v>41735.792407407411</v>
      </c>
      <c r="J1121">
        <v>1396810864</v>
      </c>
      <c r="K1121" s="9">
        <f>(((Kickstarter[[#This Row],[launched_at]]/60)/60)/24)+DATE(1970,1,1)</f>
        <v>41722.792407407411</v>
      </c>
      <c r="L1121">
        <v>1395687664</v>
      </c>
      <c r="M1121" t="b">
        <v>0</v>
      </c>
      <c r="N1121">
        <v>1</v>
      </c>
      <c r="O1121" s="10">
        <f>Kickstarter[[#This Row],[pledged]]/Kickstarter[[#This Row],[goal]]</f>
        <v>2.3809523809523812E-3</v>
      </c>
      <c r="P1121" s="12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Sub-Category]],LEN(Kickstarter[[#This Row],[Category and Sub-Category]])-FIND("/",Kickstarter[[#This Row],[Category and Sub-Category]]))</f>
        <v>video games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f>(((Kickstarter[[#This Row],[deadline]]/60)/60)/24)+DATE(1970,1,1)</f>
        <v>40844.872685185182</v>
      </c>
      <c r="J1122">
        <v>1319835400</v>
      </c>
      <c r="K1122" s="9">
        <f>(((Kickstarter[[#This Row],[launched_at]]/60)/60)/24)+DATE(1970,1,1)</f>
        <v>40799.872685185182</v>
      </c>
      <c r="L1122">
        <v>1315947400</v>
      </c>
      <c r="M1122" t="b">
        <v>0</v>
      </c>
      <c r="N1122">
        <v>0</v>
      </c>
      <c r="O1122" s="10">
        <f>Kickstarter[[#This Row],[pledged]]/Kickstarter[[#This Row],[goal]]</f>
        <v>0</v>
      </c>
      <c r="P1122" s="12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Sub-Category]],LEN(Kickstarter[[#This Row],[Category and Sub-Category]])-FIND("/",Kickstarter[[#This Row],[Category and Sub-Category]]))</f>
        <v>video games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f>(((Kickstarter[[#This Row],[deadline]]/60)/60)/24)+DATE(1970,1,1)</f>
        <v>42442.892546296294</v>
      </c>
      <c r="J1123">
        <v>1457904316</v>
      </c>
      <c r="K1123" s="9">
        <f>(((Kickstarter[[#This Row],[launched_at]]/60)/60)/24)+DATE(1970,1,1)</f>
        <v>42412.934212962966</v>
      </c>
      <c r="L1123">
        <v>1455315916</v>
      </c>
      <c r="M1123" t="b">
        <v>0</v>
      </c>
      <c r="N1123">
        <v>5</v>
      </c>
      <c r="O1123" s="10">
        <f>Kickstarter[[#This Row],[pledged]]/Kickstarter[[#This Row],[goal]]</f>
        <v>1.16E-4</v>
      </c>
      <c r="P1123" s="12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Sub-Category]],LEN(Kickstarter[[#This Row],[Category and Sub-Category]])-FIND("/",Kickstarter[[#This Row],[Category and Sub-Category]]))</f>
        <v>video games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f>(((Kickstarter[[#This Row],[deadline]]/60)/60)/24)+DATE(1970,1,1)</f>
        <v>41424.703993055555</v>
      </c>
      <c r="J1124">
        <v>1369932825</v>
      </c>
      <c r="K1124" s="9">
        <f>(((Kickstarter[[#This Row],[launched_at]]/60)/60)/24)+DATE(1970,1,1)</f>
        <v>41410.703993055555</v>
      </c>
      <c r="L1124">
        <v>1368723225</v>
      </c>
      <c r="M1124" t="b">
        <v>0</v>
      </c>
      <c r="N1124">
        <v>0</v>
      </c>
      <c r="O1124" s="10">
        <f>Kickstarter[[#This Row],[pledged]]/Kickstarter[[#This Row],[goal]]</f>
        <v>0</v>
      </c>
      <c r="P1124" s="12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Sub-Category]],LEN(Kickstarter[[#This Row],[Category and Sub-Category]])-FIND("/",Kickstarter[[#This Row],[Category and Sub-Category]]))</f>
        <v>video games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f>(((Kickstarter[[#This Row],[deadline]]/60)/60)/24)+DATE(1970,1,1)</f>
        <v>41748.5237037037</v>
      </c>
      <c r="J1125">
        <v>1397910848</v>
      </c>
      <c r="K1125" s="9">
        <f>(((Kickstarter[[#This Row],[launched_at]]/60)/60)/24)+DATE(1970,1,1)</f>
        <v>41718.5237037037</v>
      </c>
      <c r="L1125">
        <v>1395318848</v>
      </c>
      <c r="M1125" t="b">
        <v>0</v>
      </c>
      <c r="N1125">
        <v>3</v>
      </c>
      <c r="O1125" s="10">
        <f>Kickstarter[[#This Row],[pledged]]/Kickstarter[[#This Row],[goal]]</f>
        <v>2.2000000000000001E-3</v>
      </c>
      <c r="P1125" s="12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Sub-Category]],LEN(Kickstarter[[#This Row],[Category and Sub-Category]])-FIND("/",Kickstarter[[#This Row],[Category and Sub-Category]]))</f>
        <v>video games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f>(((Kickstarter[[#This Row],[deadline]]/60)/60)/24)+DATE(1970,1,1)</f>
        <v>42124.667256944449</v>
      </c>
      <c r="J1126">
        <v>1430409651</v>
      </c>
      <c r="K1126" s="9">
        <f>(((Kickstarter[[#This Row],[launched_at]]/60)/60)/24)+DATE(1970,1,1)</f>
        <v>42094.667256944449</v>
      </c>
      <c r="L1126">
        <v>1427817651</v>
      </c>
      <c r="M1126" t="b">
        <v>0</v>
      </c>
      <c r="N1126">
        <v>7</v>
      </c>
      <c r="O1126" s="10">
        <f>Kickstarter[[#This Row],[pledged]]/Kickstarter[[#This Row],[goal]]</f>
        <v>4.7222222222222223E-3</v>
      </c>
      <c r="P1126" s="12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Sub-Category]],LEN(Kickstarter[[#This Row],[Category and Sub-Category]])-FIND("/",Kickstarter[[#This Row],[Category and Sub-Category]]))</f>
        <v>mobile games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f>(((Kickstarter[[#This Row],[deadline]]/60)/60)/24)+DATE(1970,1,1)</f>
        <v>42272.624189814815</v>
      </c>
      <c r="J1127">
        <v>1443193130</v>
      </c>
      <c r="K1127" s="9">
        <f>(((Kickstarter[[#This Row],[launched_at]]/60)/60)/24)+DATE(1970,1,1)</f>
        <v>42212.624189814815</v>
      </c>
      <c r="L1127">
        <v>1438009130</v>
      </c>
      <c r="M1127" t="b">
        <v>0</v>
      </c>
      <c r="N1127">
        <v>0</v>
      </c>
      <c r="O1127" s="10">
        <f>Kickstarter[[#This Row],[pledged]]/Kickstarter[[#This Row],[goal]]</f>
        <v>0</v>
      </c>
      <c r="P1127" s="12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Sub-Category]],LEN(Kickstarter[[#This Row],[Category and Sub-Category]])-FIND("/",Kickstarter[[#This Row],[Category and Sub-Category]]))</f>
        <v>mobile games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f>(((Kickstarter[[#This Row],[deadline]]/60)/60)/24)+DATE(1970,1,1)</f>
        <v>42565.327476851846</v>
      </c>
      <c r="J1128">
        <v>1468482694</v>
      </c>
      <c r="K1128" s="9">
        <f>(((Kickstarter[[#This Row],[launched_at]]/60)/60)/24)+DATE(1970,1,1)</f>
        <v>42535.327476851846</v>
      </c>
      <c r="L1128">
        <v>1465890694</v>
      </c>
      <c r="M1128" t="b">
        <v>0</v>
      </c>
      <c r="N1128">
        <v>2</v>
      </c>
      <c r="O1128" s="10">
        <f>Kickstarter[[#This Row],[pledged]]/Kickstarter[[#This Row],[goal]]</f>
        <v>5.0000000000000001E-3</v>
      </c>
      <c r="P1128" s="12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Sub-Category]],LEN(Kickstarter[[#This Row],[Category and Sub-Category]])-FIND("/",Kickstarter[[#This Row],[Category and Sub-Category]]))</f>
        <v>mobile games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f>(((Kickstarter[[#This Row],[deadline]]/60)/60)/24)+DATE(1970,1,1)</f>
        <v>41957.895833333328</v>
      </c>
      <c r="J1129">
        <v>1416000600</v>
      </c>
      <c r="K1129" s="9">
        <f>(((Kickstarter[[#This Row],[launched_at]]/60)/60)/24)+DATE(1970,1,1)</f>
        <v>41926.854166666664</v>
      </c>
      <c r="L1129">
        <v>1413318600</v>
      </c>
      <c r="M1129" t="b">
        <v>0</v>
      </c>
      <c r="N1129">
        <v>23</v>
      </c>
      <c r="O1129" s="10">
        <f>Kickstarter[[#This Row],[pledged]]/Kickstarter[[#This Row],[goal]]</f>
        <v>1.6714285714285713E-2</v>
      </c>
      <c r="P1129" s="12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Sub-Category]],LEN(Kickstarter[[#This Row],[Category and Sub-Category]])-FIND("/",Kickstarter[[#This Row],[Category and Sub-Category]]))</f>
        <v>mobile games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f>(((Kickstarter[[#This Row],[deadline]]/60)/60)/24)+DATE(1970,1,1)</f>
        <v>41858.649502314816</v>
      </c>
      <c r="J1130">
        <v>1407425717</v>
      </c>
      <c r="K1130" s="9">
        <f>(((Kickstarter[[#This Row],[launched_at]]/60)/60)/24)+DATE(1970,1,1)</f>
        <v>41828.649502314816</v>
      </c>
      <c r="L1130">
        <v>1404833717</v>
      </c>
      <c r="M1130" t="b">
        <v>0</v>
      </c>
      <c r="N1130">
        <v>1</v>
      </c>
      <c r="O1130" s="10">
        <f>Kickstarter[[#This Row],[pledged]]/Kickstarter[[#This Row],[goal]]</f>
        <v>1E-3</v>
      </c>
      <c r="P1130" s="12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Sub-Category]],LEN(Kickstarter[[#This Row],[Category and Sub-Category]])-FIND("/",Kickstarter[[#This Row],[Category and Sub-Category]]))</f>
        <v>mobile games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f>(((Kickstarter[[#This Row],[deadline]]/60)/60)/24)+DATE(1970,1,1)</f>
        <v>42526.264965277776</v>
      </c>
      <c r="J1131">
        <v>1465107693</v>
      </c>
      <c r="K1131" s="9">
        <f>(((Kickstarter[[#This Row],[launched_at]]/60)/60)/24)+DATE(1970,1,1)</f>
        <v>42496.264965277776</v>
      </c>
      <c r="L1131">
        <v>1462515693</v>
      </c>
      <c r="M1131" t="b">
        <v>0</v>
      </c>
      <c r="N1131">
        <v>2</v>
      </c>
      <c r="O1131" s="10">
        <f>Kickstarter[[#This Row],[pledged]]/Kickstarter[[#This Row],[goal]]</f>
        <v>1.0499999999999999E-3</v>
      </c>
      <c r="P1131" s="12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Sub-Category]],LEN(Kickstarter[[#This Row],[Category and Sub-Category]])-FIND("/",Kickstarter[[#This Row],[Category and Sub-Category]]))</f>
        <v>mobile games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f>(((Kickstarter[[#This Row],[deadline]]/60)/60)/24)+DATE(1970,1,1)</f>
        <v>41969.038194444445</v>
      </c>
      <c r="J1132">
        <v>1416963300</v>
      </c>
      <c r="K1132" s="9">
        <f>(((Kickstarter[[#This Row],[launched_at]]/60)/60)/24)+DATE(1970,1,1)</f>
        <v>41908.996527777781</v>
      </c>
      <c r="L1132">
        <v>1411775700</v>
      </c>
      <c r="M1132" t="b">
        <v>0</v>
      </c>
      <c r="N1132">
        <v>3</v>
      </c>
      <c r="O1132" s="10">
        <f>Kickstarter[[#This Row],[pledged]]/Kickstarter[[#This Row],[goal]]</f>
        <v>2.2000000000000001E-3</v>
      </c>
      <c r="P1132" s="12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Sub-Category]],LEN(Kickstarter[[#This Row],[Category and Sub-Category]])-FIND("/",Kickstarter[[#This Row],[Category and Sub-Category]]))</f>
        <v>mobile games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f>(((Kickstarter[[#This Row],[deadline]]/60)/60)/24)+DATE(1970,1,1)</f>
        <v>42362.908194444448</v>
      </c>
      <c r="J1133">
        <v>1450993668</v>
      </c>
      <c r="K1133" s="9">
        <f>(((Kickstarter[[#This Row],[launched_at]]/60)/60)/24)+DATE(1970,1,1)</f>
        <v>42332.908194444448</v>
      </c>
      <c r="L1133">
        <v>1448401668</v>
      </c>
      <c r="M1133" t="b">
        <v>0</v>
      </c>
      <c r="N1133">
        <v>0</v>
      </c>
      <c r="O1133" s="10">
        <f>Kickstarter[[#This Row],[pledged]]/Kickstarter[[#This Row],[goal]]</f>
        <v>0</v>
      </c>
      <c r="P1133" s="12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Sub-Category]],LEN(Kickstarter[[#This Row],[Category and Sub-Category]])-FIND("/",Kickstarter[[#This Row],[Category and Sub-Category]]))</f>
        <v>mobile games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f>(((Kickstarter[[#This Row],[deadline]]/60)/60)/24)+DATE(1970,1,1)</f>
        <v>42736.115405092598</v>
      </c>
      <c r="J1134">
        <v>1483238771</v>
      </c>
      <c r="K1134" s="9">
        <f>(((Kickstarter[[#This Row],[launched_at]]/60)/60)/24)+DATE(1970,1,1)</f>
        <v>42706.115405092598</v>
      </c>
      <c r="L1134">
        <v>1480646771</v>
      </c>
      <c r="M1134" t="b">
        <v>0</v>
      </c>
      <c r="N1134">
        <v>13</v>
      </c>
      <c r="O1134" s="10">
        <f>Kickstarter[[#This Row],[pledged]]/Kickstarter[[#This Row],[goal]]</f>
        <v>0.14380000000000001</v>
      </c>
      <c r="P1134" s="12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Sub-Category]],LEN(Kickstarter[[#This Row],[Category and Sub-Category]])-FIND("/",Kickstarter[[#This Row],[Category and Sub-Category]]))</f>
        <v>mobile games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f>(((Kickstarter[[#This Row],[deadline]]/60)/60)/24)+DATE(1970,1,1)</f>
        <v>41851.407187500001</v>
      </c>
      <c r="J1135">
        <v>1406799981</v>
      </c>
      <c r="K1135" s="9">
        <f>(((Kickstarter[[#This Row],[launched_at]]/60)/60)/24)+DATE(1970,1,1)</f>
        <v>41821.407187500001</v>
      </c>
      <c r="L1135">
        <v>1404207981</v>
      </c>
      <c r="M1135" t="b">
        <v>0</v>
      </c>
      <c r="N1135">
        <v>1</v>
      </c>
      <c r="O1135" s="10">
        <f>Kickstarter[[#This Row],[pledged]]/Kickstarter[[#This Row],[goal]]</f>
        <v>6.6666666666666671E-3</v>
      </c>
      <c r="P1135" s="12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Sub-Category]],LEN(Kickstarter[[#This Row],[Category and Sub-Category]])-FIND("/",Kickstarter[[#This Row],[Category and Sub-Category]]))</f>
        <v>mobile games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f>(((Kickstarter[[#This Row],[deadline]]/60)/60)/24)+DATE(1970,1,1)</f>
        <v>41972.189583333333</v>
      </c>
      <c r="J1136">
        <v>1417235580</v>
      </c>
      <c r="K1136" s="9">
        <f>(((Kickstarter[[#This Row],[launched_at]]/60)/60)/24)+DATE(1970,1,1)</f>
        <v>41958.285046296296</v>
      </c>
      <c r="L1136">
        <v>1416034228</v>
      </c>
      <c r="M1136" t="b">
        <v>0</v>
      </c>
      <c r="N1136">
        <v>1</v>
      </c>
      <c r="O1136" s="10">
        <f>Kickstarter[[#This Row],[pledged]]/Kickstarter[[#This Row],[goal]]</f>
        <v>4.0000000000000003E-5</v>
      </c>
      <c r="P1136" s="12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Sub-Category]],LEN(Kickstarter[[#This Row],[Category and Sub-Category]])-FIND("/",Kickstarter[[#This Row],[Category and Sub-Category]]))</f>
        <v>mobile games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f>(((Kickstarter[[#This Row],[deadline]]/60)/60)/24)+DATE(1970,1,1)</f>
        <v>42588.989513888882</v>
      </c>
      <c r="J1137">
        <v>1470527094</v>
      </c>
      <c r="K1137" s="9">
        <f>(((Kickstarter[[#This Row],[launched_at]]/60)/60)/24)+DATE(1970,1,1)</f>
        <v>42558.989513888882</v>
      </c>
      <c r="L1137">
        <v>1467935094</v>
      </c>
      <c r="M1137" t="b">
        <v>0</v>
      </c>
      <c r="N1137">
        <v>1</v>
      </c>
      <c r="O1137" s="10">
        <f>Kickstarter[[#This Row],[pledged]]/Kickstarter[[#This Row],[goal]]</f>
        <v>0.05</v>
      </c>
      <c r="P1137" s="12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Sub-Category]],LEN(Kickstarter[[#This Row],[Category and Sub-Category]])-FIND("/",Kickstarter[[#This Row],[Category and Sub-Category]]))</f>
        <v>mobile games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f>(((Kickstarter[[#This Row],[deadline]]/60)/60)/24)+DATE(1970,1,1)</f>
        <v>42357.671631944439</v>
      </c>
      <c r="J1138">
        <v>1450541229</v>
      </c>
      <c r="K1138" s="9">
        <f>(((Kickstarter[[#This Row],[launched_at]]/60)/60)/24)+DATE(1970,1,1)</f>
        <v>42327.671631944439</v>
      </c>
      <c r="L1138">
        <v>1447949229</v>
      </c>
      <c r="M1138" t="b">
        <v>0</v>
      </c>
      <c r="N1138">
        <v>6</v>
      </c>
      <c r="O1138" s="10">
        <f>Kickstarter[[#This Row],[pledged]]/Kickstarter[[#This Row],[goal]]</f>
        <v>6.4439140811455853E-2</v>
      </c>
      <c r="P1138" s="12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Sub-Category]],LEN(Kickstarter[[#This Row],[Category and Sub-Category]])-FIND("/",Kickstarter[[#This Row],[Category and Sub-Category]]))</f>
        <v>mobile games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f>(((Kickstarter[[#This Row],[deadline]]/60)/60)/24)+DATE(1970,1,1)</f>
        <v>42483.819687499999</v>
      </c>
      <c r="J1139">
        <v>1461440421</v>
      </c>
      <c r="K1139" s="9">
        <f>(((Kickstarter[[#This Row],[launched_at]]/60)/60)/24)+DATE(1970,1,1)</f>
        <v>42453.819687499999</v>
      </c>
      <c r="L1139">
        <v>1458848421</v>
      </c>
      <c r="M1139" t="b">
        <v>0</v>
      </c>
      <c r="N1139">
        <v>39</v>
      </c>
      <c r="O1139" s="10">
        <f>Kickstarter[[#This Row],[pledged]]/Kickstarter[[#This Row],[goal]]</f>
        <v>0.39500000000000002</v>
      </c>
      <c r="P1139" s="12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Sub-Category]],LEN(Kickstarter[[#This Row],[Category and Sub-Category]])-FIND("/",Kickstarter[[#This Row],[Category and Sub-Category]]))</f>
        <v>mobile games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f>(((Kickstarter[[#This Row],[deadline]]/60)/60)/24)+DATE(1970,1,1)</f>
        <v>42756.9066087963</v>
      </c>
      <c r="J1140">
        <v>1485035131</v>
      </c>
      <c r="K1140" s="9">
        <f>(((Kickstarter[[#This Row],[launched_at]]/60)/60)/24)+DATE(1970,1,1)</f>
        <v>42736.9066087963</v>
      </c>
      <c r="L1140">
        <v>1483307131</v>
      </c>
      <c r="M1140" t="b">
        <v>0</v>
      </c>
      <c r="N1140">
        <v>4</v>
      </c>
      <c r="O1140" s="10">
        <f>Kickstarter[[#This Row],[pledged]]/Kickstarter[[#This Row],[goal]]</f>
        <v>3.5714285714285713E-3</v>
      </c>
      <c r="P1140" s="12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Sub-Category]],LEN(Kickstarter[[#This Row],[Category and Sub-Category]])-FIND("/",Kickstarter[[#This Row],[Category and Sub-Category]]))</f>
        <v>mobile games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f>(((Kickstarter[[#This Row],[deadline]]/60)/60)/24)+DATE(1970,1,1)</f>
        <v>42005.347523148142</v>
      </c>
      <c r="J1141">
        <v>1420100426</v>
      </c>
      <c r="K1141" s="9">
        <f>(((Kickstarter[[#This Row],[launched_at]]/60)/60)/24)+DATE(1970,1,1)</f>
        <v>41975.347523148142</v>
      </c>
      <c r="L1141">
        <v>1417508426</v>
      </c>
      <c r="M1141" t="b">
        <v>0</v>
      </c>
      <c r="N1141">
        <v>1</v>
      </c>
      <c r="O1141" s="10">
        <f>Kickstarter[[#This Row],[pledged]]/Kickstarter[[#This Row],[goal]]</f>
        <v>6.2500000000000001E-4</v>
      </c>
      <c r="P1141" s="12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Sub-Category]],LEN(Kickstarter[[#This Row],[Category and Sub-Category]])-FIND("/",Kickstarter[[#This Row],[Category and Sub-Category]]))</f>
        <v>mobile games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f>(((Kickstarter[[#This Row],[deadline]]/60)/60)/24)+DATE(1970,1,1)</f>
        <v>42222.462048611109</v>
      </c>
      <c r="J1142">
        <v>1438859121</v>
      </c>
      <c r="K1142" s="9">
        <f>(((Kickstarter[[#This Row],[launched_at]]/60)/60)/24)+DATE(1970,1,1)</f>
        <v>42192.462048611109</v>
      </c>
      <c r="L1142">
        <v>1436267121</v>
      </c>
      <c r="M1142" t="b">
        <v>0</v>
      </c>
      <c r="N1142">
        <v>0</v>
      </c>
      <c r="O1142" s="10">
        <f>Kickstarter[[#This Row],[pledged]]/Kickstarter[[#This Row],[goal]]</f>
        <v>0</v>
      </c>
      <c r="P1142" s="12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Sub-Category]],LEN(Kickstarter[[#This Row],[Category and Sub-Category]])-FIND("/",Kickstarter[[#This Row],[Category and Sub-Category]]))</f>
        <v>mobile games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f>(((Kickstarter[[#This Row],[deadline]]/60)/60)/24)+DATE(1970,1,1)</f>
        <v>42194.699652777781</v>
      </c>
      <c r="J1143">
        <v>1436460450</v>
      </c>
      <c r="K1143" s="9">
        <f>(((Kickstarter[[#This Row],[launched_at]]/60)/60)/24)+DATE(1970,1,1)</f>
        <v>42164.699652777781</v>
      </c>
      <c r="L1143">
        <v>1433868450</v>
      </c>
      <c r="M1143" t="b">
        <v>0</v>
      </c>
      <c r="N1143">
        <v>0</v>
      </c>
      <c r="O1143" s="10">
        <f>Kickstarter[[#This Row],[pledged]]/Kickstarter[[#This Row],[goal]]</f>
        <v>0</v>
      </c>
      <c r="P1143" s="12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Sub-Category]],LEN(Kickstarter[[#This Row],[Category and Sub-Category]])-FIND("/",Kickstarter[[#This Row],[Category and Sub-Category]]))</f>
        <v>mobile games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f>(((Kickstarter[[#This Row],[deadline]]/60)/60)/24)+DATE(1970,1,1)</f>
        <v>42052.006099537044</v>
      </c>
      <c r="J1144">
        <v>1424131727</v>
      </c>
      <c r="K1144" s="9">
        <f>(((Kickstarter[[#This Row],[launched_at]]/60)/60)/24)+DATE(1970,1,1)</f>
        <v>42022.006099537044</v>
      </c>
      <c r="L1144">
        <v>1421539727</v>
      </c>
      <c r="M1144" t="b">
        <v>0</v>
      </c>
      <c r="N1144">
        <v>0</v>
      </c>
      <c r="O1144" s="10">
        <f>Kickstarter[[#This Row],[pledged]]/Kickstarter[[#This Row],[goal]]</f>
        <v>0</v>
      </c>
      <c r="P1144" s="12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Sub-Category]],LEN(Kickstarter[[#This Row],[Category and Sub-Category]])-FIND("/",Kickstarter[[#This Row],[Category and Sub-Category]]))</f>
        <v>mobile games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f>(((Kickstarter[[#This Row],[deadline]]/60)/60)/24)+DATE(1970,1,1)</f>
        <v>42355.19358796296</v>
      </c>
      <c r="J1145">
        <v>1450327126</v>
      </c>
      <c r="K1145" s="9">
        <f>(((Kickstarter[[#This Row],[launched_at]]/60)/60)/24)+DATE(1970,1,1)</f>
        <v>42325.19358796296</v>
      </c>
      <c r="L1145">
        <v>1447735126</v>
      </c>
      <c r="M1145" t="b">
        <v>0</v>
      </c>
      <c r="N1145">
        <v>8</v>
      </c>
      <c r="O1145" s="10">
        <f>Kickstarter[[#This Row],[pledged]]/Kickstarter[[#This Row],[goal]]</f>
        <v>4.1333333333333335E-3</v>
      </c>
      <c r="P1145" s="12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Sub-Category]],LEN(Kickstarter[[#This Row],[Category and Sub-Category]])-FIND("/",Kickstarter[[#This Row],[Category and Sub-Category]]))</f>
        <v>mobile games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f>(((Kickstarter[[#This Row],[deadline]]/60)/60)/24)+DATE(1970,1,1)</f>
        <v>42123.181944444441</v>
      </c>
      <c r="J1146">
        <v>1430281320</v>
      </c>
      <c r="K1146" s="9">
        <f>(((Kickstarter[[#This Row],[launched_at]]/60)/60)/24)+DATE(1970,1,1)</f>
        <v>42093.181944444441</v>
      </c>
      <c r="L1146">
        <v>1427689320</v>
      </c>
      <c r="M1146" t="b">
        <v>0</v>
      </c>
      <c r="N1146">
        <v>0</v>
      </c>
      <c r="O1146" s="10">
        <f>Kickstarter[[#This Row],[pledged]]/Kickstarter[[#This Row],[goal]]</f>
        <v>0</v>
      </c>
      <c r="P1146" s="12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Sub-Category]],LEN(Kickstarter[[#This Row],[Category and Sub-Category]])-FIND("/",Kickstarter[[#This Row],[Category and Sub-Category]]))</f>
        <v>food trucks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f>(((Kickstarter[[#This Row],[deadline]]/60)/60)/24)+DATE(1970,1,1)</f>
        <v>41914.747592592597</v>
      </c>
      <c r="J1147">
        <v>1412272592</v>
      </c>
      <c r="K1147" s="9">
        <f>(((Kickstarter[[#This Row],[launched_at]]/60)/60)/24)+DATE(1970,1,1)</f>
        <v>41854.747592592597</v>
      </c>
      <c r="L1147">
        <v>1407088592</v>
      </c>
      <c r="M1147" t="b">
        <v>0</v>
      </c>
      <c r="N1147">
        <v>1</v>
      </c>
      <c r="O1147" s="10">
        <f>Kickstarter[[#This Row],[pledged]]/Kickstarter[[#This Row],[goal]]</f>
        <v>1.25E-3</v>
      </c>
      <c r="P1147" s="12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Sub-Category]],LEN(Kickstarter[[#This Row],[Category and Sub-Category]])-FIND("/",Kickstarter[[#This Row],[Category and Sub-Category]]))</f>
        <v>food trucks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f>(((Kickstarter[[#This Row],[deadline]]/60)/60)/24)+DATE(1970,1,1)</f>
        <v>41761.9533912037</v>
      </c>
      <c r="J1148">
        <v>1399071173</v>
      </c>
      <c r="K1148" s="9">
        <f>(((Kickstarter[[#This Row],[launched_at]]/60)/60)/24)+DATE(1970,1,1)</f>
        <v>41723.9533912037</v>
      </c>
      <c r="L1148">
        <v>1395787973</v>
      </c>
      <c r="M1148" t="b">
        <v>0</v>
      </c>
      <c r="N1148">
        <v>12</v>
      </c>
      <c r="O1148" s="10">
        <f>Kickstarter[[#This Row],[pledged]]/Kickstarter[[#This Row],[goal]]</f>
        <v>8.8333333333333333E-2</v>
      </c>
      <c r="P1148" s="12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Sub-Category]],LEN(Kickstarter[[#This Row],[Category and Sub-Category]])-FIND("/",Kickstarter[[#This Row],[Category and Sub-Category]]))</f>
        <v>food trucks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f>(((Kickstarter[[#This Row],[deadline]]/60)/60)/24)+DATE(1970,1,1)</f>
        <v>41931.972025462965</v>
      </c>
      <c r="J1149">
        <v>1413760783</v>
      </c>
      <c r="K1149" s="9">
        <f>(((Kickstarter[[#This Row],[launched_at]]/60)/60)/24)+DATE(1970,1,1)</f>
        <v>41871.972025462965</v>
      </c>
      <c r="L1149">
        <v>1408576783</v>
      </c>
      <c r="M1149" t="b">
        <v>0</v>
      </c>
      <c r="N1149">
        <v>0</v>
      </c>
      <c r="O1149" s="10">
        <f>Kickstarter[[#This Row],[pledged]]/Kickstarter[[#This Row],[goal]]</f>
        <v>0</v>
      </c>
      <c r="P1149" s="12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Sub-Category]],LEN(Kickstarter[[#This Row],[Category and Sub-Category]])-FIND("/",Kickstarter[[#This Row],[Category and Sub-Category]]))</f>
        <v>food trucks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f>(((Kickstarter[[#This Row],[deadline]]/60)/60)/24)+DATE(1970,1,1)</f>
        <v>42705.212743055556</v>
      </c>
      <c r="J1150">
        <v>1480568781</v>
      </c>
      <c r="K1150" s="9">
        <f>(((Kickstarter[[#This Row],[launched_at]]/60)/60)/24)+DATE(1970,1,1)</f>
        <v>42675.171076388884</v>
      </c>
      <c r="L1150">
        <v>1477973181</v>
      </c>
      <c r="M1150" t="b">
        <v>0</v>
      </c>
      <c r="N1150">
        <v>3</v>
      </c>
      <c r="O1150" s="10">
        <f>Kickstarter[[#This Row],[pledged]]/Kickstarter[[#This Row],[goal]]</f>
        <v>4.8666666666666667E-3</v>
      </c>
      <c r="P1150" s="12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Sub-Category]],LEN(Kickstarter[[#This Row],[Category and Sub-Category]])-FIND("/",Kickstarter[[#This Row],[Category and Sub-Category]]))</f>
        <v>food trucks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f>(((Kickstarter[[#This Row],[deadline]]/60)/60)/24)+DATE(1970,1,1)</f>
        <v>42537.71025462963</v>
      </c>
      <c r="J1151">
        <v>1466096566</v>
      </c>
      <c r="K1151" s="9">
        <f>(((Kickstarter[[#This Row],[launched_at]]/60)/60)/24)+DATE(1970,1,1)</f>
        <v>42507.71025462963</v>
      </c>
      <c r="L1151">
        <v>1463504566</v>
      </c>
      <c r="M1151" t="b">
        <v>0</v>
      </c>
      <c r="N1151">
        <v>2</v>
      </c>
      <c r="O1151" s="10">
        <f>Kickstarter[[#This Row],[pledged]]/Kickstarter[[#This Row],[goal]]</f>
        <v>1.5E-3</v>
      </c>
      <c r="P1151" s="12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Sub-Category]],LEN(Kickstarter[[#This Row],[Category and Sub-Category]])-FIND("/",Kickstarter[[#This Row],[Category and Sub-Category]]))</f>
        <v>food trucks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f>(((Kickstarter[[#This Row],[deadline]]/60)/60)/24)+DATE(1970,1,1)</f>
        <v>42377.954571759255</v>
      </c>
      <c r="J1152">
        <v>1452293675</v>
      </c>
      <c r="K1152" s="9">
        <f>(((Kickstarter[[#This Row],[launched_at]]/60)/60)/24)+DATE(1970,1,1)</f>
        <v>42317.954571759255</v>
      </c>
      <c r="L1152">
        <v>1447109675</v>
      </c>
      <c r="M1152" t="b">
        <v>0</v>
      </c>
      <c r="N1152">
        <v>6</v>
      </c>
      <c r="O1152" s="10">
        <f>Kickstarter[[#This Row],[pledged]]/Kickstarter[[#This Row],[goal]]</f>
        <v>0.1008</v>
      </c>
      <c r="P1152" s="12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Sub-Category]],LEN(Kickstarter[[#This Row],[Category and Sub-Category]])-FIND("/",Kickstarter[[#This Row],[Category and Sub-Category]]))</f>
        <v>food trucks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f>(((Kickstarter[[#This Row],[deadline]]/60)/60)/24)+DATE(1970,1,1)</f>
        <v>42254.102581018517</v>
      </c>
      <c r="J1153">
        <v>1441592863</v>
      </c>
      <c r="K1153" s="9">
        <f>(((Kickstarter[[#This Row],[launched_at]]/60)/60)/24)+DATE(1970,1,1)</f>
        <v>42224.102581018517</v>
      </c>
      <c r="L1153">
        <v>1439000863</v>
      </c>
      <c r="M1153" t="b">
        <v>0</v>
      </c>
      <c r="N1153">
        <v>0</v>
      </c>
      <c r="O1153" s="10">
        <f>Kickstarter[[#This Row],[pledged]]/Kickstarter[[#This Row],[goal]]</f>
        <v>0</v>
      </c>
      <c r="P1153" s="12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Sub-Category]],LEN(Kickstarter[[#This Row],[Category and Sub-Category]])-FIND("/",Kickstarter[[#This Row],[Category and Sub-Category]]))</f>
        <v>food trucks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f>(((Kickstarter[[#This Row],[deadline]]/60)/60)/24)+DATE(1970,1,1)</f>
        <v>42139.709629629629</v>
      </c>
      <c r="J1154">
        <v>1431709312</v>
      </c>
      <c r="K1154" s="9">
        <f>(((Kickstarter[[#This Row],[launched_at]]/60)/60)/24)+DATE(1970,1,1)</f>
        <v>42109.709629629629</v>
      </c>
      <c r="L1154">
        <v>1429117312</v>
      </c>
      <c r="M1154" t="b">
        <v>0</v>
      </c>
      <c r="N1154">
        <v>15</v>
      </c>
      <c r="O1154" s="10">
        <f>Kickstarter[[#This Row],[pledged]]/Kickstarter[[#This Row],[goal]]</f>
        <v>5.6937500000000002E-2</v>
      </c>
      <c r="P1154" s="12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Sub-Category]],LEN(Kickstarter[[#This Row],[Category and Sub-Category]])-FIND("/",Kickstarter[[#This Row],[Category and Sub-Category]]))</f>
        <v>food trucks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f>(((Kickstarter[[#This Row],[deadline]]/60)/60)/24)+DATE(1970,1,1)</f>
        <v>42173.714178240742</v>
      </c>
      <c r="J1155">
        <v>1434647305</v>
      </c>
      <c r="K1155" s="9">
        <f>(((Kickstarter[[#This Row],[launched_at]]/60)/60)/24)+DATE(1970,1,1)</f>
        <v>42143.714178240742</v>
      </c>
      <c r="L1155">
        <v>1432055305</v>
      </c>
      <c r="M1155" t="b">
        <v>0</v>
      </c>
      <c r="N1155">
        <v>1</v>
      </c>
      <c r="O1155" s="10">
        <f>Kickstarter[[#This Row],[pledged]]/Kickstarter[[#This Row],[goal]]</f>
        <v>6.2500000000000003E-3</v>
      </c>
      <c r="P1155" s="12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Sub-Category]],LEN(Kickstarter[[#This Row],[Category and Sub-Category]])-FIND("/",Kickstarter[[#This Row],[Category and Sub-Category]]))</f>
        <v>food trucks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f>(((Kickstarter[[#This Row],[deadline]]/60)/60)/24)+DATE(1970,1,1)</f>
        <v>42253.108865740738</v>
      </c>
      <c r="J1156">
        <v>1441507006</v>
      </c>
      <c r="K1156" s="9">
        <f>(((Kickstarter[[#This Row],[launched_at]]/60)/60)/24)+DATE(1970,1,1)</f>
        <v>42223.108865740738</v>
      </c>
      <c r="L1156">
        <v>1438915006</v>
      </c>
      <c r="M1156" t="b">
        <v>0</v>
      </c>
      <c r="N1156">
        <v>3</v>
      </c>
      <c r="O1156" s="10">
        <f>Kickstarter[[#This Row],[pledged]]/Kickstarter[[#This Row],[goal]]</f>
        <v>6.5000000000000002E-2</v>
      </c>
      <c r="P1156" s="12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Sub-Category]],LEN(Kickstarter[[#This Row],[Category and Sub-Category]])-FIND("/",Kickstarter[[#This Row],[Category and Sub-Category]]))</f>
        <v>food trucks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f>(((Kickstarter[[#This Row],[deadline]]/60)/60)/24)+DATE(1970,1,1)</f>
        <v>41865.763981481483</v>
      </c>
      <c r="J1157">
        <v>1408040408</v>
      </c>
      <c r="K1157" s="9">
        <f>(((Kickstarter[[#This Row],[launched_at]]/60)/60)/24)+DATE(1970,1,1)</f>
        <v>41835.763981481483</v>
      </c>
      <c r="L1157">
        <v>1405448408</v>
      </c>
      <c r="M1157" t="b">
        <v>0</v>
      </c>
      <c r="N1157">
        <v>8</v>
      </c>
      <c r="O1157" s="10">
        <f>Kickstarter[[#This Row],[pledged]]/Kickstarter[[#This Row],[goal]]</f>
        <v>7.5199999999999998E-3</v>
      </c>
      <c r="P1157" s="12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Sub-Category]],LEN(Kickstarter[[#This Row],[Category and Sub-Category]])-FIND("/",Kickstarter[[#This Row],[Category and Sub-Category]]))</f>
        <v>food trucks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f>(((Kickstarter[[#This Row],[deadline]]/60)/60)/24)+DATE(1970,1,1)</f>
        <v>42059.07131944444</v>
      </c>
      <c r="J1158">
        <v>1424742162</v>
      </c>
      <c r="K1158" s="9">
        <f>(((Kickstarter[[#This Row],[launched_at]]/60)/60)/24)+DATE(1970,1,1)</f>
        <v>42029.07131944444</v>
      </c>
      <c r="L1158">
        <v>1422150162</v>
      </c>
      <c r="M1158" t="b">
        <v>0</v>
      </c>
      <c r="N1158">
        <v>0</v>
      </c>
      <c r="O1158" s="10">
        <f>Kickstarter[[#This Row],[pledged]]/Kickstarter[[#This Row],[goal]]</f>
        <v>0</v>
      </c>
      <c r="P1158" s="12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Sub-Category]],LEN(Kickstarter[[#This Row],[Category and Sub-Category]])-FIND("/",Kickstarter[[#This Row],[Category and Sub-Category]]))</f>
        <v>food trucks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f>(((Kickstarter[[#This Row],[deadline]]/60)/60)/24)+DATE(1970,1,1)</f>
        <v>41978.669907407413</v>
      </c>
      <c r="J1159">
        <v>1417795480</v>
      </c>
      <c r="K1159" s="9">
        <f>(((Kickstarter[[#This Row],[launched_at]]/60)/60)/24)+DATE(1970,1,1)</f>
        <v>41918.628240740742</v>
      </c>
      <c r="L1159">
        <v>1412607880</v>
      </c>
      <c r="M1159" t="b">
        <v>0</v>
      </c>
      <c r="N1159">
        <v>3</v>
      </c>
      <c r="O1159" s="10">
        <f>Kickstarter[[#This Row],[pledged]]/Kickstarter[[#This Row],[goal]]</f>
        <v>1.5100000000000001E-2</v>
      </c>
      <c r="P1159" s="12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Sub-Category]],LEN(Kickstarter[[#This Row],[Category and Sub-Category]])-FIND("/",Kickstarter[[#This Row],[Category and Sub-Category]]))</f>
        <v>food trucks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f>(((Kickstarter[[#This Row],[deadline]]/60)/60)/24)+DATE(1970,1,1)</f>
        <v>41982.09175925926</v>
      </c>
      <c r="J1160">
        <v>1418091128</v>
      </c>
      <c r="K1160" s="9">
        <f>(((Kickstarter[[#This Row],[launched_at]]/60)/60)/24)+DATE(1970,1,1)</f>
        <v>41952.09175925926</v>
      </c>
      <c r="L1160">
        <v>1415499128</v>
      </c>
      <c r="M1160" t="b">
        <v>0</v>
      </c>
      <c r="N1160">
        <v>3</v>
      </c>
      <c r="O1160" s="10">
        <f>Kickstarter[[#This Row],[pledged]]/Kickstarter[[#This Row],[goal]]</f>
        <v>4.6666666666666671E-3</v>
      </c>
      <c r="P1160" s="12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Sub-Category]],LEN(Kickstarter[[#This Row],[Category and Sub-Category]])-FIND("/",Kickstarter[[#This Row],[Category and Sub-Category]]))</f>
        <v>food trucks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f>(((Kickstarter[[#This Row],[deadline]]/60)/60)/24)+DATE(1970,1,1)</f>
        <v>42185.65625</v>
      </c>
      <c r="J1161">
        <v>1435679100</v>
      </c>
      <c r="K1161" s="9">
        <f>(((Kickstarter[[#This Row],[launched_at]]/60)/60)/24)+DATE(1970,1,1)</f>
        <v>42154.726446759261</v>
      </c>
      <c r="L1161">
        <v>1433006765</v>
      </c>
      <c r="M1161" t="b">
        <v>0</v>
      </c>
      <c r="N1161">
        <v>0</v>
      </c>
      <c r="O1161" s="10">
        <f>Kickstarter[[#This Row],[pledged]]/Kickstarter[[#This Row],[goal]]</f>
        <v>0</v>
      </c>
      <c r="P1161" s="12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Sub-Category]],LEN(Kickstarter[[#This Row],[Category and Sub-Category]])-FIND("/",Kickstarter[[#This Row],[Category and Sub-Category]]))</f>
        <v>food trucks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f>(((Kickstarter[[#This Row],[deadline]]/60)/60)/24)+DATE(1970,1,1)</f>
        <v>42091.113263888896</v>
      </c>
      <c r="J1162">
        <v>1427510586</v>
      </c>
      <c r="K1162" s="9">
        <f>(((Kickstarter[[#This Row],[launched_at]]/60)/60)/24)+DATE(1970,1,1)</f>
        <v>42061.154930555553</v>
      </c>
      <c r="L1162">
        <v>1424922186</v>
      </c>
      <c r="M1162" t="b">
        <v>0</v>
      </c>
      <c r="N1162">
        <v>19</v>
      </c>
      <c r="O1162" s="10">
        <f>Kickstarter[[#This Row],[pledged]]/Kickstarter[[#This Row],[goal]]</f>
        <v>3.85E-2</v>
      </c>
      <c r="P1162" s="12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Sub-Category]],LEN(Kickstarter[[#This Row],[Category and Sub-Category]])-FIND("/",Kickstarter[[#This Row],[Category and Sub-Category]]))</f>
        <v>food trucks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f>(((Kickstarter[[#This Row],[deadline]]/60)/60)/24)+DATE(1970,1,1)</f>
        <v>42143.629502314812</v>
      </c>
      <c r="J1163">
        <v>1432047989</v>
      </c>
      <c r="K1163" s="9">
        <f>(((Kickstarter[[#This Row],[launched_at]]/60)/60)/24)+DATE(1970,1,1)</f>
        <v>42122.629502314812</v>
      </c>
      <c r="L1163">
        <v>1430233589</v>
      </c>
      <c r="M1163" t="b">
        <v>0</v>
      </c>
      <c r="N1163">
        <v>0</v>
      </c>
      <c r="O1163" s="10">
        <f>Kickstarter[[#This Row],[pledged]]/Kickstarter[[#This Row],[goal]]</f>
        <v>0</v>
      </c>
      <c r="P1163" s="12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Sub-Category]],LEN(Kickstarter[[#This Row],[Category and Sub-Category]])-FIND("/",Kickstarter[[#This Row],[Category and Sub-Category]]))</f>
        <v>food trucks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f>(((Kickstarter[[#This Row],[deadline]]/60)/60)/24)+DATE(1970,1,1)</f>
        <v>41907.683611111112</v>
      </c>
      <c r="J1164">
        <v>1411662264</v>
      </c>
      <c r="K1164" s="9">
        <f>(((Kickstarter[[#This Row],[launched_at]]/60)/60)/24)+DATE(1970,1,1)</f>
        <v>41876.683611111112</v>
      </c>
      <c r="L1164">
        <v>1408983864</v>
      </c>
      <c r="M1164" t="b">
        <v>0</v>
      </c>
      <c r="N1164">
        <v>2</v>
      </c>
      <c r="O1164" s="10">
        <f>Kickstarter[[#This Row],[pledged]]/Kickstarter[[#This Row],[goal]]</f>
        <v>5.8333333333333338E-4</v>
      </c>
      <c r="P1164" s="12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Sub-Category]],LEN(Kickstarter[[#This Row],[Category and Sub-Category]])-FIND("/",Kickstarter[[#This Row],[Category and Sub-Category]]))</f>
        <v>food trucks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f>(((Kickstarter[[#This Row],[deadline]]/60)/60)/24)+DATE(1970,1,1)</f>
        <v>41860.723611111112</v>
      </c>
      <c r="J1165">
        <v>1407604920</v>
      </c>
      <c r="K1165" s="9">
        <f>(((Kickstarter[[#This Row],[launched_at]]/60)/60)/24)+DATE(1970,1,1)</f>
        <v>41830.723611111112</v>
      </c>
      <c r="L1165">
        <v>1405012920</v>
      </c>
      <c r="M1165" t="b">
        <v>0</v>
      </c>
      <c r="N1165">
        <v>0</v>
      </c>
      <c r="O1165" s="10">
        <f>Kickstarter[[#This Row],[pledged]]/Kickstarter[[#This Row],[goal]]</f>
        <v>0</v>
      </c>
      <c r="P1165" s="12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Sub-Category]],LEN(Kickstarter[[#This Row],[Category and Sub-Category]])-FIND("/",Kickstarter[[#This Row],[Category and Sub-Category]]))</f>
        <v>food trucks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f>(((Kickstarter[[#This Row],[deadline]]/60)/60)/24)+DATE(1970,1,1)</f>
        <v>42539.724328703705</v>
      </c>
      <c r="J1166">
        <v>1466270582</v>
      </c>
      <c r="K1166" s="9">
        <f>(((Kickstarter[[#This Row],[launched_at]]/60)/60)/24)+DATE(1970,1,1)</f>
        <v>42509.724328703705</v>
      </c>
      <c r="L1166">
        <v>1463678582</v>
      </c>
      <c r="M1166" t="b">
        <v>0</v>
      </c>
      <c r="N1166">
        <v>0</v>
      </c>
      <c r="O1166" s="10">
        <f>Kickstarter[[#This Row],[pledged]]/Kickstarter[[#This Row],[goal]]</f>
        <v>0</v>
      </c>
      <c r="P1166" s="12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Sub-Category]],LEN(Kickstarter[[#This Row],[Category and Sub-Category]])-FIND("/",Kickstarter[[#This Row],[Category and Sub-Category]]))</f>
        <v>food trucks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f>(((Kickstarter[[#This Row],[deadline]]/60)/60)/24)+DATE(1970,1,1)</f>
        <v>41826.214467592588</v>
      </c>
      <c r="J1167">
        <v>1404623330</v>
      </c>
      <c r="K1167" s="9">
        <f>(((Kickstarter[[#This Row],[launched_at]]/60)/60)/24)+DATE(1970,1,1)</f>
        <v>41792.214467592588</v>
      </c>
      <c r="L1167">
        <v>1401685730</v>
      </c>
      <c r="M1167" t="b">
        <v>0</v>
      </c>
      <c r="N1167">
        <v>25</v>
      </c>
      <c r="O1167" s="10">
        <f>Kickstarter[[#This Row],[pledged]]/Kickstarter[[#This Row],[goal]]</f>
        <v>0.20705000000000001</v>
      </c>
      <c r="P1167" s="12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Sub-Category]],LEN(Kickstarter[[#This Row],[Category and Sub-Category]])-FIND("/",Kickstarter[[#This Row],[Category and Sub-Category]]))</f>
        <v>food trucks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f>(((Kickstarter[[#This Row],[deadline]]/60)/60)/24)+DATE(1970,1,1)</f>
        <v>42181.166666666672</v>
      </c>
      <c r="J1168">
        <v>1435291200</v>
      </c>
      <c r="K1168" s="9">
        <f>(((Kickstarter[[#This Row],[launched_at]]/60)/60)/24)+DATE(1970,1,1)</f>
        <v>42150.485439814816</v>
      </c>
      <c r="L1168">
        <v>1432640342</v>
      </c>
      <c r="M1168" t="b">
        <v>0</v>
      </c>
      <c r="N1168">
        <v>8</v>
      </c>
      <c r="O1168" s="10">
        <f>Kickstarter[[#This Row],[pledged]]/Kickstarter[[#This Row],[goal]]</f>
        <v>0.19139999999999999</v>
      </c>
      <c r="P1168" s="12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Sub-Category]],LEN(Kickstarter[[#This Row],[Category and Sub-Category]])-FIND("/",Kickstarter[[#This Row],[Category and Sub-Category]]))</f>
        <v>food trucks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f>(((Kickstarter[[#This Row],[deadline]]/60)/60)/24)+DATE(1970,1,1)</f>
        <v>41894.734895833331</v>
      </c>
      <c r="J1169">
        <v>1410543495</v>
      </c>
      <c r="K1169" s="9">
        <f>(((Kickstarter[[#This Row],[launched_at]]/60)/60)/24)+DATE(1970,1,1)</f>
        <v>41863.734895833331</v>
      </c>
      <c r="L1169">
        <v>1407865095</v>
      </c>
      <c r="M1169" t="b">
        <v>0</v>
      </c>
      <c r="N1169">
        <v>16</v>
      </c>
      <c r="O1169" s="10">
        <f>Kickstarter[[#This Row],[pledged]]/Kickstarter[[#This Row],[goal]]</f>
        <v>1.6316666666666667E-2</v>
      </c>
      <c r="P1169" s="12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Sub-Category]],LEN(Kickstarter[[#This Row],[Category and Sub-Category]])-FIND("/",Kickstarter[[#This Row],[Category and Sub-Category]]))</f>
        <v>food trucks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f>(((Kickstarter[[#This Row],[deadline]]/60)/60)/24)+DATE(1970,1,1)</f>
        <v>42635.053993055553</v>
      </c>
      <c r="J1170">
        <v>1474507065</v>
      </c>
      <c r="K1170" s="9">
        <f>(((Kickstarter[[#This Row],[launched_at]]/60)/60)/24)+DATE(1970,1,1)</f>
        <v>42605.053993055553</v>
      </c>
      <c r="L1170">
        <v>1471915065</v>
      </c>
      <c r="M1170" t="b">
        <v>0</v>
      </c>
      <c r="N1170">
        <v>3</v>
      </c>
      <c r="O1170" s="10">
        <f>Kickstarter[[#This Row],[pledged]]/Kickstarter[[#This Row],[goal]]</f>
        <v>5.6666666666666664E-2</v>
      </c>
      <c r="P1170" s="12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Sub-Category]],LEN(Kickstarter[[#This Row],[Category and Sub-Category]])-FIND("/",Kickstarter[[#This Row],[Category and Sub-Category]]))</f>
        <v>food trucks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f>(((Kickstarter[[#This Row],[deadline]]/60)/60)/24)+DATE(1970,1,1)</f>
        <v>42057.353738425925</v>
      </c>
      <c r="J1171">
        <v>1424593763</v>
      </c>
      <c r="K1171" s="9">
        <f>(((Kickstarter[[#This Row],[launched_at]]/60)/60)/24)+DATE(1970,1,1)</f>
        <v>42027.353738425925</v>
      </c>
      <c r="L1171">
        <v>1422001763</v>
      </c>
      <c r="M1171" t="b">
        <v>0</v>
      </c>
      <c r="N1171">
        <v>3</v>
      </c>
      <c r="O1171" s="10">
        <f>Kickstarter[[#This Row],[pledged]]/Kickstarter[[#This Row],[goal]]</f>
        <v>1.6999999999999999E-3</v>
      </c>
      <c r="P1171" s="12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Sub-Category]],LEN(Kickstarter[[#This Row],[Category and Sub-Category]])-FIND("/",Kickstarter[[#This Row],[Category and Sub-Category]]))</f>
        <v>food trucks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f>(((Kickstarter[[#This Row],[deadline]]/60)/60)/24)+DATE(1970,1,1)</f>
        <v>42154.893182870372</v>
      </c>
      <c r="J1172">
        <v>1433021171</v>
      </c>
      <c r="K1172" s="9">
        <f>(((Kickstarter[[#This Row],[launched_at]]/60)/60)/24)+DATE(1970,1,1)</f>
        <v>42124.893182870372</v>
      </c>
      <c r="L1172">
        <v>1430429171</v>
      </c>
      <c r="M1172" t="b">
        <v>0</v>
      </c>
      <c r="N1172">
        <v>2</v>
      </c>
      <c r="O1172" s="10">
        <f>Kickstarter[[#This Row],[pledged]]/Kickstarter[[#This Row],[goal]]</f>
        <v>4.0000000000000001E-3</v>
      </c>
      <c r="P1172" s="12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Sub-Category]],LEN(Kickstarter[[#This Row],[Category and Sub-Category]])-FIND("/",Kickstarter[[#This Row],[Category and Sub-Category]]))</f>
        <v>food trucks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f>(((Kickstarter[[#This Row],[deadline]]/60)/60)/24)+DATE(1970,1,1)</f>
        <v>41956.846377314811</v>
      </c>
      <c r="J1173">
        <v>1415909927</v>
      </c>
      <c r="K1173" s="9">
        <f>(((Kickstarter[[#This Row],[launched_at]]/60)/60)/24)+DATE(1970,1,1)</f>
        <v>41938.804710648146</v>
      </c>
      <c r="L1173">
        <v>1414351127</v>
      </c>
      <c r="M1173" t="b">
        <v>0</v>
      </c>
      <c r="N1173">
        <v>1</v>
      </c>
      <c r="O1173" s="10">
        <f>Kickstarter[[#This Row],[pledged]]/Kickstarter[[#This Row],[goal]]</f>
        <v>1E-3</v>
      </c>
      <c r="P1173" s="12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Sub-Category]],LEN(Kickstarter[[#This Row],[Category and Sub-Category]])-FIND("/",Kickstarter[[#This Row],[Category and Sub-Category]]))</f>
        <v>food trucks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f>(((Kickstarter[[#This Row],[deadline]]/60)/60)/24)+DATE(1970,1,1)</f>
        <v>41871.682314814818</v>
      </c>
      <c r="J1174">
        <v>1408551752</v>
      </c>
      <c r="K1174" s="9">
        <f>(((Kickstarter[[#This Row],[launched_at]]/60)/60)/24)+DATE(1970,1,1)</f>
        <v>41841.682314814818</v>
      </c>
      <c r="L1174">
        <v>1405959752</v>
      </c>
      <c r="M1174" t="b">
        <v>0</v>
      </c>
      <c r="N1174">
        <v>0</v>
      </c>
      <c r="O1174" s="10">
        <f>Kickstarter[[#This Row],[pledged]]/Kickstarter[[#This Row],[goal]]</f>
        <v>0</v>
      </c>
      <c r="P1174" s="12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Sub-Category]],LEN(Kickstarter[[#This Row],[Category and Sub-Category]])-FIND("/",Kickstarter[[#This Row],[Category and Sub-Category]]))</f>
        <v>food trucks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f>(((Kickstarter[[#This Row],[deadline]]/60)/60)/24)+DATE(1970,1,1)</f>
        <v>42219.185844907406</v>
      </c>
      <c r="J1175">
        <v>1438576057</v>
      </c>
      <c r="K1175" s="9">
        <f>(((Kickstarter[[#This Row],[launched_at]]/60)/60)/24)+DATE(1970,1,1)</f>
        <v>42184.185844907406</v>
      </c>
      <c r="L1175">
        <v>1435552057</v>
      </c>
      <c r="M1175" t="b">
        <v>0</v>
      </c>
      <c r="N1175">
        <v>1</v>
      </c>
      <c r="O1175" s="10">
        <f>Kickstarter[[#This Row],[pledged]]/Kickstarter[[#This Row],[goal]]</f>
        <v>2.4000000000000001E-4</v>
      </c>
      <c r="P1175" s="12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Sub-Category]],LEN(Kickstarter[[#This Row],[Category and Sub-Category]])-FIND("/",Kickstarter[[#This Row],[Category and Sub-Category]]))</f>
        <v>food trucks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f>(((Kickstarter[[#This Row],[deadline]]/60)/60)/24)+DATE(1970,1,1)</f>
        <v>42498.84174768519</v>
      </c>
      <c r="J1176">
        <v>1462738327</v>
      </c>
      <c r="K1176" s="9">
        <f>(((Kickstarter[[#This Row],[launched_at]]/60)/60)/24)+DATE(1970,1,1)</f>
        <v>42468.84174768519</v>
      </c>
      <c r="L1176">
        <v>1460146327</v>
      </c>
      <c r="M1176" t="b">
        <v>0</v>
      </c>
      <c r="N1176">
        <v>19</v>
      </c>
      <c r="O1176" s="10">
        <f>Kickstarter[[#This Row],[pledged]]/Kickstarter[[#This Row],[goal]]</f>
        <v>5.906666666666667E-2</v>
      </c>
      <c r="P1176" s="12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Sub-Category]],LEN(Kickstarter[[#This Row],[Category and Sub-Category]])-FIND("/",Kickstarter[[#This Row],[Category and Sub-Category]]))</f>
        <v>food trucks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f>(((Kickstarter[[#This Row],[deadline]]/60)/60)/24)+DATE(1970,1,1)</f>
        <v>42200.728460648148</v>
      </c>
      <c r="J1177">
        <v>1436981339</v>
      </c>
      <c r="K1177" s="9">
        <f>(((Kickstarter[[#This Row],[launched_at]]/60)/60)/24)+DATE(1970,1,1)</f>
        <v>42170.728460648148</v>
      </c>
      <c r="L1177">
        <v>1434389339</v>
      </c>
      <c r="M1177" t="b">
        <v>0</v>
      </c>
      <c r="N1177">
        <v>9</v>
      </c>
      <c r="O1177" s="10">
        <f>Kickstarter[[#This Row],[pledged]]/Kickstarter[[#This Row],[goal]]</f>
        <v>2.9250000000000002E-2</v>
      </c>
      <c r="P1177" s="12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Sub-Category]],LEN(Kickstarter[[#This Row],[Category and Sub-Category]])-FIND("/",Kickstarter[[#This Row],[Category and Sub-Category]]))</f>
        <v>food trucks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f>(((Kickstarter[[#This Row],[deadline]]/60)/60)/24)+DATE(1970,1,1)</f>
        <v>42800.541666666672</v>
      </c>
      <c r="J1178">
        <v>1488805200</v>
      </c>
      <c r="K1178" s="9">
        <f>(((Kickstarter[[#This Row],[launched_at]]/60)/60)/24)+DATE(1970,1,1)</f>
        <v>42746.019652777773</v>
      </c>
      <c r="L1178">
        <v>1484094498</v>
      </c>
      <c r="M1178" t="b">
        <v>0</v>
      </c>
      <c r="N1178">
        <v>1</v>
      </c>
      <c r="O1178" s="10">
        <f>Kickstarter[[#This Row],[pledged]]/Kickstarter[[#This Row],[goal]]</f>
        <v>5.7142857142857142E-5</v>
      </c>
      <c r="P1178" s="12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Sub-Category]],LEN(Kickstarter[[#This Row],[Category and Sub-Category]])-FIND("/",Kickstarter[[#This Row],[Category and Sub-Category]]))</f>
        <v>food trucks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f>(((Kickstarter[[#This Row],[deadline]]/60)/60)/24)+DATE(1970,1,1)</f>
        <v>41927.660833333335</v>
      </c>
      <c r="J1179">
        <v>1413388296</v>
      </c>
      <c r="K1179" s="9">
        <f>(((Kickstarter[[#This Row],[launched_at]]/60)/60)/24)+DATE(1970,1,1)</f>
        <v>41897.660833333335</v>
      </c>
      <c r="L1179">
        <v>1410796296</v>
      </c>
      <c r="M1179" t="b">
        <v>0</v>
      </c>
      <c r="N1179">
        <v>0</v>
      </c>
      <c r="O1179" s="10">
        <f>Kickstarter[[#This Row],[pledged]]/Kickstarter[[#This Row],[goal]]</f>
        <v>0</v>
      </c>
      <c r="P1179" s="12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Sub-Category]],LEN(Kickstarter[[#This Row],[Category and Sub-Category]])-FIND("/",Kickstarter[[#This Row],[Category and Sub-Category]]))</f>
        <v>food trucks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f>(((Kickstarter[[#This Row],[deadline]]/60)/60)/24)+DATE(1970,1,1)</f>
        <v>41867.905694444446</v>
      </c>
      <c r="J1180">
        <v>1408225452</v>
      </c>
      <c r="K1180" s="9">
        <f>(((Kickstarter[[#This Row],[launched_at]]/60)/60)/24)+DATE(1970,1,1)</f>
        <v>41837.905694444446</v>
      </c>
      <c r="L1180">
        <v>1405633452</v>
      </c>
      <c r="M1180" t="b">
        <v>0</v>
      </c>
      <c r="N1180">
        <v>1</v>
      </c>
      <c r="O1180" s="10">
        <f>Kickstarter[[#This Row],[pledged]]/Kickstarter[[#This Row],[goal]]</f>
        <v>6.666666666666667E-5</v>
      </c>
      <c r="P1180" s="12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Sub-Category]],LEN(Kickstarter[[#This Row],[Category and Sub-Category]])-FIND("/",Kickstarter[[#This Row],[Category and Sub-Category]]))</f>
        <v>food trucks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f>(((Kickstarter[[#This Row],[deadline]]/60)/60)/24)+DATE(1970,1,1)</f>
        <v>42305.720219907409</v>
      </c>
      <c r="J1181">
        <v>1446052627</v>
      </c>
      <c r="K1181" s="9">
        <f>(((Kickstarter[[#This Row],[launched_at]]/60)/60)/24)+DATE(1970,1,1)</f>
        <v>42275.720219907409</v>
      </c>
      <c r="L1181">
        <v>1443460627</v>
      </c>
      <c r="M1181" t="b">
        <v>0</v>
      </c>
      <c r="N1181">
        <v>5</v>
      </c>
      <c r="O1181" s="10">
        <f>Kickstarter[[#This Row],[pledged]]/Kickstarter[[#This Row],[goal]]</f>
        <v>5.3333333333333337E-2</v>
      </c>
      <c r="P1181" s="12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Sub-Category]],LEN(Kickstarter[[#This Row],[Category and Sub-Category]])-FIND("/",Kickstarter[[#This Row],[Category and Sub-Category]]))</f>
        <v>food trucks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f>(((Kickstarter[[#This Row],[deadline]]/60)/60)/24)+DATE(1970,1,1)</f>
        <v>41818.806875000002</v>
      </c>
      <c r="J1182">
        <v>1403983314</v>
      </c>
      <c r="K1182" s="9">
        <f>(((Kickstarter[[#This Row],[launched_at]]/60)/60)/24)+DATE(1970,1,1)</f>
        <v>41781.806875000002</v>
      </c>
      <c r="L1182">
        <v>1400786514</v>
      </c>
      <c r="M1182" t="b">
        <v>0</v>
      </c>
      <c r="N1182">
        <v>85</v>
      </c>
      <c r="O1182" s="10">
        <f>Kickstarter[[#This Row],[pledged]]/Kickstarter[[#This Row],[goal]]</f>
        <v>0.11749999999999999</v>
      </c>
      <c r="P1182" s="12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Sub-Category]],LEN(Kickstarter[[#This Row],[Category and Sub-Category]])-FIND("/",Kickstarter[[#This Row],[Category and Sub-Category]]))</f>
        <v>food trucks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f>(((Kickstarter[[#This Row],[deadline]]/60)/60)/24)+DATE(1970,1,1)</f>
        <v>42064.339363425926</v>
      </c>
      <c r="J1183">
        <v>1425197321</v>
      </c>
      <c r="K1183" s="9">
        <f>(((Kickstarter[[#This Row],[launched_at]]/60)/60)/24)+DATE(1970,1,1)</f>
        <v>42034.339363425926</v>
      </c>
      <c r="L1183">
        <v>1422605321</v>
      </c>
      <c r="M1183" t="b">
        <v>0</v>
      </c>
      <c r="N1183">
        <v>3</v>
      </c>
      <c r="O1183" s="10">
        <f>Kickstarter[[#This Row],[pledged]]/Kickstarter[[#This Row],[goal]]</f>
        <v>8.0000000000000007E-5</v>
      </c>
      <c r="P1183" s="12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Sub-Category]],LEN(Kickstarter[[#This Row],[Category and Sub-Category]])-FIND("/",Kickstarter[[#This Row],[Category and Sub-Category]]))</f>
        <v>food trucks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f>(((Kickstarter[[#This Row],[deadline]]/60)/60)/24)+DATE(1970,1,1)</f>
        <v>42747.695833333331</v>
      </c>
      <c r="J1184">
        <v>1484239320</v>
      </c>
      <c r="K1184" s="9">
        <f>(((Kickstarter[[#This Row],[launched_at]]/60)/60)/24)+DATE(1970,1,1)</f>
        <v>42728.827407407407</v>
      </c>
      <c r="L1184">
        <v>1482609088</v>
      </c>
      <c r="M1184" t="b">
        <v>0</v>
      </c>
      <c r="N1184">
        <v>4</v>
      </c>
      <c r="O1184" s="10">
        <f>Kickstarter[[#This Row],[pledged]]/Kickstarter[[#This Row],[goal]]</f>
        <v>4.2000000000000003E-2</v>
      </c>
      <c r="P1184" s="12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Sub-Category]],LEN(Kickstarter[[#This Row],[Category and Sub-Category]])-FIND("/",Kickstarter[[#This Row],[Category and Sub-Category]]))</f>
        <v>food trucks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f>(((Kickstarter[[#This Row],[deadline]]/60)/60)/24)+DATE(1970,1,1)</f>
        <v>42676.165972222225</v>
      </c>
      <c r="J1185">
        <v>1478059140</v>
      </c>
      <c r="K1185" s="9">
        <f>(((Kickstarter[[#This Row],[launched_at]]/60)/60)/24)+DATE(1970,1,1)</f>
        <v>42656.86137731481</v>
      </c>
      <c r="L1185">
        <v>1476391223</v>
      </c>
      <c r="M1185" t="b">
        <v>0</v>
      </c>
      <c r="N1185">
        <v>3</v>
      </c>
      <c r="O1185" s="10">
        <f>Kickstarter[[#This Row],[pledged]]/Kickstarter[[#This Row],[goal]]</f>
        <v>0.04</v>
      </c>
      <c r="P1185" s="12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Sub-Category]],LEN(Kickstarter[[#This Row],[Category and Sub-Category]])-FIND("/",Kickstarter[[#This Row],[Category and Sub-Category]]))</f>
        <v>food trucks</v>
      </c>
      <c r="S1185" t="b">
        <v>0</v>
      </c>
      <c r="T1185" t="s">
        <v>8284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f>(((Kickstarter[[#This Row],[deadline]]/60)/60)/24)+DATE(1970,1,1)</f>
        <v>42772.599664351852</v>
      </c>
      <c r="J1186">
        <v>1486391011</v>
      </c>
      <c r="K1186" s="9">
        <f>(((Kickstarter[[#This Row],[launched_at]]/60)/60)/24)+DATE(1970,1,1)</f>
        <v>42741.599664351852</v>
      </c>
      <c r="L1186">
        <v>1483712611</v>
      </c>
      <c r="M1186" t="b">
        <v>0</v>
      </c>
      <c r="N1186">
        <v>375</v>
      </c>
      <c r="O1186" s="10">
        <f>Kickstarter[[#This Row],[pledged]]/Kickstarter[[#This Row],[goal]]</f>
        <v>1.0493636363636363</v>
      </c>
      <c r="P1186" s="12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Sub-Category]],LEN(Kickstarter[[#This Row],[Category and Sub-Category]])-FIND("/",Kickstarter[[#This Row],[Category and Sub-Category]]))</f>
        <v>photobooks</v>
      </c>
      <c r="S1186" t="b">
        <v>1</v>
      </c>
      <c r="T1186" t="s">
        <v>8285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f>(((Kickstarter[[#This Row],[deadline]]/60)/60)/24)+DATE(1970,1,1)</f>
        <v>42163.166666666672</v>
      </c>
      <c r="J1187">
        <v>1433736000</v>
      </c>
      <c r="K1187" s="9">
        <f>(((Kickstarter[[#This Row],[launched_at]]/60)/60)/24)+DATE(1970,1,1)</f>
        <v>42130.865150462967</v>
      </c>
      <c r="L1187">
        <v>1430945149</v>
      </c>
      <c r="M1187" t="b">
        <v>0</v>
      </c>
      <c r="N1187">
        <v>111</v>
      </c>
      <c r="O1187" s="10">
        <f>Kickstarter[[#This Row],[pledged]]/Kickstarter[[#This Row],[goal]]</f>
        <v>1.0544</v>
      </c>
      <c r="P1187" s="12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Sub-Category]],LEN(Kickstarter[[#This Row],[Category and Sub-Category]])-FIND("/",Kickstarter[[#This Row],[Category and Sub-Category]]))</f>
        <v>photobooks</v>
      </c>
      <c r="S1187" t="b">
        <v>1</v>
      </c>
      <c r="T1187" t="s">
        <v>8285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f>(((Kickstarter[[#This Row],[deadline]]/60)/60)/24)+DATE(1970,1,1)</f>
        <v>42156.945833333331</v>
      </c>
      <c r="J1188">
        <v>1433198520</v>
      </c>
      <c r="K1188" s="9">
        <f>(((Kickstarter[[#This Row],[launched_at]]/60)/60)/24)+DATE(1970,1,1)</f>
        <v>42123.86336805555</v>
      </c>
      <c r="L1188">
        <v>1430340195</v>
      </c>
      <c r="M1188" t="b">
        <v>0</v>
      </c>
      <c r="N1188">
        <v>123</v>
      </c>
      <c r="O1188" s="10">
        <f>Kickstarter[[#This Row],[pledged]]/Kickstarter[[#This Row],[goal]]</f>
        <v>1.0673333333333332</v>
      </c>
      <c r="P1188" s="12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Sub-Category]],LEN(Kickstarter[[#This Row],[Category and Sub-Category]])-FIND("/",Kickstarter[[#This Row],[Category and Sub-Category]]))</f>
        <v>photobooks</v>
      </c>
      <c r="S1188" t="b">
        <v>1</v>
      </c>
      <c r="T1188" t="s">
        <v>8285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f>(((Kickstarter[[#This Row],[deadline]]/60)/60)/24)+DATE(1970,1,1)</f>
        <v>42141.75</v>
      </c>
      <c r="J1189">
        <v>1431885600</v>
      </c>
      <c r="K1189" s="9">
        <f>(((Kickstarter[[#This Row],[launched_at]]/60)/60)/24)+DATE(1970,1,1)</f>
        <v>42109.894942129627</v>
      </c>
      <c r="L1189">
        <v>1429133323</v>
      </c>
      <c r="M1189" t="b">
        <v>0</v>
      </c>
      <c r="N1189">
        <v>70</v>
      </c>
      <c r="O1189" s="10">
        <f>Kickstarter[[#This Row],[pledged]]/Kickstarter[[#This Row],[goal]]</f>
        <v>1.0412571428571429</v>
      </c>
      <c r="P1189" s="12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Sub-Category]],LEN(Kickstarter[[#This Row],[Category and Sub-Category]])-FIND("/",Kickstarter[[#This Row],[Category and Sub-Category]]))</f>
        <v>photobooks</v>
      </c>
      <c r="S1189" t="b">
        <v>1</v>
      </c>
      <c r="T1189" t="s">
        <v>8285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f>(((Kickstarter[[#This Row],[deadline]]/60)/60)/24)+DATE(1970,1,1)</f>
        <v>42732.700694444444</v>
      </c>
      <c r="J1190">
        <v>1482943740</v>
      </c>
      <c r="K1190" s="9">
        <f>(((Kickstarter[[#This Row],[launched_at]]/60)/60)/24)+DATE(1970,1,1)</f>
        <v>42711.700694444444</v>
      </c>
      <c r="L1190">
        <v>1481129340</v>
      </c>
      <c r="M1190" t="b">
        <v>0</v>
      </c>
      <c r="N1190">
        <v>85</v>
      </c>
      <c r="O1190" s="10">
        <f>Kickstarter[[#This Row],[pledged]]/Kickstarter[[#This Row],[goal]]</f>
        <v>1.6054999999999999</v>
      </c>
      <c r="P1190" s="12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Sub-Category]],LEN(Kickstarter[[#This Row],[Category and Sub-Category]])-FIND("/",Kickstarter[[#This Row],[Category and Sub-Category]]))</f>
        <v>photobooks</v>
      </c>
      <c r="S1190" t="b">
        <v>1</v>
      </c>
      <c r="T1190" t="s">
        <v>8285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f>(((Kickstarter[[#This Row],[deadline]]/60)/60)/24)+DATE(1970,1,1)</f>
        <v>42550.979108796295</v>
      </c>
      <c r="J1191">
        <v>1467242995</v>
      </c>
      <c r="K1191" s="9">
        <f>(((Kickstarter[[#This Row],[launched_at]]/60)/60)/24)+DATE(1970,1,1)</f>
        <v>42529.979108796295</v>
      </c>
      <c r="L1191">
        <v>1465428595</v>
      </c>
      <c r="M1191" t="b">
        <v>0</v>
      </c>
      <c r="N1191">
        <v>86</v>
      </c>
      <c r="O1191" s="10">
        <f>Kickstarter[[#This Row],[pledged]]/Kickstarter[[#This Row],[goal]]</f>
        <v>1.0777777777777777</v>
      </c>
      <c r="P1191" s="12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Sub-Category]],LEN(Kickstarter[[#This Row],[Category and Sub-Category]])-FIND("/",Kickstarter[[#This Row],[Category and Sub-Category]]))</f>
        <v>photobooks</v>
      </c>
      <c r="S1191" t="b">
        <v>1</v>
      </c>
      <c r="T1191" t="s">
        <v>8285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f>(((Kickstarter[[#This Row],[deadline]]/60)/60)/24)+DATE(1970,1,1)</f>
        <v>41882.665798611109</v>
      </c>
      <c r="J1192">
        <v>1409500725</v>
      </c>
      <c r="K1192" s="9">
        <f>(((Kickstarter[[#This Row],[launched_at]]/60)/60)/24)+DATE(1970,1,1)</f>
        <v>41852.665798611109</v>
      </c>
      <c r="L1192">
        <v>1406908725</v>
      </c>
      <c r="M1192" t="b">
        <v>0</v>
      </c>
      <c r="N1192">
        <v>13</v>
      </c>
      <c r="O1192" s="10">
        <f>Kickstarter[[#This Row],[pledged]]/Kickstarter[[#This Row],[goal]]</f>
        <v>1.35</v>
      </c>
      <c r="P1192" s="12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Sub-Category]],LEN(Kickstarter[[#This Row],[Category and Sub-Category]])-FIND("/",Kickstarter[[#This Row],[Category and Sub-Category]]))</f>
        <v>photobooks</v>
      </c>
      <c r="S1192" t="b">
        <v>1</v>
      </c>
      <c r="T1192" t="s">
        <v>8285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f>(((Kickstarter[[#This Row],[deadline]]/60)/60)/24)+DATE(1970,1,1)</f>
        <v>42449.562037037031</v>
      </c>
      <c r="J1193">
        <v>1458480560</v>
      </c>
      <c r="K1193" s="9">
        <f>(((Kickstarter[[#This Row],[launched_at]]/60)/60)/24)+DATE(1970,1,1)</f>
        <v>42419.603703703702</v>
      </c>
      <c r="L1193">
        <v>1455892160</v>
      </c>
      <c r="M1193" t="b">
        <v>0</v>
      </c>
      <c r="N1193">
        <v>33</v>
      </c>
      <c r="O1193" s="10">
        <f>Kickstarter[[#This Row],[pledged]]/Kickstarter[[#This Row],[goal]]</f>
        <v>1.0907407407407408</v>
      </c>
      <c r="P1193" s="12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Sub-Category]],LEN(Kickstarter[[#This Row],[Category and Sub-Category]])-FIND("/",Kickstarter[[#This Row],[Category and Sub-Category]]))</f>
        <v>photobooks</v>
      </c>
      <c r="S1193" t="b">
        <v>1</v>
      </c>
      <c r="T1193" t="s">
        <v>8285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f>(((Kickstarter[[#This Row],[deadline]]/60)/60)/24)+DATE(1970,1,1)</f>
        <v>42777.506689814814</v>
      </c>
      <c r="J1194">
        <v>1486814978</v>
      </c>
      <c r="K1194" s="9">
        <f>(((Kickstarter[[#This Row],[launched_at]]/60)/60)/24)+DATE(1970,1,1)</f>
        <v>42747.506689814814</v>
      </c>
      <c r="L1194">
        <v>1484222978</v>
      </c>
      <c r="M1194" t="b">
        <v>0</v>
      </c>
      <c r="N1194">
        <v>15</v>
      </c>
      <c r="O1194" s="10">
        <f>Kickstarter[[#This Row],[pledged]]/Kickstarter[[#This Row],[goal]]</f>
        <v>2.9</v>
      </c>
      <c r="P1194" s="12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Sub-Category]],LEN(Kickstarter[[#This Row],[Category and Sub-Category]])-FIND("/",Kickstarter[[#This Row],[Category and Sub-Category]]))</f>
        <v>photobooks</v>
      </c>
      <c r="S1194" t="b">
        <v>1</v>
      </c>
      <c r="T1194" t="s">
        <v>8285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f>(((Kickstarter[[#This Row],[deadline]]/60)/60)/24)+DATE(1970,1,1)</f>
        <v>42469.734409722223</v>
      </c>
      <c r="J1195">
        <v>1460223453</v>
      </c>
      <c r="K1195" s="9">
        <f>(((Kickstarter[[#This Row],[launched_at]]/60)/60)/24)+DATE(1970,1,1)</f>
        <v>42409.776076388895</v>
      </c>
      <c r="L1195">
        <v>1455043053</v>
      </c>
      <c r="M1195" t="b">
        <v>0</v>
      </c>
      <c r="N1195">
        <v>273</v>
      </c>
      <c r="O1195" s="10">
        <f>Kickstarter[[#This Row],[pledged]]/Kickstarter[[#This Row],[goal]]</f>
        <v>1.0395714285714286</v>
      </c>
      <c r="P1195" s="12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Sub-Category]],LEN(Kickstarter[[#This Row],[Category and Sub-Category]])-FIND("/",Kickstarter[[#This Row],[Category and Sub-Category]]))</f>
        <v>photobooks</v>
      </c>
      <c r="S1195" t="b">
        <v>1</v>
      </c>
      <c r="T1195" t="s">
        <v>8285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f>(((Kickstarter[[#This Row],[deadline]]/60)/60)/24)+DATE(1970,1,1)</f>
        <v>42102.488182870366</v>
      </c>
      <c r="J1196">
        <v>1428493379</v>
      </c>
      <c r="K1196" s="9">
        <f>(((Kickstarter[[#This Row],[launched_at]]/60)/60)/24)+DATE(1970,1,1)</f>
        <v>42072.488182870366</v>
      </c>
      <c r="L1196">
        <v>1425901379</v>
      </c>
      <c r="M1196" t="b">
        <v>0</v>
      </c>
      <c r="N1196">
        <v>714</v>
      </c>
      <c r="O1196" s="10">
        <f>Kickstarter[[#This Row],[pledged]]/Kickstarter[[#This Row],[goal]]</f>
        <v>3.2223999999999999</v>
      </c>
      <c r="P1196" s="12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Sub-Category]],LEN(Kickstarter[[#This Row],[Category and Sub-Category]])-FIND("/",Kickstarter[[#This Row],[Category and Sub-Category]]))</f>
        <v>photobooks</v>
      </c>
      <c r="S1196" t="b">
        <v>1</v>
      </c>
      <c r="T1196" t="s">
        <v>8285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f>(((Kickstarter[[#This Row],[deadline]]/60)/60)/24)+DATE(1970,1,1)</f>
        <v>42358.375</v>
      </c>
      <c r="J1197">
        <v>1450602000</v>
      </c>
      <c r="K1197" s="9">
        <f>(((Kickstarter[[#This Row],[launched_at]]/60)/60)/24)+DATE(1970,1,1)</f>
        <v>42298.34783564815</v>
      </c>
      <c r="L1197">
        <v>1445415653</v>
      </c>
      <c r="M1197" t="b">
        <v>0</v>
      </c>
      <c r="N1197">
        <v>170</v>
      </c>
      <c r="O1197" s="10">
        <f>Kickstarter[[#This Row],[pledged]]/Kickstarter[[#This Row],[goal]]</f>
        <v>1.35</v>
      </c>
      <c r="P1197" s="12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Sub-Category]],LEN(Kickstarter[[#This Row],[Category and Sub-Category]])-FIND("/",Kickstarter[[#This Row],[Category and Sub-Category]]))</f>
        <v>photobooks</v>
      </c>
      <c r="S1197" t="b">
        <v>1</v>
      </c>
      <c r="T1197" t="s">
        <v>8285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f>(((Kickstarter[[#This Row],[deadline]]/60)/60)/24)+DATE(1970,1,1)</f>
        <v>42356.818738425922</v>
      </c>
      <c r="J1198">
        <v>1450467539</v>
      </c>
      <c r="K1198" s="9">
        <f>(((Kickstarter[[#This Row],[launched_at]]/60)/60)/24)+DATE(1970,1,1)</f>
        <v>42326.818738425922</v>
      </c>
      <c r="L1198">
        <v>1447875539</v>
      </c>
      <c r="M1198" t="b">
        <v>0</v>
      </c>
      <c r="N1198">
        <v>512</v>
      </c>
      <c r="O1198" s="10">
        <f>Kickstarter[[#This Row],[pledged]]/Kickstarter[[#This Row],[goal]]</f>
        <v>2.6991034482758622</v>
      </c>
      <c r="P1198" s="12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Sub-Category]],LEN(Kickstarter[[#This Row],[Category and Sub-Category]])-FIND("/",Kickstarter[[#This Row],[Category and Sub-Category]]))</f>
        <v>photobooks</v>
      </c>
      <c r="S1198" t="b">
        <v>1</v>
      </c>
      <c r="T1198" t="s">
        <v>8285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f>(((Kickstarter[[#This Row],[deadline]]/60)/60)/24)+DATE(1970,1,1)</f>
        <v>42534.249305555553</v>
      </c>
      <c r="J1199">
        <v>1465797540</v>
      </c>
      <c r="K1199" s="9">
        <f>(((Kickstarter[[#This Row],[launched_at]]/60)/60)/24)+DATE(1970,1,1)</f>
        <v>42503.66474537037</v>
      </c>
      <c r="L1199">
        <v>1463155034</v>
      </c>
      <c r="M1199" t="b">
        <v>0</v>
      </c>
      <c r="N1199">
        <v>314</v>
      </c>
      <c r="O1199" s="10">
        <f>Kickstarter[[#This Row],[pledged]]/Kickstarter[[#This Row],[goal]]</f>
        <v>2.5329333333333333</v>
      </c>
      <c r="P1199" s="12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Sub-Category]],LEN(Kickstarter[[#This Row],[Category and Sub-Category]])-FIND("/",Kickstarter[[#This Row],[Category and Sub-Category]]))</f>
        <v>photobooks</v>
      </c>
      <c r="S1199" t="b">
        <v>1</v>
      </c>
      <c r="T1199" t="s">
        <v>8285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f>(((Kickstarter[[#This Row],[deadline]]/60)/60)/24)+DATE(1970,1,1)</f>
        <v>42369.125</v>
      </c>
      <c r="J1200">
        <v>1451530800</v>
      </c>
      <c r="K1200" s="9">
        <f>(((Kickstarter[[#This Row],[launched_at]]/60)/60)/24)+DATE(1970,1,1)</f>
        <v>42333.619050925925</v>
      </c>
      <c r="L1200">
        <v>1448463086</v>
      </c>
      <c r="M1200" t="b">
        <v>0</v>
      </c>
      <c r="N1200">
        <v>167</v>
      </c>
      <c r="O1200" s="10">
        <f>Kickstarter[[#This Row],[pledged]]/Kickstarter[[#This Row],[goal]]</f>
        <v>2.6059999999999999</v>
      </c>
      <c r="P1200" s="12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Sub-Category]],LEN(Kickstarter[[#This Row],[Category and Sub-Category]])-FIND("/",Kickstarter[[#This Row],[Category and Sub-Category]]))</f>
        <v>photobooks</v>
      </c>
      <c r="S1200" t="b">
        <v>1</v>
      </c>
      <c r="T1200" t="s">
        <v>8285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f>(((Kickstarter[[#This Row],[deadline]]/60)/60)/24)+DATE(1970,1,1)</f>
        <v>42193.770833333328</v>
      </c>
      <c r="J1201">
        <v>1436380200</v>
      </c>
      <c r="K1201" s="9">
        <f>(((Kickstarter[[#This Row],[launched_at]]/60)/60)/24)+DATE(1970,1,1)</f>
        <v>42161.770833333328</v>
      </c>
      <c r="L1201">
        <v>1433615400</v>
      </c>
      <c r="M1201" t="b">
        <v>0</v>
      </c>
      <c r="N1201">
        <v>9</v>
      </c>
      <c r="O1201" s="10">
        <f>Kickstarter[[#This Row],[pledged]]/Kickstarter[[#This Row],[goal]]</f>
        <v>1.0131677953348381</v>
      </c>
      <c r="P1201" s="12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Sub-Category]],LEN(Kickstarter[[#This Row],[Category and Sub-Category]])-FIND("/",Kickstarter[[#This Row],[Category and Sub-Category]]))</f>
        <v>photobooks</v>
      </c>
      <c r="S1201" t="b">
        <v>1</v>
      </c>
      <c r="T1201" t="s">
        <v>8285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f>(((Kickstarter[[#This Row],[deadline]]/60)/60)/24)+DATE(1970,1,1)</f>
        <v>42110.477500000001</v>
      </c>
      <c r="J1202">
        <v>1429183656</v>
      </c>
      <c r="K1202" s="9">
        <f>(((Kickstarter[[#This Row],[launched_at]]/60)/60)/24)+DATE(1970,1,1)</f>
        <v>42089.477500000001</v>
      </c>
      <c r="L1202">
        <v>1427369256</v>
      </c>
      <c r="M1202" t="b">
        <v>0</v>
      </c>
      <c r="N1202">
        <v>103</v>
      </c>
      <c r="O1202" s="10">
        <f>Kickstarter[[#This Row],[pledged]]/Kickstarter[[#This Row],[goal]]</f>
        <v>1.2560416666666667</v>
      </c>
      <c r="P1202" s="12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Sub-Category]],LEN(Kickstarter[[#This Row],[Category and Sub-Category]])-FIND("/",Kickstarter[[#This Row],[Category and Sub-Category]]))</f>
        <v>photobooks</v>
      </c>
      <c r="S1202" t="b">
        <v>1</v>
      </c>
      <c r="T1202" t="s">
        <v>8285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f>(((Kickstarter[[#This Row],[deadline]]/60)/60)/24)+DATE(1970,1,1)</f>
        <v>42566.60701388889</v>
      </c>
      <c r="J1203">
        <v>1468593246</v>
      </c>
      <c r="K1203" s="9">
        <f>(((Kickstarter[[#This Row],[launched_at]]/60)/60)/24)+DATE(1970,1,1)</f>
        <v>42536.60701388889</v>
      </c>
      <c r="L1203">
        <v>1466001246</v>
      </c>
      <c r="M1203" t="b">
        <v>0</v>
      </c>
      <c r="N1203">
        <v>111</v>
      </c>
      <c r="O1203" s="10">
        <f>Kickstarter[[#This Row],[pledged]]/Kickstarter[[#This Row],[goal]]</f>
        <v>1.0243783333333334</v>
      </c>
      <c r="P1203" s="12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Sub-Category]],LEN(Kickstarter[[#This Row],[Category and Sub-Category]])-FIND("/",Kickstarter[[#This Row],[Category and Sub-Category]]))</f>
        <v>photobooks</v>
      </c>
      <c r="S1203" t="b">
        <v>1</v>
      </c>
      <c r="T1203" t="s">
        <v>8285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f>(((Kickstarter[[#This Row],[deadline]]/60)/60)/24)+DATE(1970,1,1)</f>
        <v>42182.288819444439</v>
      </c>
      <c r="J1204">
        <v>1435388154</v>
      </c>
      <c r="K1204" s="9">
        <f>(((Kickstarter[[#This Row],[launched_at]]/60)/60)/24)+DATE(1970,1,1)</f>
        <v>42152.288819444439</v>
      </c>
      <c r="L1204">
        <v>1432796154</v>
      </c>
      <c r="M1204" t="b">
        <v>0</v>
      </c>
      <c r="N1204">
        <v>271</v>
      </c>
      <c r="O1204" s="10">
        <f>Kickstarter[[#This Row],[pledged]]/Kickstarter[[#This Row],[goal]]</f>
        <v>1.99244</v>
      </c>
      <c r="P1204" s="12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Sub-Category]],LEN(Kickstarter[[#This Row],[Category and Sub-Category]])-FIND("/",Kickstarter[[#This Row],[Category and Sub-Category]]))</f>
        <v>photobooks</v>
      </c>
      <c r="S1204" t="b">
        <v>1</v>
      </c>
      <c r="T1204" t="s">
        <v>8285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f>(((Kickstarter[[#This Row],[deadline]]/60)/60)/24)+DATE(1970,1,1)</f>
        <v>42155.614895833336</v>
      </c>
      <c r="J1205">
        <v>1433083527</v>
      </c>
      <c r="K1205" s="9">
        <f>(((Kickstarter[[#This Row],[launched_at]]/60)/60)/24)+DATE(1970,1,1)</f>
        <v>42125.614895833336</v>
      </c>
      <c r="L1205">
        <v>1430491527</v>
      </c>
      <c r="M1205" t="b">
        <v>0</v>
      </c>
      <c r="N1205">
        <v>101</v>
      </c>
      <c r="O1205" s="10">
        <f>Kickstarter[[#This Row],[pledged]]/Kickstarter[[#This Row],[goal]]</f>
        <v>1.0245398773006136</v>
      </c>
      <c r="P1205" s="12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Sub-Category]],LEN(Kickstarter[[#This Row],[Category and Sub-Category]])-FIND("/",Kickstarter[[#This Row],[Category and Sub-Category]]))</f>
        <v>photobooks</v>
      </c>
      <c r="S1205" t="b">
        <v>1</v>
      </c>
      <c r="T1205" t="s">
        <v>8285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f>(((Kickstarter[[#This Row],[deadline]]/60)/60)/24)+DATE(1970,1,1)</f>
        <v>42342.208333333328</v>
      </c>
      <c r="J1206">
        <v>1449205200</v>
      </c>
      <c r="K1206" s="9">
        <f>(((Kickstarter[[#This Row],[launched_at]]/60)/60)/24)+DATE(1970,1,1)</f>
        <v>42297.748067129629</v>
      </c>
      <c r="L1206">
        <v>1445363833</v>
      </c>
      <c r="M1206" t="b">
        <v>0</v>
      </c>
      <c r="N1206">
        <v>57</v>
      </c>
      <c r="O1206" s="10">
        <f>Kickstarter[[#This Row],[pledged]]/Kickstarter[[#This Row],[goal]]</f>
        <v>1.0294615384615384</v>
      </c>
      <c r="P1206" s="12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Sub-Category]],LEN(Kickstarter[[#This Row],[Category and Sub-Category]])-FIND("/",Kickstarter[[#This Row],[Category and Sub-Category]]))</f>
        <v>photobooks</v>
      </c>
      <c r="S1206" t="b">
        <v>1</v>
      </c>
      <c r="T1206" t="s">
        <v>8285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f>(((Kickstarter[[#This Row],[deadline]]/60)/60)/24)+DATE(1970,1,1)</f>
        <v>42168.506377314814</v>
      </c>
      <c r="J1207">
        <v>1434197351</v>
      </c>
      <c r="K1207" s="9">
        <f>(((Kickstarter[[#This Row],[launched_at]]/60)/60)/24)+DATE(1970,1,1)</f>
        <v>42138.506377314814</v>
      </c>
      <c r="L1207">
        <v>1431605351</v>
      </c>
      <c r="M1207" t="b">
        <v>0</v>
      </c>
      <c r="N1207">
        <v>62</v>
      </c>
      <c r="O1207" s="10">
        <f>Kickstarter[[#This Row],[pledged]]/Kickstarter[[#This Row],[goal]]</f>
        <v>1.0086153846153847</v>
      </c>
      <c r="P1207" s="12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Sub-Category]],LEN(Kickstarter[[#This Row],[Category and Sub-Category]])-FIND("/",Kickstarter[[#This Row],[Category and Sub-Category]]))</f>
        <v>photobooks</v>
      </c>
      <c r="S1207" t="b">
        <v>1</v>
      </c>
      <c r="T1207" t="s">
        <v>8285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f>(((Kickstarter[[#This Row],[deadline]]/60)/60)/24)+DATE(1970,1,1)</f>
        <v>42805.561805555553</v>
      </c>
      <c r="J1208">
        <v>1489238940</v>
      </c>
      <c r="K1208" s="9">
        <f>(((Kickstarter[[#This Row],[launched_at]]/60)/60)/24)+DATE(1970,1,1)</f>
        <v>42772.776076388895</v>
      </c>
      <c r="L1208">
        <v>1486406253</v>
      </c>
      <c r="M1208" t="b">
        <v>0</v>
      </c>
      <c r="N1208">
        <v>32</v>
      </c>
      <c r="O1208" s="10">
        <f>Kickstarter[[#This Row],[pledged]]/Kickstarter[[#This Row],[goal]]</f>
        <v>1.1499999999999999</v>
      </c>
      <c r="P1208" s="12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Sub-Category]],LEN(Kickstarter[[#This Row],[Category and Sub-Category]])-FIND("/",Kickstarter[[#This Row],[Category and Sub-Category]]))</f>
        <v>photobooks</v>
      </c>
      <c r="S1208" t="b">
        <v>1</v>
      </c>
      <c r="T1208" t="s">
        <v>8285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f>(((Kickstarter[[#This Row],[deadline]]/60)/60)/24)+DATE(1970,1,1)</f>
        <v>42460.416666666672</v>
      </c>
      <c r="J1209">
        <v>1459418400</v>
      </c>
      <c r="K1209" s="9">
        <f>(((Kickstarter[[#This Row],[launched_at]]/60)/60)/24)+DATE(1970,1,1)</f>
        <v>42430.430243055554</v>
      </c>
      <c r="L1209">
        <v>1456827573</v>
      </c>
      <c r="M1209" t="b">
        <v>0</v>
      </c>
      <c r="N1209">
        <v>141</v>
      </c>
      <c r="O1209" s="10">
        <f>Kickstarter[[#This Row],[pledged]]/Kickstarter[[#This Row],[goal]]</f>
        <v>1.0416766467065868</v>
      </c>
      <c r="P1209" s="12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Sub-Category]],LEN(Kickstarter[[#This Row],[Category and Sub-Category]])-FIND("/",Kickstarter[[#This Row],[Category and Sub-Category]]))</f>
        <v>photobooks</v>
      </c>
      <c r="S1209" t="b">
        <v>1</v>
      </c>
      <c r="T1209" t="s">
        <v>8285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f>(((Kickstarter[[#This Row],[deadline]]/60)/60)/24)+DATE(1970,1,1)</f>
        <v>42453.667407407411</v>
      </c>
      <c r="J1210">
        <v>1458835264</v>
      </c>
      <c r="K1210" s="9">
        <f>(((Kickstarter[[#This Row],[launched_at]]/60)/60)/24)+DATE(1970,1,1)</f>
        <v>42423.709074074075</v>
      </c>
      <c r="L1210">
        <v>1456246864</v>
      </c>
      <c r="M1210" t="b">
        <v>0</v>
      </c>
      <c r="N1210">
        <v>75</v>
      </c>
      <c r="O1210" s="10">
        <f>Kickstarter[[#This Row],[pledged]]/Kickstarter[[#This Row],[goal]]</f>
        <v>1.5529999999999999</v>
      </c>
      <c r="P1210" s="12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Sub-Category]],LEN(Kickstarter[[#This Row],[Category and Sub-Category]])-FIND("/",Kickstarter[[#This Row],[Category and Sub-Category]]))</f>
        <v>photobooks</v>
      </c>
      <c r="S1210" t="b">
        <v>1</v>
      </c>
      <c r="T1210" t="s">
        <v>8285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f>(((Kickstarter[[#This Row],[deadline]]/60)/60)/24)+DATE(1970,1,1)</f>
        <v>42791.846122685187</v>
      </c>
      <c r="J1211">
        <v>1488053905</v>
      </c>
      <c r="K1211" s="9">
        <f>(((Kickstarter[[#This Row],[launched_at]]/60)/60)/24)+DATE(1970,1,1)</f>
        <v>42761.846122685187</v>
      </c>
      <c r="L1211">
        <v>1485461905</v>
      </c>
      <c r="M1211" t="b">
        <v>0</v>
      </c>
      <c r="N1211">
        <v>46</v>
      </c>
      <c r="O1211" s="10">
        <f>Kickstarter[[#This Row],[pledged]]/Kickstarter[[#This Row],[goal]]</f>
        <v>1.06</v>
      </c>
      <c r="P1211" s="12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Sub-Category]],LEN(Kickstarter[[#This Row],[Category and Sub-Category]])-FIND("/",Kickstarter[[#This Row],[Category and Sub-Category]]))</f>
        <v>photobooks</v>
      </c>
      <c r="S1211" t="b">
        <v>1</v>
      </c>
      <c r="T1211" t="s">
        <v>8285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f>(((Kickstarter[[#This Row],[deadline]]/60)/60)/24)+DATE(1970,1,1)</f>
        <v>42155.875</v>
      </c>
      <c r="J1212">
        <v>1433106000</v>
      </c>
      <c r="K1212" s="9">
        <f>(((Kickstarter[[#This Row],[launched_at]]/60)/60)/24)+DATE(1970,1,1)</f>
        <v>42132.941805555558</v>
      </c>
      <c r="L1212">
        <v>1431124572</v>
      </c>
      <c r="M1212" t="b">
        <v>0</v>
      </c>
      <c r="N1212">
        <v>103</v>
      </c>
      <c r="O1212" s="10">
        <f>Kickstarter[[#This Row],[pledged]]/Kickstarter[[#This Row],[goal]]</f>
        <v>2.5431499999999998</v>
      </c>
      <c r="P1212" s="12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Sub-Category]],LEN(Kickstarter[[#This Row],[Category and Sub-Category]])-FIND("/",Kickstarter[[#This Row],[Category and Sub-Category]]))</f>
        <v>photobooks</v>
      </c>
      <c r="S1212" t="b">
        <v>1</v>
      </c>
      <c r="T1212" t="s">
        <v>8285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f>(((Kickstarter[[#This Row],[deadline]]/60)/60)/24)+DATE(1970,1,1)</f>
        <v>42530.866446759261</v>
      </c>
      <c r="J1213">
        <v>1465505261</v>
      </c>
      <c r="K1213" s="9">
        <f>(((Kickstarter[[#This Row],[launched_at]]/60)/60)/24)+DATE(1970,1,1)</f>
        <v>42515.866446759261</v>
      </c>
      <c r="L1213">
        <v>1464209261</v>
      </c>
      <c r="M1213" t="b">
        <v>0</v>
      </c>
      <c r="N1213">
        <v>6</v>
      </c>
      <c r="O1213" s="10">
        <f>Kickstarter[[#This Row],[pledged]]/Kickstarter[[#This Row],[goal]]</f>
        <v>1.0109999999999999</v>
      </c>
      <c r="P1213" s="12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Sub-Category]],LEN(Kickstarter[[#This Row],[Category and Sub-Category]])-FIND("/",Kickstarter[[#This Row],[Category and Sub-Category]]))</f>
        <v>photobooks</v>
      </c>
      <c r="S1213" t="b">
        <v>1</v>
      </c>
      <c r="T1213" t="s">
        <v>8285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f>(((Kickstarter[[#This Row],[deadline]]/60)/60)/24)+DATE(1970,1,1)</f>
        <v>42335.041666666672</v>
      </c>
      <c r="J1214">
        <v>1448586000</v>
      </c>
      <c r="K1214" s="9">
        <f>(((Kickstarter[[#This Row],[launched_at]]/60)/60)/24)+DATE(1970,1,1)</f>
        <v>42318.950173611112</v>
      </c>
      <c r="L1214">
        <v>1447195695</v>
      </c>
      <c r="M1214" t="b">
        <v>0</v>
      </c>
      <c r="N1214">
        <v>83</v>
      </c>
      <c r="O1214" s="10">
        <f>Kickstarter[[#This Row],[pledged]]/Kickstarter[[#This Row],[goal]]</f>
        <v>1.2904</v>
      </c>
      <c r="P1214" s="12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Sub-Category]],LEN(Kickstarter[[#This Row],[Category and Sub-Category]])-FIND("/",Kickstarter[[#This Row],[Category and Sub-Category]]))</f>
        <v>photobooks</v>
      </c>
      <c r="S1214" t="b">
        <v>1</v>
      </c>
      <c r="T1214" t="s">
        <v>8285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f>(((Kickstarter[[#This Row],[deadline]]/60)/60)/24)+DATE(1970,1,1)</f>
        <v>42766.755787037036</v>
      </c>
      <c r="J1215">
        <v>1485886100</v>
      </c>
      <c r="K1215" s="9">
        <f>(((Kickstarter[[#This Row],[launched_at]]/60)/60)/24)+DATE(1970,1,1)</f>
        <v>42731.755787037036</v>
      </c>
      <c r="L1215">
        <v>1482862100</v>
      </c>
      <c r="M1215" t="b">
        <v>0</v>
      </c>
      <c r="N1215">
        <v>108</v>
      </c>
      <c r="O1215" s="10">
        <f>Kickstarter[[#This Row],[pledged]]/Kickstarter[[#This Row],[goal]]</f>
        <v>1.0223076923076924</v>
      </c>
      <c r="P1215" s="12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Sub-Category]],LEN(Kickstarter[[#This Row],[Category and Sub-Category]])-FIND("/",Kickstarter[[#This Row],[Category and Sub-Category]]))</f>
        <v>photobooks</v>
      </c>
      <c r="S1215" t="b">
        <v>1</v>
      </c>
      <c r="T1215" t="s">
        <v>8285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f>(((Kickstarter[[#This Row],[deadline]]/60)/60)/24)+DATE(1970,1,1)</f>
        <v>42164.840335648143</v>
      </c>
      <c r="J1216">
        <v>1433880605</v>
      </c>
      <c r="K1216" s="9">
        <f>(((Kickstarter[[#This Row],[launched_at]]/60)/60)/24)+DATE(1970,1,1)</f>
        <v>42104.840335648143</v>
      </c>
      <c r="L1216">
        <v>1428696605</v>
      </c>
      <c r="M1216" t="b">
        <v>0</v>
      </c>
      <c r="N1216">
        <v>25</v>
      </c>
      <c r="O1216" s="10">
        <f>Kickstarter[[#This Row],[pledged]]/Kickstarter[[#This Row],[goal]]</f>
        <v>1.3180000000000001</v>
      </c>
      <c r="P1216" s="12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Sub-Category]],LEN(Kickstarter[[#This Row],[Category and Sub-Category]])-FIND("/",Kickstarter[[#This Row],[Category and Sub-Category]]))</f>
        <v>photobooks</v>
      </c>
      <c r="S1216" t="b">
        <v>1</v>
      </c>
      <c r="T1216" t="s">
        <v>8285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f>(((Kickstarter[[#This Row],[deadline]]/60)/60)/24)+DATE(1970,1,1)</f>
        <v>41789.923101851848</v>
      </c>
      <c r="J1217">
        <v>1401487756</v>
      </c>
      <c r="K1217" s="9">
        <f>(((Kickstarter[[#This Row],[launched_at]]/60)/60)/24)+DATE(1970,1,1)</f>
        <v>41759.923101851848</v>
      </c>
      <c r="L1217">
        <v>1398895756</v>
      </c>
      <c r="M1217" t="b">
        <v>0</v>
      </c>
      <c r="N1217">
        <v>549</v>
      </c>
      <c r="O1217" s="10">
        <f>Kickstarter[[#This Row],[pledged]]/Kickstarter[[#This Row],[goal]]</f>
        <v>7.8608020000000005</v>
      </c>
      <c r="P1217" s="12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Sub-Category]],LEN(Kickstarter[[#This Row],[Category and Sub-Category]])-FIND("/",Kickstarter[[#This Row],[Category and Sub-Category]]))</f>
        <v>photobooks</v>
      </c>
      <c r="S1217" t="b">
        <v>1</v>
      </c>
      <c r="T1217" t="s">
        <v>8285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f>(((Kickstarter[[#This Row],[deadline]]/60)/60)/24)+DATE(1970,1,1)</f>
        <v>42279.960416666669</v>
      </c>
      <c r="J1218">
        <v>1443826980</v>
      </c>
      <c r="K1218" s="9">
        <f>(((Kickstarter[[#This Row],[launched_at]]/60)/60)/24)+DATE(1970,1,1)</f>
        <v>42247.616400462968</v>
      </c>
      <c r="L1218">
        <v>1441032457</v>
      </c>
      <c r="M1218" t="b">
        <v>0</v>
      </c>
      <c r="N1218">
        <v>222</v>
      </c>
      <c r="O1218" s="10">
        <f>Kickstarter[[#This Row],[pledged]]/Kickstarter[[#This Row],[goal]]</f>
        <v>1.4570000000000001</v>
      </c>
      <c r="P1218" s="12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Sub-Category]],LEN(Kickstarter[[#This Row],[Category and Sub-Category]])-FIND("/",Kickstarter[[#This Row],[Category and Sub-Category]]))</f>
        <v>photobooks</v>
      </c>
      <c r="S1218" t="b">
        <v>1</v>
      </c>
      <c r="T1218" t="s">
        <v>8285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f>(((Kickstarter[[#This Row],[deadline]]/60)/60)/24)+DATE(1970,1,1)</f>
        <v>42565.809490740736</v>
      </c>
      <c r="J1219">
        <v>1468524340</v>
      </c>
      <c r="K1219" s="9">
        <f>(((Kickstarter[[#This Row],[launched_at]]/60)/60)/24)+DATE(1970,1,1)</f>
        <v>42535.809490740736</v>
      </c>
      <c r="L1219">
        <v>1465932340</v>
      </c>
      <c r="M1219" t="b">
        <v>0</v>
      </c>
      <c r="N1219">
        <v>183</v>
      </c>
      <c r="O1219" s="10">
        <f>Kickstarter[[#This Row],[pledged]]/Kickstarter[[#This Row],[goal]]</f>
        <v>1.026</v>
      </c>
      <c r="P1219" s="12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Sub-Category]],LEN(Kickstarter[[#This Row],[Category and Sub-Category]])-FIND("/",Kickstarter[[#This Row],[Category and Sub-Category]]))</f>
        <v>photobooks</v>
      </c>
      <c r="S1219" t="b">
        <v>1</v>
      </c>
      <c r="T1219" t="s">
        <v>8285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f>(((Kickstarter[[#This Row],[deadline]]/60)/60)/24)+DATE(1970,1,1)</f>
        <v>42309.125</v>
      </c>
      <c r="J1220">
        <v>1446346800</v>
      </c>
      <c r="K1220" s="9">
        <f>(((Kickstarter[[#This Row],[launched_at]]/60)/60)/24)+DATE(1970,1,1)</f>
        <v>42278.662037037036</v>
      </c>
      <c r="L1220">
        <v>1443714800</v>
      </c>
      <c r="M1220" t="b">
        <v>0</v>
      </c>
      <c r="N1220">
        <v>89</v>
      </c>
      <c r="O1220" s="10">
        <f>Kickstarter[[#This Row],[pledged]]/Kickstarter[[#This Row],[goal]]</f>
        <v>1.7227777777777777</v>
      </c>
      <c r="P1220" s="12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Sub-Category]],LEN(Kickstarter[[#This Row],[Category and Sub-Category]])-FIND("/",Kickstarter[[#This Row],[Category and Sub-Category]]))</f>
        <v>photobooks</v>
      </c>
      <c r="S1220" t="b">
        <v>1</v>
      </c>
      <c r="T1220" t="s">
        <v>8285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f>(((Kickstarter[[#This Row],[deadline]]/60)/60)/24)+DATE(1970,1,1)</f>
        <v>42663.461956018517</v>
      </c>
      <c r="J1221">
        <v>1476961513</v>
      </c>
      <c r="K1221" s="9">
        <f>(((Kickstarter[[#This Row],[launched_at]]/60)/60)/24)+DATE(1970,1,1)</f>
        <v>42633.461956018517</v>
      </c>
      <c r="L1221">
        <v>1474369513</v>
      </c>
      <c r="M1221" t="b">
        <v>0</v>
      </c>
      <c r="N1221">
        <v>253</v>
      </c>
      <c r="O1221" s="10">
        <f>Kickstarter[[#This Row],[pledged]]/Kickstarter[[#This Row],[goal]]</f>
        <v>1.5916819571865444</v>
      </c>
      <c r="P1221" s="12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Sub-Category]],LEN(Kickstarter[[#This Row],[Category and Sub-Category]])-FIND("/",Kickstarter[[#This Row],[Category and Sub-Category]]))</f>
        <v>photobooks</v>
      </c>
      <c r="S1221" t="b">
        <v>1</v>
      </c>
      <c r="T1221" t="s">
        <v>8285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f>(((Kickstarter[[#This Row],[deadline]]/60)/60)/24)+DATE(1970,1,1)</f>
        <v>42241.628611111111</v>
      </c>
      <c r="J1222">
        <v>1440515112</v>
      </c>
      <c r="K1222" s="9">
        <f>(((Kickstarter[[#This Row],[launched_at]]/60)/60)/24)+DATE(1970,1,1)</f>
        <v>42211.628611111111</v>
      </c>
      <c r="L1222">
        <v>1437923112</v>
      </c>
      <c r="M1222" t="b">
        <v>0</v>
      </c>
      <c r="N1222">
        <v>140</v>
      </c>
      <c r="O1222" s="10">
        <f>Kickstarter[[#This Row],[pledged]]/Kickstarter[[#This Row],[goal]]</f>
        <v>1.0376666666666667</v>
      </c>
      <c r="P1222" s="12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Sub-Category]],LEN(Kickstarter[[#This Row],[Category and Sub-Category]])-FIND("/",Kickstarter[[#This Row],[Category and Sub-Category]]))</f>
        <v>photobooks</v>
      </c>
      <c r="S1222" t="b">
        <v>1</v>
      </c>
      <c r="T1222" t="s">
        <v>8285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f>(((Kickstarter[[#This Row],[deadline]]/60)/60)/24)+DATE(1970,1,1)</f>
        <v>42708</v>
      </c>
      <c r="J1223">
        <v>1480809600</v>
      </c>
      <c r="K1223" s="9">
        <f>(((Kickstarter[[#This Row],[launched_at]]/60)/60)/24)+DATE(1970,1,1)</f>
        <v>42680.47555555556</v>
      </c>
      <c r="L1223">
        <v>1478431488</v>
      </c>
      <c r="M1223" t="b">
        <v>0</v>
      </c>
      <c r="N1223">
        <v>103</v>
      </c>
      <c r="O1223" s="10">
        <f>Kickstarter[[#This Row],[pledged]]/Kickstarter[[#This Row],[goal]]</f>
        <v>1.1140954545454547</v>
      </c>
      <c r="P1223" s="12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Sub-Category]],LEN(Kickstarter[[#This Row],[Category and Sub-Category]])-FIND("/",Kickstarter[[#This Row],[Category and Sub-Category]]))</f>
        <v>photobooks</v>
      </c>
      <c r="S1223" t="b">
        <v>1</v>
      </c>
      <c r="T1223" t="s">
        <v>8285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f>(((Kickstarter[[#This Row],[deadline]]/60)/60)/24)+DATE(1970,1,1)</f>
        <v>42461.166666666672</v>
      </c>
      <c r="J1224">
        <v>1459483200</v>
      </c>
      <c r="K1224" s="9">
        <f>(((Kickstarter[[#This Row],[launched_at]]/60)/60)/24)+DATE(1970,1,1)</f>
        <v>42430.720451388886</v>
      </c>
      <c r="L1224">
        <v>1456852647</v>
      </c>
      <c r="M1224" t="b">
        <v>0</v>
      </c>
      <c r="N1224">
        <v>138</v>
      </c>
      <c r="O1224" s="10">
        <f>Kickstarter[[#This Row],[pledged]]/Kickstarter[[#This Row],[goal]]</f>
        <v>2.80375</v>
      </c>
      <c r="P1224" s="12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Sub-Category]],LEN(Kickstarter[[#This Row],[Category and Sub-Category]])-FIND("/",Kickstarter[[#This Row],[Category and Sub-Category]]))</f>
        <v>photobooks</v>
      </c>
      <c r="S1224" t="b">
        <v>1</v>
      </c>
      <c r="T1224" t="s">
        <v>8285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f>(((Kickstarter[[#This Row],[deadline]]/60)/60)/24)+DATE(1970,1,1)</f>
        <v>42684.218854166669</v>
      </c>
      <c r="J1225">
        <v>1478754909</v>
      </c>
      <c r="K1225" s="9">
        <f>(((Kickstarter[[#This Row],[launched_at]]/60)/60)/24)+DATE(1970,1,1)</f>
        <v>42654.177187499998</v>
      </c>
      <c r="L1225">
        <v>1476159309</v>
      </c>
      <c r="M1225" t="b">
        <v>0</v>
      </c>
      <c r="N1225">
        <v>191</v>
      </c>
      <c r="O1225" s="10">
        <f>Kickstarter[[#This Row],[pledged]]/Kickstarter[[#This Row],[goal]]</f>
        <v>1.1210606060606061</v>
      </c>
      <c r="P1225" s="12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Sub-Category]],LEN(Kickstarter[[#This Row],[Category and Sub-Category]])-FIND("/",Kickstarter[[#This Row],[Category and Sub-Category]]))</f>
        <v>photobooks</v>
      </c>
      <c r="S1225" t="b">
        <v>1</v>
      </c>
      <c r="T1225" t="s">
        <v>8285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f>(((Kickstarter[[#This Row],[deadline]]/60)/60)/24)+DATE(1970,1,1)</f>
        <v>41796.549791666665</v>
      </c>
      <c r="J1226">
        <v>1402060302</v>
      </c>
      <c r="K1226" s="9">
        <f>(((Kickstarter[[#This Row],[launched_at]]/60)/60)/24)+DATE(1970,1,1)</f>
        <v>41736.549791666665</v>
      </c>
      <c r="L1226">
        <v>1396876302</v>
      </c>
      <c r="M1226" t="b">
        <v>0</v>
      </c>
      <c r="N1226">
        <v>18</v>
      </c>
      <c r="O1226" s="10">
        <f>Kickstarter[[#This Row],[pledged]]/Kickstarter[[#This Row],[goal]]</f>
        <v>7.0666666666666669E-2</v>
      </c>
      <c r="P1226" s="12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Sub-Category]],LEN(Kickstarter[[#This Row],[Category and Sub-Category]])-FIND("/",Kickstarter[[#This Row],[Category and Sub-Category]]))</f>
        <v>world music</v>
      </c>
      <c r="S1226" t="b">
        <v>0</v>
      </c>
      <c r="T1226" t="s">
        <v>8286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f>(((Kickstarter[[#This Row],[deadline]]/60)/60)/24)+DATE(1970,1,1)</f>
        <v>41569.905995370369</v>
      </c>
      <c r="J1227">
        <v>1382478278</v>
      </c>
      <c r="K1227" s="9">
        <f>(((Kickstarter[[#This Row],[launched_at]]/60)/60)/24)+DATE(1970,1,1)</f>
        <v>41509.905995370369</v>
      </c>
      <c r="L1227">
        <v>1377294278</v>
      </c>
      <c r="M1227" t="b">
        <v>0</v>
      </c>
      <c r="N1227">
        <v>3</v>
      </c>
      <c r="O1227" s="10">
        <f>Kickstarter[[#This Row],[pledged]]/Kickstarter[[#This Row],[goal]]</f>
        <v>4.3999999999999997E-2</v>
      </c>
      <c r="P1227" s="12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Sub-Category]],LEN(Kickstarter[[#This Row],[Category and Sub-Category]])-FIND("/",Kickstarter[[#This Row],[Category and Sub-Category]]))</f>
        <v>world music</v>
      </c>
      <c r="S1227" t="b">
        <v>0</v>
      </c>
      <c r="T1227" t="s">
        <v>8286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f>(((Kickstarter[[#This Row],[deadline]]/60)/60)/24)+DATE(1970,1,1)</f>
        <v>41750.041666666664</v>
      </c>
      <c r="J1228">
        <v>1398042000</v>
      </c>
      <c r="K1228" s="9">
        <f>(((Kickstarter[[#This Row],[launched_at]]/60)/60)/24)+DATE(1970,1,1)</f>
        <v>41715.874780092592</v>
      </c>
      <c r="L1228">
        <v>1395089981</v>
      </c>
      <c r="M1228" t="b">
        <v>0</v>
      </c>
      <c r="N1228">
        <v>40</v>
      </c>
      <c r="O1228" s="10">
        <f>Kickstarter[[#This Row],[pledged]]/Kickstarter[[#This Row],[goal]]</f>
        <v>3.8739999999999997E-2</v>
      </c>
      <c r="P1228" s="12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Sub-Category]],LEN(Kickstarter[[#This Row],[Category and Sub-Category]])-FIND("/",Kickstarter[[#This Row],[Category and Sub-Category]]))</f>
        <v>world music</v>
      </c>
      <c r="S1228" t="b">
        <v>0</v>
      </c>
      <c r="T1228" t="s">
        <v>8286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f>(((Kickstarter[[#This Row],[deadline]]/60)/60)/24)+DATE(1970,1,1)</f>
        <v>41858.291666666664</v>
      </c>
      <c r="J1229">
        <v>1407394800</v>
      </c>
      <c r="K1229" s="9">
        <f>(((Kickstarter[[#This Row],[launched_at]]/60)/60)/24)+DATE(1970,1,1)</f>
        <v>41827.919166666667</v>
      </c>
      <c r="L1229">
        <v>1404770616</v>
      </c>
      <c r="M1229" t="b">
        <v>0</v>
      </c>
      <c r="N1229">
        <v>0</v>
      </c>
      <c r="O1229" s="10">
        <f>Kickstarter[[#This Row],[pledged]]/Kickstarter[[#This Row],[goal]]</f>
        <v>0</v>
      </c>
      <c r="P1229" s="12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Sub-Category]],LEN(Kickstarter[[#This Row],[Category and Sub-Category]])-FIND("/",Kickstarter[[#This Row],[Category and Sub-Category]]))</f>
        <v>world music</v>
      </c>
      <c r="S1229" t="b">
        <v>0</v>
      </c>
      <c r="T1229" t="s">
        <v>8286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f>(((Kickstarter[[#This Row],[deadline]]/60)/60)/24)+DATE(1970,1,1)</f>
        <v>40814.729259259257</v>
      </c>
      <c r="J1230">
        <v>1317231008</v>
      </c>
      <c r="K1230" s="9">
        <f>(((Kickstarter[[#This Row],[launched_at]]/60)/60)/24)+DATE(1970,1,1)</f>
        <v>40754.729259259257</v>
      </c>
      <c r="L1230">
        <v>1312047008</v>
      </c>
      <c r="M1230" t="b">
        <v>0</v>
      </c>
      <c r="N1230">
        <v>24</v>
      </c>
      <c r="O1230" s="10">
        <f>Kickstarter[[#This Row],[pledged]]/Kickstarter[[#This Row],[goal]]</f>
        <v>0.29299999999999998</v>
      </c>
      <c r="P1230" s="12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Sub-Category]],LEN(Kickstarter[[#This Row],[Category and Sub-Category]])-FIND("/",Kickstarter[[#This Row],[Category and Sub-Category]]))</f>
        <v>world music</v>
      </c>
      <c r="S1230" t="b">
        <v>0</v>
      </c>
      <c r="T1230" t="s">
        <v>8286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f>(((Kickstarter[[#This Row],[deadline]]/60)/60)/24)+DATE(1970,1,1)</f>
        <v>41015.666666666664</v>
      </c>
      <c r="J1231">
        <v>1334592000</v>
      </c>
      <c r="K1231" s="9">
        <f>(((Kickstarter[[#This Row],[launched_at]]/60)/60)/24)+DATE(1970,1,1)</f>
        <v>40985.459803240738</v>
      </c>
      <c r="L1231">
        <v>1331982127</v>
      </c>
      <c r="M1231" t="b">
        <v>0</v>
      </c>
      <c r="N1231">
        <v>1</v>
      </c>
      <c r="O1231" s="10">
        <f>Kickstarter[[#This Row],[pledged]]/Kickstarter[[#This Row],[goal]]</f>
        <v>9.0909090909090905E-3</v>
      </c>
      <c r="P1231" s="12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Sub-Category]],LEN(Kickstarter[[#This Row],[Category and Sub-Category]])-FIND("/",Kickstarter[[#This Row],[Category and Sub-Category]]))</f>
        <v>world music</v>
      </c>
      <c r="S1231" t="b">
        <v>0</v>
      </c>
      <c r="T1231" t="s">
        <v>8286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f>(((Kickstarter[[#This Row],[deadline]]/60)/60)/24)+DATE(1970,1,1)</f>
        <v>40598.972569444442</v>
      </c>
      <c r="J1232">
        <v>1298589630</v>
      </c>
      <c r="K1232" s="9">
        <f>(((Kickstarter[[#This Row],[launched_at]]/60)/60)/24)+DATE(1970,1,1)</f>
        <v>40568.972569444442</v>
      </c>
      <c r="L1232">
        <v>1295997630</v>
      </c>
      <c r="M1232" t="b">
        <v>0</v>
      </c>
      <c r="N1232">
        <v>0</v>
      </c>
      <c r="O1232" s="10">
        <f>Kickstarter[[#This Row],[pledged]]/Kickstarter[[#This Row],[goal]]</f>
        <v>0</v>
      </c>
      <c r="P1232" s="12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Sub-Category]],LEN(Kickstarter[[#This Row],[Category and Sub-Category]])-FIND("/",Kickstarter[[#This Row],[Category and Sub-Category]]))</f>
        <v>world music</v>
      </c>
      <c r="S1232" t="b">
        <v>0</v>
      </c>
      <c r="T1232" t="s">
        <v>8286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f>(((Kickstarter[[#This Row],[deadline]]/60)/60)/24)+DATE(1970,1,1)</f>
        <v>42244.041666666672</v>
      </c>
      <c r="J1233">
        <v>1440723600</v>
      </c>
      <c r="K1233" s="9">
        <f>(((Kickstarter[[#This Row],[launched_at]]/60)/60)/24)+DATE(1970,1,1)</f>
        <v>42193.941759259258</v>
      </c>
      <c r="L1233">
        <v>1436394968</v>
      </c>
      <c r="M1233" t="b">
        <v>0</v>
      </c>
      <c r="N1233">
        <v>0</v>
      </c>
      <c r="O1233" s="10">
        <f>Kickstarter[[#This Row],[pledged]]/Kickstarter[[#This Row],[goal]]</f>
        <v>0</v>
      </c>
      <c r="P1233" s="12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Sub-Category]],LEN(Kickstarter[[#This Row],[Category and Sub-Category]])-FIND("/",Kickstarter[[#This Row],[Category and Sub-Category]]))</f>
        <v>world music</v>
      </c>
      <c r="S1233" t="b">
        <v>0</v>
      </c>
      <c r="T1233" t="s">
        <v>8286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f>(((Kickstarter[[#This Row],[deadline]]/60)/60)/24)+DATE(1970,1,1)</f>
        <v>41553.848032407412</v>
      </c>
      <c r="J1234">
        <v>1381090870</v>
      </c>
      <c r="K1234" s="9">
        <f>(((Kickstarter[[#This Row],[launched_at]]/60)/60)/24)+DATE(1970,1,1)</f>
        <v>41506.848032407412</v>
      </c>
      <c r="L1234">
        <v>1377030070</v>
      </c>
      <c r="M1234" t="b">
        <v>0</v>
      </c>
      <c r="N1234">
        <v>1</v>
      </c>
      <c r="O1234" s="10">
        <f>Kickstarter[[#This Row],[pledged]]/Kickstarter[[#This Row],[goal]]</f>
        <v>8.0000000000000002E-3</v>
      </c>
      <c r="P1234" s="12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Sub-Category]],LEN(Kickstarter[[#This Row],[Category and Sub-Category]])-FIND("/",Kickstarter[[#This Row],[Category and Sub-Category]]))</f>
        <v>world music</v>
      </c>
      <c r="S1234" t="b">
        <v>0</v>
      </c>
      <c r="T1234" t="s">
        <v>8286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f>(((Kickstarter[[#This Row],[deadline]]/60)/60)/24)+DATE(1970,1,1)</f>
        <v>40960.948773148149</v>
      </c>
      <c r="J1235">
        <v>1329864374</v>
      </c>
      <c r="K1235" s="9">
        <f>(((Kickstarter[[#This Row],[launched_at]]/60)/60)/24)+DATE(1970,1,1)</f>
        <v>40939.948773148149</v>
      </c>
      <c r="L1235">
        <v>1328049974</v>
      </c>
      <c r="M1235" t="b">
        <v>0</v>
      </c>
      <c r="N1235">
        <v>6</v>
      </c>
      <c r="O1235" s="10">
        <f>Kickstarter[[#This Row],[pledged]]/Kickstarter[[#This Row],[goal]]</f>
        <v>0.11600000000000001</v>
      </c>
      <c r="P1235" s="12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Sub-Category]],LEN(Kickstarter[[#This Row],[Category and Sub-Category]])-FIND("/",Kickstarter[[#This Row],[Category and Sub-Category]]))</f>
        <v>world music</v>
      </c>
      <c r="S1235" t="b">
        <v>0</v>
      </c>
      <c r="T1235" t="s">
        <v>8286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f>(((Kickstarter[[#This Row],[deadline]]/60)/60)/24)+DATE(1970,1,1)</f>
        <v>42037.788680555561</v>
      </c>
      <c r="J1236">
        <v>1422903342</v>
      </c>
      <c r="K1236" s="9">
        <f>(((Kickstarter[[#This Row],[launched_at]]/60)/60)/24)+DATE(1970,1,1)</f>
        <v>42007.788680555561</v>
      </c>
      <c r="L1236">
        <v>1420311342</v>
      </c>
      <c r="M1236" t="b">
        <v>0</v>
      </c>
      <c r="N1236">
        <v>0</v>
      </c>
      <c r="O1236" s="10">
        <f>Kickstarter[[#This Row],[pledged]]/Kickstarter[[#This Row],[goal]]</f>
        <v>0</v>
      </c>
      <c r="P1236" s="12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Sub-Category]],LEN(Kickstarter[[#This Row],[Category and Sub-Category]])-FIND("/",Kickstarter[[#This Row],[Category and Sub-Category]]))</f>
        <v>world music</v>
      </c>
      <c r="S1236" t="b">
        <v>0</v>
      </c>
      <c r="T1236" t="s">
        <v>8286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f>(((Kickstarter[[#This Row],[deadline]]/60)/60)/24)+DATE(1970,1,1)</f>
        <v>41623.135405092595</v>
      </c>
      <c r="J1237">
        <v>1387077299</v>
      </c>
      <c r="K1237" s="9">
        <f>(((Kickstarter[[#This Row],[launched_at]]/60)/60)/24)+DATE(1970,1,1)</f>
        <v>41583.135405092595</v>
      </c>
      <c r="L1237">
        <v>1383621299</v>
      </c>
      <c r="M1237" t="b">
        <v>0</v>
      </c>
      <c r="N1237">
        <v>6</v>
      </c>
      <c r="O1237" s="10">
        <f>Kickstarter[[#This Row],[pledged]]/Kickstarter[[#This Row],[goal]]</f>
        <v>2.787363950092912E-2</v>
      </c>
      <c r="P1237" s="12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Sub-Category]],LEN(Kickstarter[[#This Row],[Category and Sub-Category]])-FIND("/",Kickstarter[[#This Row],[Category and Sub-Category]]))</f>
        <v>world music</v>
      </c>
      <c r="S1237" t="b">
        <v>0</v>
      </c>
      <c r="T1237" t="s">
        <v>8286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f>(((Kickstarter[[#This Row],[deadline]]/60)/60)/24)+DATE(1970,1,1)</f>
        <v>41118.666666666664</v>
      </c>
      <c r="J1238">
        <v>1343491200</v>
      </c>
      <c r="K1238" s="9">
        <f>(((Kickstarter[[#This Row],[launched_at]]/60)/60)/24)+DATE(1970,1,1)</f>
        <v>41110.680138888885</v>
      </c>
      <c r="L1238">
        <v>1342801164</v>
      </c>
      <c r="M1238" t="b">
        <v>0</v>
      </c>
      <c r="N1238">
        <v>0</v>
      </c>
      <c r="O1238" s="10">
        <f>Kickstarter[[#This Row],[pledged]]/Kickstarter[[#This Row],[goal]]</f>
        <v>0</v>
      </c>
      <c r="P1238" s="12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Sub-Category]],LEN(Kickstarter[[#This Row],[Category and Sub-Category]])-FIND("/",Kickstarter[[#This Row],[Category and Sub-Category]]))</f>
        <v>world music</v>
      </c>
      <c r="S1238" t="b">
        <v>0</v>
      </c>
      <c r="T1238" t="s">
        <v>8286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f>(((Kickstarter[[#This Row],[deadline]]/60)/60)/24)+DATE(1970,1,1)</f>
        <v>41145.283159722225</v>
      </c>
      <c r="J1239">
        <v>1345790865</v>
      </c>
      <c r="K1239" s="9">
        <f>(((Kickstarter[[#This Row],[launched_at]]/60)/60)/24)+DATE(1970,1,1)</f>
        <v>41125.283159722225</v>
      </c>
      <c r="L1239">
        <v>1344062865</v>
      </c>
      <c r="M1239" t="b">
        <v>0</v>
      </c>
      <c r="N1239">
        <v>0</v>
      </c>
      <c r="O1239" s="10">
        <f>Kickstarter[[#This Row],[pledged]]/Kickstarter[[#This Row],[goal]]</f>
        <v>0</v>
      </c>
      <c r="P1239" s="12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Sub-Category]],LEN(Kickstarter[[#This Row],[Category and Sub-Category]])-FIND("/",Kickstarter[[#This Row],[Category and Sub-Category]]))</f>
        <v>world music</v>
      </c>
      <c r="S1239" t="b">
        <v>0</v>
      </c>
      <c r="T1239" t="s">
        <v>8286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f>(((Kickstarter[[#This Row],[deadline]]/60)/60)/24)+DATE(1970,1,1)</f>
        <v>40761.61037037037</v>
      </c>
      <c r="J1240">
        <v>1312641536</v>
      </c>
      <c r="K1240" s="9">
        <f>(((Kickstarter[[#This Row],[launched_at]]/60)/60)/24)+DATE(1970,1,1)</f>
        <v>40731.61037037037</v>
      </c>
      <c r="L1240">
        <v>1310049536</v>
      </c>
      <c r="M1240" t="b">
        <v>0</v>
      </c>
      <c r="N1240">
        <v>3</v>
      </c>
      <c r="O1240" s="10">
        <f>Kickstarter[[#This Row],[pledged]]/Kickstarter[[#This Row],[goal]]</f>
        <v>0.17799999999999999</v>
      </c>
      <c r="P1240" s="12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Sub-Category]],LEN(Kickstarter[[#This Row],[Category and Sub-Category]])-FIND("/",Kickstarter[[#This Row],[Category and Sub-Category]]))</f>
        <v>world music</v>
      </c>
      <c r="S1240" t="b">
        <v>0</v>
      </c>
      <c r="T1240" t="s">
        <v>8286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f>(((Kickstarter[[#This Row],[deadline]]/60)/60)/24)+DATE(1970,1,1)</f>
        <v>40913.962581018517</v>
      </c>
      <c r="J1241">
        <v>1325804767</v>
      </c>
      <c r="K1241" s="9">
        <f>(((Kickstarter[[#This Row],[launched_at]]/60)/60)/24)+DATE(1970,1,1)</f>
        <v>40883.962581018517</v>
      </c>
      <c r="L1241">
        <v>1323212767</v>
      </c>
      <c r="M1241" t="b">
        <v>0</v>
      </c>
      <c r="N1241">
        <v>0</v>
      </c>
      <c r="O1241" s="10">
        <f>Kickstarter[[#This Row],[pledged]]/Kickstarter[[#This Row],[goal]]</f>
        <v>0</v>
      </c>
      <c r="P1241" s="12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Sub-Category]],LEN(Kickstarter[[#This Row],[Category and Sub-Category]])-FIND("/",Kickstarter[[#This Row],[Category and Sub-Category]]))</f>
        <v>world music</v>
      </c>
      <c r="S1241" t="b">
        <v>0</v>
      </c>
      <c r="T1241" t="s">
        <v>8286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f>(((Kickstarter[[#This Row],[deadline]]/60)/60)/24)+DATE(1970,1,1)</f>
        <v>41467.910416666666</v>
      </c>
      <c r="J1242">
        <v>1373665860</v>
      </c>
      <c r="K1242" s="9">
        <f>(((Kickstarter[[#This Row],[launched_at]]/60)/60)/24)+DATE(1970,1,1)</f>
        <v>41409.040011574078</v>
      </c>
      <c r="L1242">
        <v>1368579457</v>
      </c>
      <c r="M1242" t="b">
        <v>0</v>
      </c>
      <c r="N1242">
        <v>8</v>
      </c>
      <c r="O1242" s="10">
        <f>Kickstarter[[#This Row],[pledged]]/Kickstarter[[#This Row],[goal]]</f>
        <v>3.0124999999999999E-2</v>
      </c>
      <c r="P1242" s="12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Sub-Category]],LEN(Kickstarter[[#This Row],[Category and Sub-Category]])-FIND("/",Kickstarter[[#This Row],[Category and Sub-Category]]))</f>
        <v>world music</v>
      </c>
      <c r="S1242" t="b">
        <v>0</v>
      </c>
      <c r="T1242" t="s">
        <v>8286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f>(((Kickstarter[[#This Row],[deadline]]/60)/60)/24)+DATE(1970,1,1)</f>
        <v>41946.249305555553</v>
      </c>
      <c r="J1243">
        <v>1414994340</v>
      </c>
      <c r="K1243" s="9">
        <f>(((Kickstarter[[#This Row],[launched_at]]/60)/60)/24)+DATE(1970,1,1)</f>
        <v>41923.837731481479</v>
      </c>
      <c r="L1243">
        <v>1413057980</v>
      </c>
      <c r="M1243" t="b">
        <v>0</v>
      </c>
      <c r="N1243">
        <v>34</v>
      </c>
      <c r="O1243" s="10">
        <f>Kickstarter[[#This Row],[pledged]]/Kickstarter[[#This Row],[goal]]</f>
        <v>0.50739999999999996</v>
      </c>
      <c r="P1243" s="12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Sub-Category]],LEN(Kickstarter[[#This Row],[Category and Sub-Category]])-FIND("/",Kickstarter[[#This Row],[Category and Sub-Category]]))</f>
        <v>world music</v>
      </c>
      <c r="S1243" t="b">
        <v>0</v>
      </c>
      <c r="T1243" t="s">
        <v>8286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f>(((Kickstarter[[#This Row],[deadline]]/60)/60)/24)+DATE(1970,1,1)</f>
        <v>40797.554166666669</v>
      </c>
      <c r="J1244">
        <v>1315747080</v>
      </c>
      <c r="K1244" s="9">
        <f>(((Kickstarter[[#This Row],[launched_at]]/60)/60)/24)+DATE(1970,1,1)</f>
        <v>40782.165532407409</v>
      </c>
      <c r="L1244">
        <v>1314417502</v>
      </c>
      <c r="M1244" t="b">
        <v>0</v>
      </c>
      <c r="N1244">
        <v>1</v>
      </c>
      <c r="O1244" s="10">
        <f>Kickstarter[[#This Row],[pledged]]/Kickstarter[[#This Row],[goal]]</f>
        <v>5.4884742041712408E-3</v>
      </c>
      <c r="P1244" s="12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Sub-Category]],LEN(Kickstarter[[#This Row],[Category and Sub-Category]])-FIND("/",Kickstarter[[#This Row],[Category and Sub-Category]]))</f>
        <v>world music</v>
      </c>
      <c r="S1244" t="b">
        <v>0</v>
      </c>
      <c r="T1244" t="s">
        <v>8286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f>(((Kickstarter[[#This Row],[deadline]]/60)/60)/24)+DATE(1970,1,1)</f>
        <v>40732.875</v>
      </c>
      <c r="J1245">
        <v>1310158800</v>
      </c>
      <c r="K1245" s="9">
        <f>(((Kickstarter[[#This Row],[launched_at]]/60)/60)/24)+DATE(1970,1,1)</f>
        <v>40671.879293981481</v>
      </c>
      <c r="L1245">
        <v>1304888771</v>
      </c>
      <c r="M1245" t="b">
        <v>0</v>
      </c>
      <c r="N1245">
        <v>38</v>
      </c>
      <c r="O1245" s="10">
        <f>Kickstarter[[#This Row],[pledged]]/Kickstarter[[#This Row],[goal]]</f>
        <v>0.14091666666666666</v>
      </c>
      <c r="P1245" s="12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Sub-Category]],LEN(Kickstarter[[#This Row],[Category and Sub-Category]])-FIND("/",Kickstarter[[#This Row],[Category and Sub-Category]]))</f>
        <v>world music</v>
      </c>
      <c r="S1245" t="b">
        <v>0</v>
      </c>
      <c r="T1245" t="s">
        <v>8286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f>(((Kickstarter[[#This Row],[deadline]]/60)/60)/24)+DATE(1970,1,1)</f>
        <v>41386.875</v>
      </c>
      <c r="J1246">
        <v>1366664400</v>
      </c>
      <c r="K1246" s="9">
        <f>(((Kickstarter[[#This Row],[launched_at]]/60)/60)/24)+DATE(1970,1,1)</f>
        <v>41355.825497685182</v>
      </c>
      <c r="L1246">
        <v>1363981723</v>
      </c>
      <c r="M1246" t="b">
        <v>1</v>
      </c>
      <c r="N1246">
        <v>45</v>
      </c>
      <c r="O1246" s="10">
        <f>Kickstarter[[#This Row],[pledged]]/Kickstarter[[#This Row],[goal]]</f>
        <v>1.038</v>
      </c>
      <c r="P1246" s="12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Sub-Category]],LEN(Kickstarter[[#This Row],[Category and Sub-Category]])-FIND("/",Kickstarter[[#This Row],[Category and Sub-Category]]))</f>
        <v>rock</v>
      </c>
      <c r="S1246" t="b">
        <v>1</v>
      </c>
      <c r="T1246" t="s">
        <v>8276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f>(((Kickstarter[[#This Row],[deadline]]/60)/60)/24)+DATE(1970,1,1)</f>
        <v>41804.599930555552</v>
      </c>
      <c r="J1247">
        <v>1402755834</v>
      </c>
      <c r="K1247" s="9">
        <f>(((Kickstarter[[#This Row],[launched_at]]/60)/60)/24)+DATE(1970,1,1)</f>
        <v>41774.599930555552</v>
      </c>
      <c r="L1247">
        <v>1400163834</v>
      </c>
      <c r="M1247" t="b">
        <v>1</v>
      </c>
      <c r="N1247">
        <v>17</v>
      </c>
      <c r="O1247" s="10">
        <f>Kickstarter[[#This Row],[pledged]]/Kickstarter[[#This Row],[goal]]</f>
        <v>1.2024999999999999</v>
      </c>
      <c r="P1247" s="12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Sub-Category]],LEN(Kickstarter[[#This Row],[Category and Sub-Category]])-FIND("/",Kickstarter[[#This Row],[Category and Sub-Category]]))</f>
        <v>rock</v>
      </c>
      <c r="S1247" t="b">
        <v>1</v>
      </c>
      <c r="T1247" t="s">
        <v>8276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f>(((Kickstarter[[#This Row],[deadline]]/60)/60)/24)+DATE(1970,1,1)</f>
        <v>40883.085057870368</v>
      </c>
      <c r="J1248">
        <v>1323136949</v>
      </c>
      <c r="K1248" s="9">
        <f>(((Kickstarter[[#This Row],[launched_at]]/60)/60)/24)+DATE(1970,1,1)</f>
        <v>40838.043391203704</v>
      </c>
      <c r="L1248">
        <v>1319245349</v>
      </c>
      <c r="M1248" t="b">
        <v>1</v>
      </c>
      <c r="N1248">
        <v>31</v>
      </c>
      <c r="O1248" s="10">
        <f>Kickstarter[[#This Row],[pledged]]/Kickstarter[[#This Row],[goal]]</f>
        <v>1.17</v>
      </c>
      <c r="P1248" s="12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Sub-Category]],LEN(Kickstarter[[#This Row],[Category and Sub-Category]])-FIND("/",Kickstarter[[#This Row],[Category and Sub-Category]]))</f>
        <v>rock</v>
      </c>
      <c r="S1248" t="b">
        <v>1</v>
      </c>
      <c r="T1248" t="s">
        <v>8276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f>(((Kickstarter[[#This Row],[deadline]]/60)/60)/24)+DATE(1970,1,1)</f>
        <v>41400.292303240742</v>
      </c>
      <c r="J1249">
        <v>1367823655</v>
      </c>
      <c r="K1249" s="9">
        <f>(((Kickstarter[[#This Row],[launched_at]]/60)/60)/24)+DATE(1970,1,1)</f>
        <v>41370.292303240742</v>
      </c>
      <c r="L1249">
        <v>1365231655</v>
      </c>
      <c r="M1249" t="b">
        <v>1</v>
      </c>
      <c r="N1249">
        <v>50</v>
      </c>
      <c r="O1249" s="10">
        <f>Kickstarter[[#This Row],[pledged]]/Kickstarter[[#This Row],[goal]]</f>
        <v>1.2214285714285715</v>
      </c>
      <c r="P1249" s="12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Sub-Category]],LEN(Kickstarter[[#This Row],[Category and Sub-Category]])-FIND("/",Kickstarter[[#This Row],[Category and Sub-Category]]))</f>
        <v>rock</v>
      </c>
      <c r="S1249" t="b">
        <v>1</v>
      </c>
      <c r="T1249" t="s">
        <v>8276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f>(((Kickstarter[[#This Row],[deadline]]/60)/60)/24)+DATE(1970,1,1)</f>
        <v>41803.290972222225</v>
      </c>
      <c r="J1250">
        <v>1402642740</v>
      </c>
      <c r="K1250" s="9">
        <f>(((Kickstarter[[#This Row],[launched_at]]/60)/60)/24)+DATE(1970,1,1)</f>
        <v>41767.656863425924</v>
      </c>
      <c r="L1250">
        <v>1399563953</v>
      </c>
      <c r="M1250" t="b">
        <v>1</v>
      </c>
      <c r="N1250">
        <v>59</v>
      </c>
      <c r="O1250" s="10">
        <f>Kickstarter[[#This Row],[pledged]]/Kickstarter[[#This Row],[goal]]</f>
        <v>1.5164</v>
      </c>
      <c r="P1250" s="12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Sub-Category]],LEN(Kickstarter[[#This Row],[Category and Sub-Category]])-FIND("/",Kickstarter[[#This Row],[Category and Sub-Category]]))</f>
        <v>rock</v>
      </c>
      <c r="S1250" t="b">
        <v>1</v>
      </c>
      <c r="T1250" t="s">
        <v>8276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f>(((Kickstarter[[#This Row],[deadline]]/60)/60)/24)+DATE(1970,1,1)</f>
        <v>41097.74086805556</v>
      </c>
      <c r="J1251">
        <v>1341683211</v>
      </c>
      <c r="K1251" s="9">
        <f>(((Kickstarter[[#This Row],[launched_at]]/60)/60)/24)+DATE(1970,1,1)</f>
        <v>41067.74086805556</v>
      </c>
      <c r="L1251">
        <v>1339091211</v>
      </c>
      <c r="M1251" t="b">
        <v>1</v>
      </c>
      <c r="N1251">
        <v>81</v>
      </c>
      <c r="O1251" s="10">
        <f>Kickstarter[[#This Row],[pledged]]/Kickstarter[[#This Row],[goal]]</f>
        <v>1.0444</v>
      </c>
      <c r="P1251" s="12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Sub-Category]],LEN(Kickstarter[[#This Row],[Category and Sub-Category]])-FIND("/",Kickstarter[[#This Row],[Category and Sub-Category]]))</f>
        <v>rock</v>
      </c>
      <c r="S1251" t="b">
        <v>1</v>
      </c>
      <c r="T1251" t="s">
        <v>8276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f>(((Kickstarter[[#This Row],[deadline]]/60)/60)/24)+DATE(1970,1,1)</f>
        <v>41888.64271990741</v>
      </c>
      <c r="J1252">
        <v>1410017131</v>
      </c>
      <c r="K1252" s="9">
        <f>(((Kickstarter[[#This Row],[launched_at]]/60)/60)/24)+DATE(1970,1,1)</f>
        <v>41843.64271990741</v>
      </c>
      <c r="L1252">
        <v>1406129131</v>
      </c>
      <c r="M1252" t="b">
        <v>1</v>
      </c>
      <c r="N1252">
        <v>508</v>
      </c>
      <c r="O1252" s="10">
        <f>Kickstarter[[#This Row],[pledged]]/Kickstarter[[#This Row],[goal]]</f>
        <v>2.0015333333333332</v>
      </c>
      <c r="P1252" s="12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Sub-Category]],LEN(Kickstarter[[#This Row],[Category and Sub-Category]])-FIND("/",Kickstarter[[#This Row],[Category and Sub-Category]]))</f>
        <v>rock</v>
      </c>
      <c r="S1252" t="b">
        <v>1</v>
      </c>
      <c r="T1252" t="s">
        <v>8276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f>(((Kickstarter[[#This Row],[deadline]]/60)/60)/24)+DATE(1970,1,1)</f>
        <v>40811.814432870371</v>
      </c>
      <c r="J1253">
        <v>1316979167</v>
      </c>
      <c r="K1253" s="9">
        <f>(((Kickstarter[[#This Row],[launched_at]]/60)/60)/24)+DATE(1970,1,1)</f>
        <v>40751.814432870371</v>
      </c>
      <c r="L1253">
        <v>1311795167</v>
      </c>
      <c r="M1253" t="b">
        <v>1</v>
      </c>
      <c r="N1253">
        <v>74</v>
      </c>
      <c r="O1253" s="10">
        <f>Kickstarter[[#This Row],[pledged]]/Kickstarter[[#This Row],[goal]]</f>
        <v>1.018</v>
      </c>
      <c r="P1253" s="12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Sub-Category]],LEN(Kickstarter[[#This Row],[Category and Sub-Category]])-FIND("/",Kickstarter[[#This Row],[Category and Sub-Category]]))</f>
        <v>rock</v>
      </c>
      <c r="S1253" t="b">
        <v>1</v>
      </c>
      <c r="T1253" t="s">
        <v>8276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f>(((Kickstarter[[#This Row],[deadline]]/60)/60)/24)+DATE(1970,1,1)</f>
        <v>41571.988067129627</v>
      </c>
      <c r="J1254">
        <v>1382658169</v>
      </c>
      <c r="K1254" s="9">
        <f>(((Kickstarter[[#This Row],[launched_at]]/60)/60)/24)+DATE(1970,1,1)</f>
        <v>41543.988067129627</v>
      </c>
      <c r="L1254">
        <v>1380238969</v>
      </c>
      <c r="M1254" t="b">
        <v>1</v>
      </c>
      <c r="N1254">
        <v>141</v>
      </c>
      <c r="O1254" s="10">
        <f>Kickstarter[[#This Row],[pledged]]/Kickstarter[[#This Row],[goal]]</f>
        <v>1.3765714285714286</v>
      </c>
      <c r="P1254" s="12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Sub-Category]],LEN(Kickstarter[[#This Row],[Category and Sub-Category]])-FIND("/",Kickstarter[[#This Row],[Category and Sub-Category]]))</f>
        <v>rock</v>
      </c>
      <c r="S1254" t="b">
        <v>1</v>
      </c>
      <c r="T1254" t="s">
        <v>8276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f>(((Kickstarter[[#This Row],[deadline]]/60)/60)/24)+DATE(1970,1,1)</f>
        <v>41885.783645833333</v>
      </c>
      <c r="J1255">
        <v>1409770107</v>
      </c>
      <c r="K1255" s="9">
        <f>(((Kickstarter[[#This Row],[launched_at]]/60)/60)/24)+DATE(1970,1,1)</f>
        <v>41855.783645833333</v>
      </c>
      <c r="L1255">
        <v>1407178107</v>
      </c>
      <c r="M1255" t="b">
        <v>1</v>
      </c>
      <c r="N1255">
        <v>711</v>
      </c>
      <c r="O1255" s="10">
        <f>Kickstarter[[#This Row],[pledged]]/Kickstarter[[#This Row],[goal]]</f>
        <v>3038.3319999999999</v>
      </c>
      <c r="P1255" s="12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Sub-Category]],LEN(Kickstarter[[#This Row],[Category and Sub-Category]])-FIND("/",Kickstarter[[#This Row],[Category and Sub-Category]]))</f>
        <v>rock</v>
      </c>
      <c r="S1255" t="b">
        <v>1</v>
      </c>
      <c r="T1255" t="s">
        <v>8276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f>(((Kickstarter[[#This Row],[deadline]]/60)/60)/24)+DATE(1970,1,1)</f>
        <v>40544.207638888889</v>
      </c>
      <c r="J1256">
        <v>1293857940</v>
      </c>
      <c r="K1256" s="9">
        <f>(((Kickstarter[[#This Row],[launched_at]]/60)/60)/24)+DATE(1970,1,1)</f>
        <v>40487.621365740742</v>
      </c>
      <c r="L1256">
        <v>1288968886</v>
      </c>
      <c r="M1256" t="b">
        <v>1</v>
      </c>
      <c r="N1256">
        <v>141</v>
      </c>
      <c r="O1256" s="10">
        <f>Kickstarter[[#This Row],[pledged]]/Kickstarter[[#This Row],[goal]]</f>
        <v>1.9885074626865671</v>
      </c>
      <c r="P1256" s="12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Sub-Category]],LEN(Kickstarter[[#This Row],[Category and Sub-Category]])-FIND("/",Kickstarter[[#This Row],[Category and Sub-Category]]))</f>
        <v>rock</v>
      </c>
      <c r="S1256" t="b">
        <v>1</v>
      </c>
      <c r="T1256" t="s">
        <v>8276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f>(((Kickstarter[[#This Row],[deadline]]/60)/60)/24)+DATE(1970,1,1)</f>
        <v>41609.887175925927</v>
      </c>
      <c r="J1257">
        <v>1385932652</v>
      </c>
      <c r="K1257" s="9">
        <f>(((Kickstarter[[#This Row],[launched_at]]/60)/60)/24)+DATE(1970,1,1)</f>
        <v>41579.845509259263</v>
      </c>
      <c r="L1257">
        <v>1383337052</v>
      </c>
      <c r="M1257" t="b">
        <v>1</v>
      </c>
      <c r="N1257">
        <v>109</v>
      </c>
      <c r="O1257" s="10">
        <f>Kickstarter[[#This Row],[pledged]]/Kickstarter[[#This Row],[goal]]</f>
        <v>2.0236666666666667</v>
      </c>
      <c r="P1257" s="12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Sub-Category]],LEN(Kickstarter[[#This Row],[Category and Sub-Category]])-FIND("/",Kickstarter[[#This Row],[Category and Sub-Category]]))</f>
        <v>rock</v>
      </c>
      <c r="S1257" t="b">
        <v>1</v>
      </c>
      <c r="T1257" t="s">
        <v>8276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f>(((Kickstarter[[#This Row],[deadline]]/60)/60)/24)+DATE(1970,1,1)</f>
        <v>40951.919340277782</v>
      </c>
      <c r="J1258">
        <v>1329084231</v>
      </c>
      <c r="K1258" s="9">
        <f>(((Kickstarter[[#This Row],[launched_at]]/60)/60)/24)+DATE(1970,1,1)</f>
        <v>40921.919340277782</v>
      </c>
      <c r="L1258">
        <v>1326492231</v>
      </c>
      <c r="M1258" t="b">
        <v>1</v>
      </c>
      <c r="N1258">
        <v>361</v>
      </c>
      <c r="O1258" s="10">
        <f>Kickstarter[[#This Row],[pledged]]/Kickstarter[[#This Row],[goal]]</f>
        <v>1.1796376666666666</v>
      </c>
      <c r="P1258" s="12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Sub-Category]],LEN(Kickstarter[[#This Row],[Category and Sub-Category]])-FIND("/",Kickstarter[[#This Row],[Category and Sub-Category]]))</f>
        <v>rock</v>
      </c>
      <c r="S1258" t="b">
        <v>1</v>
      </c>
      <c r="T1258" t="s">
        <v>8276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f>(((Kickstarter[[#This Row],[deadline]]/60)/60)/24)+DATE(1970,1,1)</f>
        <v>40636.043865740743</v>
      </c>
      <c r="J1259">
        <v>1301792590</v>
      </c>
      <c r="K1259" s="9">
        <f>(((Kickstarter[[#This Row],[launched_at]]/60)/60)/24)+DATE(1970,1,1)</f>
        <v>40587.085532407407</v>
      </c>
      <c r="L1259">
        <v>1297562590</v>
      </c>
      <c r="M1259" t="b">
        <v>1</v>
      </c>
      <c r="N1259">
        <v>176</v>
      </c>
      <c r="O1259" s="10">
        <f>Kickstarter[[#This Row],[pledged]]/Kickstarter[[#This Row],[goal]]</f>
        <v>2.9472727272727273</v>
      </c>
      <c r="P1259" s="12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Sub-Category]],LEN(Kickstarter[[#This Row],[Category and Sub-Category]])-FIND("/",Kickstarter[[#This Row],[Category and Sub-Category]]))</f>
        <v>rock</v>
      </c>
      <c r="S1259" t="b">
        <v>1</v>
      </c>
      <c r="T1259" t="s">
        <v>8276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f>(((Kickstarter[[#This Row],[deadline]]/60)/60)/24)+DATE(1970,1,1)</f>
        <v>41517.611250000002</v>
      </c>
      <c r="J1260">
        <v>1377960012</v>
      </c>
      <c r="K1260" s="9">
        <f>(((Kickstarter[[#This Row],[launched_at]]/60)/60)/24)+DATE(1970,1,1)</f>
        <v>41487.611250000002</v>
      </c>
      <c r="L1260">
        <v>1375368012</v>
      </c>
      <c r="M1260" t="b">
        <v>1</v>
      </c>
      <c r="N1260">
        <v>670</v>
      </c>
      <c r="O1260" s="10">
        <f>Kickstarter[[#This Row],[pledged]]/Kickstarter[[#This Row],[goal]]</f>
        <v>2.1314633333333335</v>
      </c>
      <c r="P1260" s="12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Sub-Category]],LEN(Kickstarter[[#This Row],[Category and Sub-Category]])-FIND("/",Kickstarter[[#This Row],[Category and Sub-Category]]))</f>
        <v>rock</v>
      </c>
      <c r="S1260" t="b">
        <v>1</v>
      </c>
      <c r="T1260" t="s">
        <v>8276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f>(((Kickstarter[[#This Row],[deadline]]/60)/60)/24)+DATE(1970,1,1)</f>
        <v>41799.165972222225</v>
      </c>
      <c r="J1261">
        <v>1402286340</v>
      </c>
      <c r="K1261" s="9">
        <f>(((Kickstarter[[#This Row],[launched_at]]/60)/60)/24)+DATE(1970,1,1)</f>
        <v>41766.970648148148</v>
      </c>
      <c r="L1261">
        <v>1399504664</v>
      </c>
      <c r="M1261" t="b">
        <v>1</v>
      </c>
      <c r="N1261">
        <v>96</v>
      </c>
      <c r="O1261" s="10">
        <f>Kickstarter[[#This Row],[pledged]]/Kickstarter[[#This Row],[goal]]</f>
        <v>1.0424</v>
      </c>
      <c r="P1261" s="12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Sub-Category]],LEN(Kickstarter[[#This Row],[Category and Sub-Category]])-FIND("/",Kickstarter[[#This Row],[Category and Sub-Category]]))</f>
        <v>rock</v>
      </c>
      <c r="S1261" t="b">
        <v>1</v>
      </c>
      <c r="T1261" t="s">
        <v>8276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f>(((Kickstarter[[#This Row],[deadline]]/60)/60)/24)+DATE(1970,1,1)</f>
        <v>41696.842824074076</v>
      </c>
      <c r="J1262">
        <v>1393445620</v>
      </c>
      <c r="K1262" s="9">
        <f>(((Kickstarter[[#This Row],[launched_at]]/60)/60)/24)+DATE(1970,1,1)</f>
        <v>41666.842824074076</v>
      </c>
      <c r="L1262">
        <v>1390853620</v>
      </c>
      <c r="M1262" t="b">
        <v>1</v>
      </c>
      <c r="N1262">
        <v>74</v>
      </c>
      <c r="O1262" s="10">
        <f>Kickstarter[[#This Row],[pledged]]/Kickstarter[[#This Row],[goal]]</f>
        <v>1.1366666666666667</v>
      </c>
      <c r="P1262" s="12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Sub-Category]],LEN(Kickstarter[[#This Row],[Category and Sub-Category]])-FIND("/",Kickstarter[[#This Row],[Category and Sub-Category]]))</f>
        <v>rock</v>
      </c>
      <c r="S1262" t="b">
        <v>1</v>
      </c>
      <c r="T1262" t="s">
        <v>8276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f>(((Kickstarter[[#This Row],[deadline]]/60)/60)/24)+DATE(1970,1,1)</f>
        <v>41668.342905092592</v>
      </c>
      <c r="J1263">
        <v>1390983227</v>
      </c>
      <c r="K1263" s="9">
        <f>(((Kickstarter[[#This Row],[launched_at]]/60)/60)/24)+DATE(1970,1,1)</f>
        <v>41638.342905092592</v>
      </c>
      <c r="L1263">
        <v>1388391227</v>
      </c>
      <c r="M1263" t="b">
        <v>1</v>
      </c>
      <c r="N1263">
        <v>52</v>
      </c>
      <c r="O1263" s="10">
        <f>Kickstarter[[#This Row],[pledged]]/Kickstarter[[#This Row],[goal]]</f>
        <v>1.0125</v>
      </c>
      <c r="P1263" s="12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Sub-Category]],LEN(Kickstarter[[#This Row],[Category and Sub-Category]])-FIND("/",Kickstarter[[#This Row],[Category and Sub-Category]]))</f>
        <v>rock</v>
      </c>
      <c r="S1263" t="b">
        <v>1</v>
      </c>
      <c r="T1263" t="s">
        <v>8276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f>(((Kickstarter[[#This Row],[deadline]]/60)/60)/24)+DATE(1970,1,1)</f>
        <v>41686.762638888889</v>
      </c>
      <c r="J1264">
        <v>1392574692</v>
      </c>
      <c r="K1264" s="9">
        <f>(((Kickstarter[[#This Row],[launched_at]]/60)/60)/24)+DATE(1970,1,1)</f>
        <v>41656.762638888889</v>
      </c>
      <c r="L1264">
        <v>1389982692</v>
      </c>
      <c r="M1264" t="b">
        <v>1</v>
      </c>
      <c r="N1264">
        <v>105</v>
      </c>
      <c r="O1264" s="10">
        <f>Kickstarter[[#This Row],[pledged]]/Kickstarter[[#This Row],[goal]]</f>
        <v>1.2541538461538462</v>
      </c>
      <c r="P1264" s="12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Sub-Category]],LEN(Kickstarter[[#This Row],[Category and Sub-Category]])-FIND("/",Kickstarter[[#This Row],[Category and Sub-Category]]))</f>
        <v>rock</v>
      </c>
      <c r="S1264" t="b">
        <v>1</v>
      </c>
      <c r="T1264" t="s">
        <v>8276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f>(((Kickstarter[[#This Row],[deadline]]/60)/60)/24)+DATE(1970,1,1)</f>
        <v>41727.041666666664</v>
      </c>
      <c r="J1265">
        <v>1396054800</v>
      </c>
      <c r="K1265" s="9">
        <f>(((Kickstarter[[#This Row],[launched_at]]/60)/60)/24)+DATE(1970,1,1)</f>
        <v>41692.084143518521</v>
      </c>
      <c r="L1265">
        <v>1393034470</v>
      </c>
      <c r="M1265" t="b">
        <v>1</v>
      </c>
      <c r="N1265">
        <v>41</v>
      </c>
      <c r="O1265" s="10">
        <f>Kickstarter[[#This Row],[pledged]]/Kickstarter[[#This Row],[goal]]</f>
        <v>1.19</v>
      </c>
      <c r="P1265" s="12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Sub-Category]],LEN(Kickstarter[[#This Row],[Category and Sub-Category]])-FIND("/",Kickstarter[[#This Row],[Category and Sub-Category]]))</f>
        <v>rock</v>
      </c>
      <c r="S1265" t="b">
        <v>1</v>
      </c>
      <c r="T1265" t="s">
        <v>8276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f>(((Kickstarter[[#This Row],[deadline]]/60)/60)/24)+DATE(1970,1,1)</f>
        <v>41576.662997685184</v>
      </c>
      <c r="J1266">
        <v>1383062083</v>
      </c>
      <c r="K1266" s="9">
        <f>(((Kickstarter[[#This Row],[launched_at]]/60)/60)/24)+DATE(1970,1,1)</f>
        <v>41547.662997685184</v>
      </c>
      <c r="L1266">
        <v>1380556483</v>
      </c>
      <c r="M1266" t="b">
        <v>1</v>
      </c>
      <c r="N1266">
        <v>34</v>
      </c>
      <c r="O1266" s="10">
        <f>Kickstarter[[#This Row],[pledged]]/Kickstarter[[#This Row],[goal]]</f>
        <v>1.6646153846153846</v>
      </c>
      <c r="P1266" s="12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Sub-Category]],LEN(Kickstarter[[#This Row],[Category and Sub-Category]])-FIND("/",Kickstarter[[#This Row],[Category and Sub-Category]]))</f>
        <v>rock</v>
      </c>
      <c r="S1266" t="b">
        <v>1</v>
      </c>
      <c r="T1266" t="s">
        <v>8276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f>(((Kickstarter[[#This Row],[deadline]]/60)/60)/24)+DATE(1970,1,1)</f>
        <v>40512.655266203699</v>
      </c>
      <c r="J1267">
        <v>1291131815</v>
      </c>
      <c r="K1267" s="9">
        <f>(((Kickstarter[[#This Row],[launched_at]]/60)/60)/24)+DATE(1970,1,1)</f>
        <v>40465.655266203699</v>
      </c>
      <c r="L1267">
        <v>1287071015</v>
      </c>
      <c r="M1267" t="b">
        <v>1</v>
      </c>
      <c r="N1267">
        <v>66</v>
      </c>
      <c r="O1267" s="10">
        <f>Kickstarter[[#This Row],[pledged]]/Kickstarter[[#This Row],[goal]]</f>
        <v>1.1914771428571429</v>
      </c>
      <c r="P1267" s="12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Sub-Category]],LEN(Kickstarter[[#This Row],[Category and Sub-Category]])-FIND("/",Kickstarter[[#This Row],[Category and Sub-Category]]))</f>
        <v>rock</v>
      </c>
      <c r="S1267" t="b">
        <v>1</v>
      </c>
      <c r="T1267" t="s">
        <v>8276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f>(((Kickstarter[[#This Row],[deadline]]/60)/60)/24)+DATE(1970,1,1)</f>
        <v>41650.87667824074</v>
      </c>
      <c r="J1268">
        <v>1389474145</v>
      </c>
      <c r="K1268" s="9">
        <f>(((Kickstarter[[#This Row],[launched_at]]/60)/60)/24)+DATE(1970,1,1)</f>
        <v>41620.87667824074</v>
      </c>
      <c r="L1268">
        <v>1386882145</v>
      </c>
      <c r="M1268" t="b">
        <v>1</v>
      </c>
      <c r="N1268">
        <v>50</v>
      </c>
      <c r="O1268" s="10">
        <f>Kickstarter[[#This Row],[pledged]]/Kickstarter[[#This Row],[goal]]</f>
        <v>1.0047368421052632</v>
      </c>
      <c r="P1268" s="12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Sub-Category]],LEN(Kickstarter[[#This Row],[Category and Sub-Category]])-FIND("/",Kickstarter[[#This Row],[Category and Sub-Category]]))</f>
        <v>rock</v>
      </c>
      <c r="S1268" t="b">
        <v>1</v>
      </c>
      <c r="T1268" t="s">
        <v>8276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f>(((Kickstarter[[#This Row],[deadline]]/60)/60)/24)+DATE(1970,1,1)</f>
        <v>41479.585162037038</v>
      </c>
      <c r="J1269">
        <v>1374674558</v>
      </c>
      <c r="K1269" s="9">
        <f>(((Kickstarter[[#This Row],[launched_at]]/60)/60)/24)+DATE(1970,1,1)</f>
        <v>41449.585162037038</v>
      </c>
      <c r="L1269">
        <v>1372082558</v>
      </c>
      <c r="M1269" t="b">
        <v>1</v>
      </c>
      <c r="N1269">
        <v>159</v>
      </c>
      <c r="O1269" s="10">
        <f>Kickstarter[[#This Row],[pledged]]/Kickstarter[[#This Row],[goal]]</f>
        <v>1.018</v>
      </c>
      <c r="P1269" s="12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Sub-Category]],LEN(Kickstarter[[#This Row],[Category and Sub-Category]])-FIND("/",Kickstarter[[#This Row],[Category and Sub-Category]]))</f>
        <v>rock</v>
      </c>
      <c r="S1269" t="b">
        <v>1</v>
      </c>
      <c r="T1269" t="s">
        <v>8276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f>(((Kickstarter[[#This Row],[deadline]]/60)/60)/24)+DATE(1970,1,1)</f>
        <v>41537.845451388886</v>
      </c>
      <c r="J1270">
        <v>1379708247</v>
      </c>
      <c r="K1270" s="9">
        <f>(((Kickstarter[[#This Row],[launched_at]]/60)/60)/24)+DATE(1970,1,1)</f>
        <v>41507.845451388886</v>
      </c>
      <c r="L1270">
        <v>1377116247</v>
      </c>
      <c r="M1270" t="b">
        <v>1</v>
      </c>
      <c r="N1270">
        <v>182</v>
      </c>
      <c r="O1270" s="10">
        <f>Kickstarter[[#This Row],[pledged]]/Kickstarter[[#This Row],[goal]]</f>
        <v>1.1666666666666667</v>
      </c>
      <c r="P1270" s="12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Sub-Category]],LEN(Kickstarter[[#This Row],[Category and Sub-Category]])-FIND("/",Kickstarter[[#This Row],[Category and Sub-Category]]))</f>
        <v>rock</v>
      </c>
      <c r="S1270" t="b">
        <v>1</v>
      </c>
      <c r="T1270" t="s">
        <v>8276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f>(((Kickstarter[[#This Row],[deadline]]/60)/60)/24)+DATE(1970,1,1)</f>
        <v>42476</v>
      </c>
      <c r="J1271">
        <v>1460764800</v>
      </c>
      <c r="K1271" s="9">
        <f>(((Kickstarter[[#This Row],[launched_at]]/60)/60)/24)+DATE(1970,1,1)</f>
        <v>42445.823055555549</v>
      </c>
      <c r="L1271">
        <v>1458157512</v>
      </c>
      <c r="M1271" t="b">
        <v>1</v>
      </c>
      <c r="N1271">
        <v>206</v>
      </c>
      <c r="O1271" s="10">
        <f>Kickstarter[[#This Row],[pledged]]/Kickstarter[[#This Row],[goal]]</f>
        <v>1.0864893617021276</v>
      </c>
      <c r="P1271" s="12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Sub-Category]],LEN(Kickstarter[[#This Row],[Category and Sub-Category]])-FIND("/",Kickstarter[[#This Row],[Category and Sub-Category]]))</f>
        <v>rock</v>
      </c>
      <c r="S1271" t="b">
        <v>1</v>
      </c>
      <c r="T1271" t="s">
        <v>8276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f>(((Kickstarter[[#This Row],[deadline]]/60)/60)/24)+DATE(1970,1,1)</f>
        <v>40993.815300925926</v>
      </c>
      <c r="J1272">
        <v>1332704042</v>
      </c>
      <c r="K1272" s="9">
        <f>(((Kickstarter[[#This Row],[launched_at]]/60)/60)/24)+DATE(1970,1,1)</f>
        <v>40933.856967592597</v>
      </c>
      <c r="L1272">
        <v>1327523642</v>
      </c>
      <c r="M1272" t="b">
        <v>1</v>
      </c>
      <c r="N1272">
        <v>169</v>
      </c>
      <c r="O1272" s="10">
        <f>Kickstarter[[#This Row],[pledged]]/Kickstarter[[#This Row],[goal]]</f>
        <v>1.1472</v>
      </c>
      <c r="P1272" s="12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Sub-Category]],LEN(Kickstarter[[#This Row],[Category and Sub-Category]])-FIND("/",Kickstarter[[#This Row],[Category and Sub-Category]]))</f>
        <v>rock</v>
      </c>
      <c r="S1272" t="b">
        <v>1</v>
      </c>
      <c r="T1272" t="s">
        <v>8276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f>(((Kickstarter[[#This Row],[deadline]]/60)/60)/24)+DATE(1970,1,1)</f>
        <v>41591.725219907406</v>
      </c>
      <c r="J1273">
        <v>1384363459</v>
      </c>
      <c r="K1273" s="9">
        <f>(((Kickstarter[[#This Row],[launched_at]]/60)/60)/24)+DATE(1970,1,1)</f>
        <v>41561.683553240742</v>
      </c>
      <c r="L1273">
        <v>1381767859</v>
      </c>
      <c r="M1273" t="b">
        <v>1</v>
      </c>
      <c r="N1273">
        <v>31</v>
      </c>
      <c r="O1273" s="10">
        <f>Kickstarter[[#This Row],[pledged]]/Kickstarter[[#This Row],[goal]]</f>
        <v>1.018</v>
      </c>
      <c r="P1273" s="12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Sub-Category]],LEN(Kickstarter[[#This Row],[Category and Sub-Category]])-FIND("/",Kickstarter[[#This Row],[Category and Sub-Category]]))</f>
        <v>rock</v>
      </c>
      <c r="S1273" t="b">
        <v>1</v>
      </c>
      <c r="T1273" t="s">
        <v>8276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f>(((Kickstarter[[#This Row],[deadline]]/60)/60)/24)+DATE(1970,1,1)</f>
        <v>40344.166666666664</v>
      </c>
      <c r="J1274">
        <v>1276574400</v>
      </c>
      <c r="K1274" s="9">
        <f>(((Kickstarter[[#This Row],[launched_at]]/60)/60)/24)+DATE(1970,1,1)</f>
        <v>40274.745127314818</v>
      </c>
      <c r="L1274">
        <v>1270576379</v>
      </c>
      <c r="M1274" t="b">
        <v>1</v>
      </c>
      <c r="N1274">
        <v>28</v>
      </c>
      <c r="O1274" s="10">
        <f>Kickstarter[[#This Row],[pledged]]/Kickstarter[[#This Row],[goal]]</f>
        <v>1.06</v>
      </c>
      <c r="P1274" s="12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Sub-Category]],LEN(Kickstarter[[#This Row],[Category and Sub-Category]])-FIND("/",Kickstarter[[#This Row],[Category and Sub-Category]]))</f>
        <v>rock</v>
      </c>
      <c r="S1274" t="b">
        <v>1</v>
      </c>
      <c r="T1274" t="s">
        <v>8276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f>(((Kickstarter[[#This Row],[deadline]]/60)/60)/24)+DATE(1970,1,1)</f>
        <v>41882.730219907404</v>
      </c>
      <c r="J1275">
        <v>1409506291</v>
      </c>
      <c r="K1275" s="9">
        <f>(((Kickstarter[[#This Row],[launched_at]]/60)/60)/24)+DATE(1970,1,1)</f>
        <v>41852.730219907404</v>
      </c>
      <c r="L1275">
        <v>1406914291</v>
      </c>
      <c r="M1275" t="b">
        <v>1</v>
      </c>
      <c r="N1275">
        <v>54</v>
      </c>
      <c r="O1275" s="10">
        <f>Kickstarter[[#This Row],[pledged]]/Kickstarter[[#This Row],[goal]]</f>
        <v>1.0349999999999999</v>
      </c>
      <c r="P1275" s="12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Sub-Category]],LEN(Kickstarter[[#This Row],[Category and Sub-Category]])-FIND("/",Kickstarter[[#This Row],[Category and Sub-Category]]))</f>
        <v>rock</v>
      </c>
      <c r="S1275" t="b">
        <v>1</v>
      </c>
      <c r="T1275" t="s">
        <v>8276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f>(((Kickstarter[[#This Row],[deadline]]/60)/60)/24)+DATE(1970,1,1)</f>
        <v>41151.690104166664</v>
      </c>
      <c r="J1276">
        <v>1346344425</v>
      </c>
      <c r="K1276" s="9">
        <f>(((Kickstarter[[#This Row],[launched_at]]/60)/60)/24)+DATE(1970,1,1)</f>
        <v>41116.690104166664</v>
      </c>
      <c r="L1276">
        <v>1343320425</v>
      </c>
      <c r="M1276" t="b">
        <v>1</v>
      </c>
      <c r="N1276">
        <v>467</v>
      </c>
      <c r="O1276" s="10">
        <f>Kickstarter[[#This Row],[pledged]]/Kickstarter[[#This Row],[goal]]</f>
        <v>1.5497535999999998</v>
      </c>
      <c r="P1276" s="12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Sub-Category]],LEN(Kickstarter[[#This Row],[Category and Sub-Category]])-FIND("/",Kickstarter[[#This Row],[Category and Sub-Category]]))</f>
        <v>rock</v>
      </c>
      <c r="S1276" t="b">
        <v>1</v>
      </c>
      <c r="T1276" t="s">
        <v>8276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f>(((Kickstarter[[#This Row],[deadline]]/60)/60)/24)+DATE(1970,1,1)</f>
        <v>41493.867905092593</v>
      </c>
      <c r="J1277">
        <v>1375908587</v>
      </c>
      <c r="K1277" s="9">
        <f>(((Kickstarter[[#This Row],[launched_at]]/60)/60)/24)+DATE(1970,1,1)</f>
        <v>41458.867905092593</v>
      </c>
      <c r="L1277">
        <v>1372884587</v>
      </c>
      <c r="M1277" t="b">
        <v>1</v>
      </c>
      <c r="N1277">
        <v>389</v>
      </c>
      <c r="O1277" s="10">
        <f>Kickstarter[[#This Row],[pledged]]/Kickstarter[[#This Row],[goal]]</f>
        <v>1.6214066666666667</v>
      </c>
      <c r="P1277" s="12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Sub-Category]],LEN(Kickstarter[[#This Row],[Category and Sub-Category]])-FIND("/",Kickstarter[[#This Row],[Category and Sub-Category]]))</f>
        <v>rock</v>
      </c>
      <c r="S1277" t="b">
        <v>1</v>
      </c>
      <c r="T1277" t="s">
        <v>8276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f>(((Kickstarter[[#This Row],[deadline]]/60)/60)/24)+DATE(1970,1,1)</f>
        <v>40057.166666666664</v>
      </c>
      <c r="J1278">
        <v>1251777600</v>
      </c>
      <c r="K1278" s="9">
        <f>(((Kickstarter[[#This Row],[launched_at]]/60)/60)/24)+DATE(1970,1,1)</f>
        <v>40007.704247685186</v>
      </c>
      <c r="L1278">
        <v>1247504047</v>
      </c>
      <c r="M1278" t="b">
        <v>1</v>
      </c>
      <c r="N1278">
        <v>68</v>
      </c>
      <c r="O1278" s="10">
        <f>Kickstarter[[#This Row],[pledged]]/Kickstarter[[#This Row],[goal]]</f>
        <v>1.0442100000000001</v>
      </c>
      <c r="P1278" s="12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Sub-Category]],LEN(Kickstarter[[#This Row],[Category and Sub-Category]])-FIND("/",Kickstarter[[#This Row],[Category and Sub-Category]]))</f>
        <v>rock</v>
      </c>
      <c r="S1278" t="b">
        <v>1</v>
      </c>
      <c r="T1278" t="s">
        <v>8276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f>(((Kickstarter[[#This Row],[deadline]]/60)/60)/24)+DATE(1970,1,1)</f>
        <v>41156.561886574076</v>
      </c>
      <c r="J1279">
        <v>1346765347</v>
      </c>
      <c r="K1279" s="9">
        <f>(((Kickstarter[[#This Row],[launched_at]]/60)/60)/24)+DATE(1970,1,1)</f>
        <v>41121.561886574076</v>
      </c>
      <c r="L1279">
        <v>1343741347</v>
      </c>
      <c r="M1279" t="b">
        <v>1</v>
      </c>
      <c r="N1279">
        <v>413</v>
      </c>
      <c r="O1279" s="10">
        <f>Kickstarter[[#This Row],[pledged]]/Kickstarter[[#This Row],[goal]]</f>
        <v>1.0612433333333333</v>
      </c>
      <c r="P1279" s="12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Sub-Category]],LEN(Kickstarter[[#This Row],[Category and Sub-Category]])-FIND("/",Kickstarter[[#This Row],[Category and Sub-Category]]))</f>
        <v>rock</v>
      </c>
      <c r="S1279" t="b">
        <v>1</v>
      </c>
      <c r="T1279" t="s">
        <v>8276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f>(((Kickstarter[[#This Row],[deadline]]/60)/60)/24)+DATE(1970,1,1)</f>
        <v>41815.083333333336</v>
      </c>
      <c r="J1280">
        <v>1403661600</v>
      </c>
      <c r="K1280" s="9">
        <f>(((Kickstarter[[#This Row],[launched_at]]/60)/60)/24)+DATE(1970,1,1)</f>
        <v>41786.555162037039</v>
      </c>
      <c r="L1280">
        <v>1401196766</v>
      </c>
      <c r="M1280" t="b">
        <v>1</v>
      </c>
      <c r="N1280">
        <v>190</v>
      </c>
      <c r="O1280" s="10">
        <f>Kickstarter[[#This Row],[pledged]]/Kickstarter[[#This Row],[goal]]</f>
        <v>1.5493846153846154</v>
      </c>
      <c r="P1280" s="12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Sub-Category]],LEN(Kickstarter[[#This Row],[Category and Sub-Category]])-FIND("/",Kickstarter[[#This Row],[Category and Sub-Category]]))</f>
        <v>rock</v>
      </c>
      <c r="S1280" t="b">
        <v>1</v>
      </c>
      <c r="T1280" t="s">
        <v>8276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f>(((Kickstarter[[#This Row],[deadline]]/60)/60)/24)+DATE(1970,1,1)</f>
        <v>41722.057523148149</v>
      </c>
      <c r="J1281">
        <v>1395624170</v>
      </c>
      <c r="K1281" s="9">
        <f>(((Kickstarter[[#This Row],[launched_at]]/60)/60)/24)+DATE(1970,1,1)</f>
        <v>41682.099189814813</v>
      </c>
      <c r="L1281">
        <v>1392171770</v>
      </c>
      <c r="M1281" t="b">
        <v>1</v>
      </c>
      <c r="N1281">
        <v>189</v>
      </c>
      <c r="O1281" s="10">
        <f>Kickstarter[[#This Row],[pledged]]/Kickstarter[[#This Row],[goal]]</f>
        <v>1.1077157238734421</v>
      </c>
      <c r="P1281" s="12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Sub-Category]],LEN(Kickstarter[[#This Row],[Category and Sub-Category]])-FIND("/",Kickstarter[[#This Row],[Category and Sub-Category]]))</f>
        <v>rock</v>
      </c>
      <c r="S1281" t="b">
        <v>1</v>
      </c>
      <c r="T1281" t="s">
        <v>8276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f>(((Kickstarter[[#This Row],[deadline]]/60)/60)/24)+DATE(1970,1,1)</f>
        <v>40603.757569444446</v>
      </c>
      <c r="J1282">
        <v>1299003054</v>
      </c>
      <c r="K1282" s="9">
        <f>(((Kickstarter[[#This Row],[launched_at]]/60)/60)/24)+DATE(1970,1,1)</f>
        <v>40513.757569444446</v>
      </c>
      <c r="L1282">
        <v>1291227054</v>
      </c>
      <c r="M1282" t="b">
        <v>1</v>
      </c>
      <c r="N1282">
        <v>130</v>
      </c>
      <c r="O1282" s="10">
        <f>Kickstarter[[#This Row],[pledged]]/Kickstarter[[#This Row],[goal]]</f>
        <v>1.1091186666666666</v>
      </c>
      <c r="P1282" s="12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Sub-Category]],LEN(Kickstarter[[#This Row],[Category and Sub-Category]])-FIND("/",Kickstarter[[#This Row],[Category and Sub-Category]]))</f>
        <v>rock</v>
      </c>
      <c r="S1282" t="b">
        <v>1</v>
      </c>
      <c r="T1282" t="s">
        <v>8276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f>(((Kickstarter[[#This Row],[deadline]]/60)/60)/24)+DATE(1970,1,1)</f>
        <v>41483.743472222224</v>
      </c>
      <c r="J1283">
        <v>1375033836</v>
      </c>
      <c r="K1283" s="9">
        <f>(((Kickstarter[[#This Row],[launched_at]]/60)/60)/24)+DATE(1970,1,1)</f>
        <v>41463.743472222224</v>
      </c>
      <c r="L1283">
        <v>1373305836</v>
      </c>
      <c r="M1283" t="b">
        <v>1</v>
      </c>
      <c r="N1283">
        <v>74</v>
      </c>
      <c r="O1283" s="10">
        <f>Kickstarter[[#This Row],[pledged]]/Kickstarter[[#This Row],[goal]]</f>
        <v>1.1071428571428572</v>
      </c>
      <c r="P1283" s="12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Sub-Category]],LEN(Kickstarter[[#This Row],[Category and Sub-Category]])-FIND("/",Kickstarter[[#This Row],[Category and Sub-Category]]))</f>
        <v>rock</v>
      </c>
      <c r="S1283" t="b">
        <v>1</v>
      </c>
      <c r="T1283" t="s">
        <v>8276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f>(((Kickstarter[[#This Row],[deadline]]/60)/60)/24)+DATE(1970,1,1)</f>
        <v>41617.207638888889</v>
      </c>
      <c r="J1284">
        <v>1386565140</v>
      </c>
      <c r="K1284" s="9">
        <f>(((Kickstarter[[#This Row],[launched_at]]/60)/60)/24)+DATE(1970,1,1)</f>
        <v>41586.475173611114</v>
      </c>
      <c r="L1284">
        <v>1383909855</v>
      </c>
      <c r="M1284" t="b">
        <v>1</v>
      </c>
      <c r="N1284">
        <v>274</v>
      </c>
      <c r="O1284" s="10">
        <f>Kickstarter[[#This Row],[pledged]]/Kickstarter[[#This Row],[goal]]</f>
        <v>1.2361333333333333</v>
      </c>
      <c r="P1284" s="12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Sub-Category]],LEN(Kickstarter[[#This Row],[Category and Sub-Category]])-FIND("/",Kickstarter[[#This Row],[Category and Sub-Category]]))</f>
        <v>rock</v>
      </c>
      <c r="S1284" t="b">
        <v>1</v>
      </c>
      <c r="T1284" t="s">
        <v>8276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f>(((Kickstarter[[#This Row],[deadline]]/60)/60)/24)+DATE(1970,1,1)</f>
        <v>41344.166666666664</v>
      </c>
      <c r="J1285">
        <v>1362974400</v>
      </c>
      <c r="K1285" s="9">
        <f>(((Kickstarter[[#This Row],[launched_at]]/60)/60)/24)+DATE(1970,1,1)</f>
        <v>41320.717465277776</v>
      </c>
      <c r="L1285">
        <v>1360948389</v>
      </c>
      <c r="M1285" t="b">
        <v>1</v>
      </c>
      <c r="N1285">
        <v>22</v>
      </c>
      <c r="O1285" s="10">
        <f>Kickstarter[[#This Row],[pledged]]/Kickstarter[[#This Row],[goal]]</f>
        <v>2.1105</v>
      </c>
      <c r="P1285" s="12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Sub-Category]],LEN(Kickstarter[[#This Row],[Category and Sub-Category]])-FIND("/",Kickstarter[[#This Row],[Category and Sub-Category]]))</f>
        <v>rock</v>
      </c>
      <c r="S1285" t="b">
        <v>1</v>
      </c>
      <c r="T1285" t="s">
        <v>8276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f>(((Kickstarter[[#This Row],[deadline]]/60)/60)/24)+DATE(1970,1,1)</f>
        <v>42735.707638888889</v>
      </c>
      <c r="J1286">
        <v>1483203540</v>
      </c>
      <c r="K1286" s="9">
        <f>(((Kickstarter[[#This Row],[launched_at]]/60)/60)/24)+DATE(1970,1,1)</f>
        <v>42712.23474537037</v>
      </c>
      <c r="L1286">
        <v>1481175482</v>
      </c>
      <c r="M1286" t="b">
        <v>0</v>
      </c>
      <c r="N1286">
        <v>31</v>
      </c>
      <c r="O1286" s="10">
        <f>Kickstarter[[#This Row],[pledged]]/Kickstarter[[#This Row],[goal]]</f>
        <v>1.01</v>
      </c>
      <c r="P1286" s="12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Sub-Category]],LEN(Kickstarter[[#This Row],[Category and Sub-Category]])-FIND("/",Kickstarter[[#This Row],[Category and Sub-Category]]))</f>
        <v>plays</v>
      </c>
      <c r="S1286" t="b">
        <v>1</v>
      </c>
      <c r="T1286" t="s">
        <v>8271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f>(((Kickstarter[[#This Row],[deadline]]/60)/60)/24)+DATE(1970,1,1)</f>
        <v>42175.583043981482</v>
      </c>
      <c r="J1287">
        <v>1434808775</v>
      </c>
      <c r="K1287" s="9">
        <f>(((Kickstarter[[#This Row],[launched_at]]/60)/60)/24)+DATE(1970,1,1)</f>
        <v>42160.583043981482</v>
      </c>
      <c r="L1287">
        <v>1433512775</v>
      </c>
      <c r="M1287" t="b">
        <v>0</v>
      </c>
      <c r="N1287">
        <v>63</v>
      </c>
      <c r="O1287" s="10">
        <f>Kickstarter[[#This Row],[pledged]]/Kickstarter[[#This Row],[goal]]</f>
        <v>1.0165</v>
      </c>
      <c r="P1287" s="12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Sub-Category]],LEN(Kickstarter[[#This Row],[Category and Sub-Category]])-FIND("/",Kickstarter[[#This Row],[Category and Sub-Category]]))</f>
        <v>plays</v>
      </c>
      <c r="S1287" t="b">
        <v>1</v>
      </c>
      <c r="T1287" t="s">
        <v>8271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f>(((Kickstarter[[#This Row],[deadline]]/60)/60)/24)+DATE(1970,1,1)</f>
        <v>42052.583333333328</v>
      </c>
      <c r="J1288">
        <v>1424181600</v>
      </c>
      <c r="K1288" s="9">
        <f>(((Kickstarter[[#This Row],[launched_at]]/60)/60)/24)+DATE(1970,1,1)</f>
        <v>42039.384571759263</v>
      </c>
      <c r="L1288">
        <v>1423041227</v>
      </c>
      <c r="M1288" t="b">
        <v>0</v>
      </c>
      <c r="N1288">
        <v>20</v>
      </c>
      <c r="O1288" s="10">
        <f>Kickstarter[[#This Row],[pledged]]/Kickstarter[[#This Row],[goal]]</f>
        <v>1.0833333333333333</v>
      </c>
      <c r="P1288" s="12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Sub-Category]],LEN(Kickstarter[[#This Row],[Category and Sub-Category]])-FIND("/",Kickstarter[[#This Row],[Category and Sub-Category]]))</f>
        <v>plays</v>
      </c>
      <c r="S1288" t="b">
        <v>1</v>
      </c>
      <c r="T1288" t="s">
        <v>8271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f>(((Kickstarter[[#This Row],[deadline]]/60)/60)/24)+DATE(1970,1,1)</f>
        <v>42167.621018518519</v>
      </c>
      <c r="J1289">
        <v>1434120856</v>
      </c>
      <c r="K1289" s="9">
        <f>(((Kickstarter[[#This Row],[launched_at]]/60)/60)/24)+DATE(1970,1,1)</f>
        <v>42107.621018518519</v>
      </c>
      <c r="L1289">
        <v>1428936856</v>
      </c>
      <c r="M1289" t="b">
        <v>0</v>
      </c>
      <c r="N1289">
        <v>25</v>
      </c>
      <c r="O1289" s="10">
        <f>Kickstarter[[#This Row],[pledged]]/Kickstarter[[#This Row],[goal]]</f>
        <v>2.42</v>
      </c>
      <c r="P1289" s="12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Sub-Category]],LEN(Kickstarter[[#This Row],[Category and Sub-Category]])-FIND("/",Kickstarter[[#This Row],[Category and Sub-Category]]))</f>
        <v>plays</v>
      </c>
      <c r="S1289" t="b">
        <v>1</v>
      </c>
      <c r="T1289" t="s">
        <v>8271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f>(((Kickstarter[[#This Row],[deadline]]/60)/60)/24)+DATE(1970,1,1)</f>
        <v>42592.166666666672</v>
      </c>
      <c r="J1290">
        <v>1470801600</v>
      </c>
      <c r="K1290" s="9">
        <f>(((Kickstarter[[#This Row],[launched_at]]/60)/60)/24)+DATE(1970,1,1)</f>
        <v>42561.154664351852</v>
      </c>
      <c r="L1290">
        <v>1468122163</v>
      </c>
      <c r="M1290" t="b">
        <v>0</v>
      </c>
      <c r="N1290">
        <v>61</v>
      </c>
      <c r="O1290" s="10">
        <f>Kickstarter[[#This Row],[pledged]]/Kickstarter[[#This Row],[goal]]</f>
        <v>1.0044999999999999</v>
      </c>
      <c r="P1290" s="12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Sub-Category]],LEN(Kickstarter[[#This Row],[Category and Sub-Category]])-FIND("/",Kickstarter[[#This Row],[Category and Sub-Category]]))</f>
        <v>plays</v>
      </c>
      <c r="S1290" t="b">
        <v>1</v>
      </c>
      <c r="T1290" t="s">
        <v>8271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f>(((Kickstarter[[#This Row],[deadline]]/60)/60)/24)+DATE(1970,1,1)</f>
        <v>42739.134780092587</v>
      </c>
      <c r="J1291">
        <v>1483499645</v>
      </c>
      <c r="K1291" s="9">
        <f>(((Kickstarter[[#This Row],[launched_at]]/60)/60)/24)+DATE(1970,1,1)</f>
        <v>42709.134780092587</v>
      </c>
      <c r="L1291">
        <v>1480907645</v>
      </c>
      <c r="M1291" t="b">
        <v>0</v>
      </c>
      <c r="N1291">
        <v>52</v>
      </c>
      <c r="O1291" s="10">
        <f>Kickstarter[[#This Row],[pledged]]/Kickstarter[[#This Row],[goal]]</f>
        <v>1.2506666666666666</v>
      </c>
      <c r="P1291" s="12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Sub-Category]],LEN(Kickstarter[[#This Row],[Category and Sub-Category]])-FIND("/",Kickstarter[[#This Row],[Category and Sub-Category]]))</f>
        <v>plays</v>
      </c>
      <c r="S1291" t="b">
        <v>1</v>
      </c>
      <c r="T1291" t="s">
        <v>8271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f>(((Kickstarter[[#This Row],[deadline]]/60)/60)/24)+DATE(1970,1,1)</f>
        <v>42117.290972222225</v>
      </c>
      <c r="J1292">
        <v>1429772340</v>
      </c>
      <c r="K1292" s="9">
        <f>(((Kickstarter[[#This Row],[launched_at]]/60)/60)/24)+DATE(1970,1,1)</f>
        <v>42086.614942129629</v>
      </c>
      <c r="L1292">
        <v>1427121931</v>
      </c>
      <c r="M1292" t="b">
        <v>0</v>
      </c>
      <c r="N1292">
        <v>86</v>
      </c>
      <c r="O1292" s="10">
        <f>Kickstarter[[#This Row],[pledged]]/Kickstarter[[#This Row],[goal]]</f>
        <v>1.0857142857142856</v>
      </c>
      <c r="P1292" s="12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Sub-Category]],LEN(Kickstarter[[#This Row],[Category and Sub-Category]])-FIND("/",Kickstarter[[#This Row],[Category and Sub-Category]]))</f>
        <v>plays</v>
      </c>
      <c r="S1292" t="b">
        <v>1</v>
      </c>
      <c r="T1292" t="s">
        <v>8271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f>(((Kickstarter[[#This Row],[deadline]]/60)/60)/24)+DATE(1970,1,1)</f>
        <v>42101.291666666672</v>
      </c>
      <c r="J1293">
        <v>1428390000</v>
      </c>
      <c r="K1293" s="9">
        <f>(((Kickstarter[[#This Row],[launched_at]]/60)/60)/24)+DATE(1970,1,1)</f>
        <v>42064.652673611112</v>
      </c>
      <c r="L1293">
        <v>1425224391</v>
      </c>
      <c r="M1293" t="b">
        <v>0</v>
      </c>
      <c r="N1293">
        <v>42</v>
      </c>
      <c r="O1293" s="10">
        <f>Kickstarter[[#This Row],[pledged]]/Kickstarter[[#This Row],[goal]]</f>
        <v>1.4570000000000001</v>
      </c>
      <c r="P1293" s="12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Sub-Category]],LEN(Kickstarter[[#This Row],[Category and Sub-Category]])-FIND("/",Kickstarter[[#This Row],[Category and Sub-Category]]))</f>
        <v>plays</v>
      </c>
      <c r="S1293" t="b">
        <v>1</v>
      </c>
      <c r="T1293" t="s">
        <v>8271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f>(((Kickstarter[[#This Row],[deadline]]/60)/60)/24)+DATE(1970,1,1)</f>
        <v>42283.957638888889</v>
      </c>
      <c r="J1294">
        <v>1444172340</v>
      </c>
      <c r="K1294" s="9">
        <f>(((Kickstarter[[#This Row],[launched_at]]/60)/60)/24)+DATE(1970,1,1)</f>
        <v>42256.764212962968</v>
      </c>
      <c r="L1294">
        <v>1441822828</v>
      </c>
      <c r="M1294" t="b">
        <v>0</v>
      </c>
      <c r="N1294">
        <v>52</v>
      </c>
      <c r="O1294" s="10">
        <f>Kickstarter[[#This Row],[pledged]]/Kickstarter[[#This Row],[goal]]</f>
        <v>1.1000000000000001</v>
      </c>
      <c r="P1294" s="12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Sub-Category]],LEN(Kickstarter[[#This Row],[Category and Sub-Category]])-FIND("/",Kickstarter[[#This Row],[Category and Sub-Category]]))</f>
        <v>plays</v>
      </c>
      <c r="S1294" t="b">
        <v>1</v>
      </c>
      <c r="T1294" t="s">
        <v>8271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f>(((Kickstarter[[#This Row],[deadline]]/60)/60)/24)+DATE(1970,1,1)</f>
        <v>42322.742719907401</v>
      </c>
      <c r="J1295">
        <v>1447523371</v>
      </c>
      <c r="K1295" s="9">
        <f>(((Kickstarter[[#This Row],[launched_at]]/60)/60)/24)+DATE(1970,1,1)</f>
        <v>42292.701053240744</v>
      </c>
      <c r="L1295">
        <v>1444927771</v>
      </c>
      <c r="M1295" t="b">
        <v>0</v>
      </c>
      <c r="N1295">
        <v>120</v>
      </c>
      <c r="O1295" s="10">
        <f>Kickstarter[[#This Row],[pledged]]/Kickstarter[[#This Row],[goal]]</f>
        <v>1.0223333333333333</v>
      </c>
      <c r="P1295" s="12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Sub-Category]],LEN(Kickstarter[[#This Row],[Category and Sub-Category]])-FIND("/",Kickstarter[[#This Row],[Category and Sub-Category]]))</f>
        <v>plays</v>
      </c>
      <c r="S1295" t="b">
        <v>1</v>
      </c>
      <c r="T1295" t="s">
        <v>8271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f>(((Kickstarter[[#This Row],[deadline]]/60)/60)/24)+DATE(1970,1,1)</f>
        <v>42296.458333333328</v>
      </c>
      <c r="J1296">
        <v>1445252400</v>
      </c>
      <c r="K1296" s="9">
        <f>(((Kickstarter[[#This Row],[launched_at]]/60)/60)/24)+DATE(1970,1,1)</f>
        <v>42278.453668981485</v>
      </c>
      <c r="L1296">
        <v>1443696797</v>
      </c>
      <c r="M1296" t="b">
        <v>0</v>
      </c>
      <c r="N1296">
        <v>22</v>
      </c>
      <c r="O1296" s="10">
        <f>Kickstarter[[#This Row],[pledged]]/Kickstarter[[#This Row],[goal]]</f>
        <v>1.22</v>
      </c>
      <c r="P1296" s="12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Sub-Category]],LEN(Kickstarter[[#This Row],[Category and Sub-Category]])-FIND("/",Kickstarter[[#This Row],[Category and Sub-Category]]))</f>
        <v>plays</v>
      </c>
      <c r="S1296" t="b">
        <v>1</v>
      </c>
      <c r="T1296" t="s">
        <v>8271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f>(((Kickstarter[[#This Row],[deadline]]/60)/60)/24)+DATE(1970,1,1)</f>
        <v>42214.708333333328</v>
      </c>
      <c r="J1297">
        <v>1438189200</v>
      </c>
      <c r="K1297" s="9">
        <f>(((Kickstarter[[#This Row],[launched_at]]/60)/60)/24)+DATE(1970,1,1)</f>
        <v>42184.572881944448</v>
      </c>
      <c r="L1297">
        <v>1435585497</v>
      </c>
      <c r="M1297" t="b">
        <v>0</v>
      </c>
      <c r="N1297">
        <v>64</v>
      </c>
      <c r="O1297" s="10">
        <f>Kickstarter[[#This Row],[pledged]]/Kickstarter[[#This Row],[goal]]</f>
        <v>1.0196000000000001</v>
      </c>
      <c r="P1297" s="12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Sub-Category]],LEN(Kickstarter[[#This Row],[Category and Sub-Category]])-FIND("/",Kickstarter[[#This Row],[Category and Sub-Category]]))</f>
        <v>plays</v>
      </c>
      <c r="S1297" t="b">
        <v>1</v>
      </c>
      <c r="T1297" t="s">
        <v>8271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f>(((Kickstarter[[#This Row],[deadline]]/60)/60)/24)+DATE(1970,1,1)</f>
        <v>42443.008946759262</v>
      </c>
      <c r="J1298">
        <v>1457914373</v>
      </c>
      <c r="K1298" s="9">
        <f>(((Kickstarter[[#This Row],[launched_at]]/60)/60)/24)+DATE(1970,1,1)</f>
        <v>42423.050613425927</v>
      </c>
      <c r="L1298">
        <v>1456189973</v>
      </c>
      <c r="M1298" t="b">
        <v>0</v>
      </c>
      <c r="N1298">
        <v>23</v>
      </c>
      <c r="O1298" s="10">
        <f>Kickstarter[[#This Row],[pledged]]/Kickstarter[[#This Row],[goal]]</f>
        <v>1.411764705882353</v>
      </c>
      <c r="P1298" s="12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Sub-Category]],LEN(Kickstarter[[#This Row],[Category and Sub-Category]])-FIND("/",Kickstarter[[#This Row],[Category and Sub-Category]]))</f>
        <v>plays</v>
      </c>
      <c r="S1298" t="b">
        <v>1</v>
      </c>
      <c r="T1298" t="s">
        <v>8271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f>(((Kickstarter[[#This Row],[deadline]]/60)/60)/24)+DATE(1970,1,1)</f>
        <v>42491.747199074074</v>
      </c>
      <c r="J1299">
        <v>1462125358</v>
      </c>
      <c r="K1299" s="9">
        <f>(((Kickstarter[[#This Row],[launched_at]]/60)/60)/24)+DATE(1970,1,1)</f>
        <v>42461.747199074074</v>
      </c>
      <c r="L1299">
        <v>1459533358</v>
      </c>
      <c r="M1299" t="b">
        <v>0</v>
      </c>
      <c r="N1299">
        <v>238</v>
      </c>
      <c r="O1299" s="10">
        <f>Kickstarter[[#This Row],[pledged]]/Kickstarter[[#This Row],[goal]]</f>
        <v>1.0952500000000001</v>
      </c>
      <c r="P1299" s="12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Sub-Category]],LEN(Kickstarter[[#This Row],[Category and Sub-Category]])-FIND("/",Kickstarter[[#This Row],[Category and Sub-Category]]))</f>
        <v>plays</v>
      </c>
      <c r="S1299" t="b">
        <v>1</v>
      </c>
      <c r="T1299" t="s">
        <v>8271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f>(((Kickstarter[[#This Row],[deadline]]/60)/60)/24)+DATE(1970,1,1)</f>
        <v>42488.680925925932</v>
      </c>
      <c r="J1300">
        <v>1461860432</v>
      </c>
      <c r="K1300" s="9">
        <f>(((Kickstarter[[#This Row],[launched_at]]/60)/60)/24)+DATE(1970,1,1)</f>
        <v>42458.680925925932</v>
      </c>
      <c r="L1300">
        <v>1459268432</v>
      </c>
      <c r="M1300" t="b">
        <v>0</v>
      </c>
      <c r="N1300">
        <v>33</v>
      </c>
      <c r="O1300" s="10">
        <f>Kickstarter[[#This Row],[pledged]]/Kickstarter[[#This Row],[goal]]</f>
        <v>1.0465</v>
      </c>
      <c r="P1300" s="12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Sub-Category]],LEN(Kickstarter[[#This Row],[Category and Sub-Category]])-FIND("/",Kickstarter[[#This Row],[Category and Sub-Category]]))</f>
        <v>plays</v>
      </c>
      <c r="S1300" t="b">
        <v>1</v>
      </c>
      <c r="T1300" t="s">
        <v>8271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f>(((Kickstarter[[#This Row],[deadline]]/60)/60)/24)+DATE(1970,1,1)</f>
        <v>42199.814340277779</v>
      </c>
      <c r="J1301">
        <v>1436902359</v>
      </c>
      <c r="K1301" s="9">
        <f>(((Kickstarter[[#This Row],[launched_at]]/60)/60)/24)+DATE(1970,1,1)</f>
        <v>42169.814340277779</v>
      </c>
      <c r="L1301">
        <v>1434310359</v>
      </c>
      <c r="M1301" t="b">
        <v>0</v>
      </c>
      <c r="N1301">
        <v>32</v>
      </c>
      <c r="O1301" s="10">
        <f>Kickstarter[[#This Row],[pledged]]/Kickstarter[[#This Row],[goal]]</f>
        <v>1.24</v>
      </c>
      <c r="P1301" s="12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Sub-Category]],LEN(Kickstarter[[#This Row],[Category and Sub-Category]])-FIND("/",Kickstarter[[#This Row],[Category and Sub-Category]]))</f>
        <v>plays</v>
      </c>
      <c r="S1301" t="b">
        <v>1</v>
      </c>
      <c r="T1301" t="s">
        <v>8271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f>(((Kickstarter[[#This Row],[deadline]]/60)/60)/24)+DATE(1970,1,1)</f>
        <v>42522.789583333331</v>
      </c>
      <c r="J1302">
        <v>1464807420</v>
      </c>
      <c r="K1302" s="9">
        <f>(((Kickstarter[[#This Row],[launched_at]]/60)/60)/24)+DATE(1970,1,1)</f>
        <v>42483.675208333334</v>
      </c>
      <c r="L1302">
        <v>1461427938</v>
      </c>
      <c r="M1302" t="b">
        <v>0</v>
      </c>
      <c r="N1302">
        <v>24</v>
      </c>
      <c r="O1302" s="10">
        <f>Kickstarter[[#This Row],[pledged]]/Kickstarter[[#This Row],[goal]]</f>
        <v>1.35</v>
      </c>
      <c r="P1302" s="12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Sub-Category]],LEN(Kickstarter[[#This Row],[Category and Sub-Category]])-FIND("/",Kickstarter[[#This Row],[Category and Sub-Category]]))</f>
        <v>plays</v>
      </c>
      <c r="S1302" t="b">
        <v>1</v>
      </c>
      <c r="T1302" t="s">
        <v>8271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f>(((Kickstarter[[#This Row],[deadline]]/60)/60)/24)+DATE(1970,1,1)</f>
        <v>42206.125</v>
      </c>
      <c r="J1303">
        <v>1437447600</v>
      </c>
      <c r="K1303" s="9">
        <f>(((Kickstarter[[#This Row],[launched_at]]/60)/60)/24)+DATE(1970,1,1)</f>
        <v>42195.749745370369</v>
      </c>
      <c r="L1303">
        <v>1436551178</v>
      </c>
      <c r="M1303" t="b">
        <v>0</v>
      </c>
      <c r="N1303">
        <v>29</v>
      </c>
      <c r="O1303" s="10">
        <f>Kickstarter[[#This Row],[pledged]]/Kickstarter[[#This Row],[goal]]</f>
        <v>1.0275000000000001</v>
      </c>
      <c r="P1303" s="12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Sub-Category]],LEN(Kickstarter[[#This Row],[Category and Sub-Category]])-FIND("/",Kickstarter[[#This Row],[Category and Sub-Category]]))</f>
        <v>plays</v>
      </c>
      <c r="S1303" t="b">
        <v>1</v>
      </c>
      <c r="T1303" t="s">
        <v>8271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f>(((Kickstarter[[#This Row],[deadline]]/60)/60)/24)+DATE(1970,1,1)</f>
        <v>42705.099664351852</v>
      </c>
      <c r="J1304">
        <v>1480559011</v>
      </c>
      <c r="K1304" s="9">
        <f>(((Kickstarter[[#This Row],[launched_at]]/60)/60)/24)+DATE(1970,1,1)</f>
        <v>42675.057997685188</v>
      </c>
      <c r="L1304">
        <v>1477963411</v>
      </c>
      <c r="M1304" t="b">
        <v>0</v>
      </c>
      <c r="N1304">
        <v>50</v>
      </c>
      <c r="O1304" s="10">
        <f>Kickstarter[[#This Row],[pledged]]/Kickstarter[[#This Row],[goal]]</f>
        <v>1</v>
      </c>
      <c r="P1304" s="12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Sub-Category]],LEN(Kickstarter[[#This Row],[Category and Sub-Category]])-FIND("/",Kickstarter[[#This Row],[Category and Sub-Category]]))</f>
        <v>plays</v>
      </c>
      <c r="S1304" t="b">
        <v>1</v>
      </c>
      <c r="T1304" t="s">
        <v>8271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f>(((Kickstarter[[#This Row],[deadline]]/60)/60)/24)+DATE(1970,1,1)</f>
        <v>42582.458333333328</v>
      </c>
      <c r="J1305">
        <v>1469962800</v>
      </c>
      <c r="K1305" s="9">
        <f>(((Kickstarter[[#This Row],[launched_at]]/60)/60)/24)+DATE(1970,1,1)</f>
        <v>42566.441203703704</v>
      </c>
      <c r="L1305">
        <v>1468578920</v>
      </c>
      <c r="M1305" t="b">
        <v>0</v>
      </c>
      <c r="N1305">
        <v>108</v>
      </c>
      <c r="O1305" s="10">
        <f>Kickstarter[[#This Row],[pledged]]/Kickstarter[[#This Row],[goal]]</f>
        <v>1.3026085714285716</v>
      </c>
      <c r="P1305" s="12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Sub-Category]],LEN(Kickstarter[[#This Row],[Category and Sub-Category]])-FIND("/",Kickstarter[[#This Row],[Category and Sub-Category]]))</f>
        <v>plays</v>
      </c>
      <c r="S1305" t="b">
        <v>1</v>
      </c>
      <c r="T1305" t="s">
        <v>8271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f>(((Kickstarter[[#This Row],[deadline]]/60)/60)/24)+DATE(1970,1,1)</f>
        <v>42807.152835648143</v>
      </c>
      <c r="J1306">
        <v>1489376405</v>
      </c>
      <c r="K1306" s="9">
        <f>(((Kickstarter[[#This Row],[launched_at]]/60)/60)/24)+DATE(1970,1,1)</f>
        <v>42747.194502314815</v>
      </c>
      <c r="L1306">
        <v>1484196005</v>
      </c>
      <c r="M1306" t="b">
        <v>0</v>
      </c>
      <c r="N1306">
        <v>104</v>
      </c>
      <c r="O1306" s="10">
        <f>Kickstarter[[#This Row],[pledged]]/Kickstarter[[#This Row],[goal]]</f>
        <v>0.39627499999999999</v>
      </c>
      <c r="P1306" s="12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Sub-Category]],LEN(Kickstarter[[#This Row],[Category and Sub-Category]])-FIND("/",Kickstarter[[#This Row],[Category and Sub-Category]]))</f>
        <v>wearables</v>
      </c>
      <c r="S1306" t="b">
        <v>0</v>
      </c>
      <c r="T1306" t="s">
        <v>8273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f>(((Kickstarter[[#This Row],[deadline]]/60)/60)/24)+DATE(1970,1,1)</f>
        <v>42572.729166666672</v>
      </c>
      <c r="J1307">
        <v>1469122200</v>
      </c>
      <c r="K1307" s="9">
        <f>(((Kickstarter[[#This Row],[launched_at]]/60)/60)/24)+DATE(1970,1,1)</f>
        <v>42543.665601851855</v>
      </c>
      <c r="L1307">
        <v>1466611108</v>
      </c>
      <c r="M1307" t="b">
        <v>0</v>
      </c>
      <c r="N1307">
        <v>86</v>
      </c>
      <c r="O1307" s="10">
        <f>Kickstarter[[#This Row],[pledged]]/Kickstarter[[#This Row],[goal]]</f>
        <v>0.25976666666666665</v>
      </c>
      <c r="P1307" s="12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Sub-Category]],LEN(Kickstarter[[#This Row],[Category and Sub-Category]])-FIND("/",Kickstarter[[#This Row],[Category and Sub-Category]]))</f>
        <v>wearables</v>
      </c>
      <c r="S1307" t="b">
        <v>0</v>
      </c>
      <c r="T1307" t="s">
        <v>8273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f>(((Kickstarter[[#This Row],[deadline]]/60)/60)/24)+DATE(1970,1,1)</f>
        <v>41977.457569444443</v>
      </c>
      <c r="J1308">
        <v>1417690734</v>
      </c>
      <c r="K1308" s="9">
        <f>(((Kickstarter[[#This Row],[launched_at]]/60)/60)/24)+DATE(1970,1,1)</f>
        <v>41947.457569444443</v>
      </c>
      <c r="L1308">
        <v>1415098734</v>
      </c>
      <c r="M1308" t="b">
        <v>0</v>
      </c>
      <c r="N1308">
        <v>356</v>
      </c>
      <c r="O1308" s="10">
        <f>Kickstarter[[#This Row],[pledged]]/Kickstarter[[#This Row],[goal]]</f>
        <v>0.65246363636363636</v>
      </c>
      <c r="P1308" s="12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Sub-Category]],LEN(Kickstarter[[#This Row],[Category and Sub-Category]])-FIND("/",Kickstarter[[#This Row],[Category and Sub-Category]]))</f>
        <v>wearables</v>
      </c>
      <c r="S1308" t="b">
        <v>0</v>
      </c>
      <c r="T1308" t="s">
        <v>8273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f>(((Kickstarter[[#This Row],[deadline]]/60)/60)/24)+DATE(1970,1,1)</f>
        <v>42417.503229166665</v>
      </c>
      <c r="J1309">
        <v>1455710679</v>
      </c>
      <c r="K1309" s="9">
        <f>(((Kickstarter[[#This Row],[launched_at]]/60)/60)/24)+DATE(1970,1,1)</f>
        <v>42387.503229166665</v>
      </c>
      <c r="L1309">
        <v>1453118679</v>
      </c>
      <c r="M1309" t="b">
        <v>0</v>
      </c>
      <c r="N1309">
        <v>45</v>
      </c>
      <c r="O1309" s="10">
        <f>Kickstarter[[#This Row],[pledged]]/Kickstarter[[#This Row],[goal]]</f>
        <v>0.11514000000000001</v>
      </c>
      <c r="P1309" s="12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Sub-Category]],LEN(Kickstarter[[#This Row],[Category and Sub-Category]])-FIND("/",Kickstarter[[#This Row],[Category and Sub-Category]]))</f>
        <v>wearables</v>
      </c>
      <c r="S1309" t="b">
        <v>0</v>
      </c>
      <c r="T1309" t="s">
        <v>8273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f>(((Kickstarter[[#This Row],[deadline]]/60)/60)/24)+DATE(1970,1,1)</f>
        <v>42651.613564814819</v>
      </c>
      <c r="J1310">
        <v>1475937812</v>
      </c>
      <c r="K1310" s="9">
        <f>(((Kickstarter[[#This Row],[launched_at]]/60)/60)/24)+DATE(1970,1,1)</f>
        <v>42611.613564814819</v>
      </c>
      <c r="L1310">
        <v>1472481812</v>
      </c>
      <c r="M1310" t="b">
        <v>0</v>
      </c>
      <c r="N1310">
        <v>38</v>
      </c>
      <c r="O1310" s="10">
        <f>Kickstarter[[#This Row],[pledged]]/Kickstarter[[#This Row],[goal]]</f>
        <v>0.11360000000000001</v>
      </c>
      <c r="P1310" s="12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Sub-Category]],LEN(Kickstarter[[#This Row],[Category and Sub-Category]])-FIND("/",Kickstarter[[#This Row],[Category and Sub-Category]]))</f>
        <v>wearables</v>
      </c>
      <c r="S1310" t="b">
        <v>0</v>
      </c>
      <c r="T1310" t="s">
        <v>8273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f>(((Kickstarter[[#This Row],[deadline]]/60)/60)/24)+DATE(1970,1,1)</f>
        <v>42292.882731481484</v>
      </c>
      <c r="J1311">
        <v>1444943468</v>
      </c>
      <c r="K1311" s="9">
        <f>(((Kickstarter[[#This Row],[launched_at]]/60)/60)/24)+DATE(1970,1,1)</f>
        <v>42257.882731481484</v>
      </c>
      <c r="L1311">
        <v>1441919468</v>
      </c>
      <c r="M1311" t="b">
        <v>0</v>
      </c>
      <c r="N1311">
        <v>35</v>
      </c>
      <c r="O1311" s="10">
        <f>Kickstarter[[#This Row],[pledged]]/Kickstarter[[#This Row],[goal]]</f>
        <v>1.1199130434782609</v>
      </c>
      <c r="P1311" s="12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Sub-Category]],LEN(Kickstarter[[#This Row],[Category and Sub-Category]])-FIND("/",Kickstarter[[#This Row],[Category and Sub-Category]]))</f>
        <v>wearables</v>
      </c>
      <c r="S1311" t="b">
        <v>0</v>
      </c>
      <c r="T1311" t="s">
        <v>8273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f>(((Kickstarter[[#This Row],[deadline]]/60)/60)/24)+DATE(1970,1,1)</f>
        <v>42601.667245370365</v>
      </c>
      <c r="J1312">
        <v>1471622450</v>
      </c>
      <c r="K1312" s="9">
        <f>(((Kickstarter[[#This Row],[launched_at]]/60)/60)/24)+DATE(1970,1,1)</f>
        <v>42556.667245370365</v>
      </c>
      <c r="L1312">
        <v>1467734450</v>
      </c>
      <c r="M1312" t="b">
        <v>0</v>
      </c>
      <c r="N1312">
        <v>24</v>
      </c>
      <c r="O1312" s="10">
        <f>Kickstarter[[#This Row],[pledged]]/Kickstarter[[#This Row],[goal]]</f>
        <v>0.155</v>
      </c>
      <c r="P1312" s="12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Sub-Category]],LEN(Kickstarter[[#This Row],[Category and Sub-Category]])-FIND("/",Kickstarter[[#This Row],[Category and Sub-Category]]))</f>
        <v>wearables</v>
      </c>
      <c r="S1312" t="b">
        <v>0</v>
      </c>
      <c r="T1312" t="s">
        <v>8273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f>(((Kickstarter[[#This Row],[deadline]]/60)/60)/24)+DATE(1970,1,1)</f>
        <v>42704.843969907408</v>
      </c>
      <c r="J1313">
        <v>1480536919</v>
      </c>
      <c r="K1313" s="9">
        <f>(((Kickstarter[[#This Row],[launched_at]]/60)/60)/24)+DATE(1970,1,1)</f>
        <v>42669.802303240736</v>
      </c>
      <c r="L1313">
        <v>1477509319</v>
      </c>
      <c r="M1313" t="b">
        <v>0</v>
      </c>
      <c r="N1313">
        <v>100</v>
      </c>
      <c r="O1313" s="10">
        <f>Kickstarter[[#This Row],[pledged]]/Kickstarter[[#This Row],[goal]]</f>
        <v>0.32028000000000001</v>
      </c>
      <c r="P1313" s="12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Sub-Category]],LEN(Kickstarter[[#This Row],[Category and Sub-Category]])-FIND("/",Kickstarter[[#This Row],[Category and Sub-Category]]))</f>
        <v>wearables</v>
      </c>
      <c r="S1313" t="b">
        <v>0</v>
      </c>
      <c r="T1313" t="s">
        <v>8273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f>(((Kickstarter[[#This Row],[deadline]]/60)/60)/24)+DATE(1970,1,1)</f>
        <v>42112.702800925923</v>
      </c>
      <c r="J1314">
        <v>1429375922</v>
      </c>
      <c r="K1314" s="9">
        <f>(((Kickstarter[[#This Row],[launched_at]]/60)/60)/24)+DATE(1970,1,1)</f>
        <v>42082.702800925923</v>
      </c>
      <c r="L1314">
        <v>1426783922</v>
      </c>
      <c r="M1314" t="b">
        <v>0</v>
      </c>
      <c r="N1314">
        <v>1</v>
      </c>
      <c r="O1314" s="10">
        <f>Kickstarter[[#This Row],[pledged]]/Kickstarter[[#This Row],[goal]]</f>
        <v>6.0869565217391303E-3</v>
      </c>
      <c r="P1314" s="12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Sub-Category]],LEN(Kickstarter[[#This Row],[Category and Sub-Category]])-FIND("/",Kickstarter[[#This Row],[Category and Sub-Category]]))</f>
        <v>wearables</v>
      </c>
      <c r="S1314" t="b">
        <v>0</v>
      </c>
      <c r="T1314" t="s">
        <v>8273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f>(((Kickstarter[[#This Row],[deadline]]/60)/60)/24)+DATE(1970,1,1)</f>
        <v>42432.709652777776</v>
      </c>
      <c r="J1315">
        <v>1457024514</v>
      </c>
      <c r="K1315" s="9">
        <f>(((Kickstarter[[#This Row],[launched_at]]/60)/60)/24)+DATE(1970,1,1)</f>
        <v>42402.709652777776</v>
      </c>
      <c r="L1315">
        <v>1454432514</v>
      </c>
      <c r="M1315" t="b">
        <v>0</v>
      </c>
      <c r="N1315">
        <v>122</v>
      </c>
      <c r="O1315" s="10">
        <f>Kickstarter[[#This Row],[pledged]]/Kickstarter[[#This Row],[goal]]</f>
        <v>0.31114999999999998</v>
      </c>
      <c r="P1315" s="12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Sub-Category]],LEN(Kickstarter[[#This Row],[Category and Sub-Category]])-FIND("/",Kickstarter[[#This Row],[Category and Sub-Category]]))</f>
        <v>wearables</v>
      </c>
      <c r="S1315" t="b">
        <v>0</v>
      </c>
      <c r="T1315" t="s">
        <v>8273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f>(((Kickstarter[[#This Row],[deadline]]/60)/60)/24)+DATE(1970,1,1)</f>
        <v>42664.669675925921</v>
      </c>
      <c r="J1316">
        <v>1477065860</v>
      </c>
      <c r="K1316" s="9">
        <f>(((Kickstarter[[#This Row],[launched_at]]/60)/60)/24)+DATE(1970,1,1)</f>
        <v>42604.669675925921</v>
      </c>
      <c r="L1316">
        <v>1471881860</v>
      </c>
      <c r="M1316" t="b">
        <v>0</v>
      </c>
      <c r="N1316">
        <v>11</v>
      </c>
      <c r="O1316" s="10">
        <f>Kickstarter[[#This Row],[pledged]]/Kickstarter[[#This Row],[goal]]</f>
        <v>1.1266666666666666E-2</v>
      </c>
      <c r="P1316" s="12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Sub-Category]],LEN(Kickstarter[[#This Row],[Category and Sub-Category]])-FIND("/",Kickstarter[[#This Row],[Category and Sub-Category]]))</f>
        <v>wearables</v>
      </c>
      <c r="S1316" t="b">
        <v>0</v>
      </c>
      <c r="T1316" t="s">
        <v>8273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f>(((Kickstarter[[#This Row],[deadline]]/60)/60)/24)+DATE(1970,1,1)</f>
        <v>42314.041666666672</v>
      </c>
      <c r="J1317">
        <v>1446771600</v>
      </c>
      <c r="K1317" s="9">
        <f>(((Kickstarter[[#This Row],[launched_at]]/60)/60)/24)+DATE(1970,1,1)</f>
        <v>42278.498240740737</v>
      </c>
      <c r="L1317">
        <v>1443700648</v>
      </c>
      <c r="M1317" t="b">
        <v>0</v>
      </c>
      <c r="N1317">
        <v>248</v>
      </c>
      <c r="O1317" s="10">
        <f>Kickstarter[[#This Row],[pledged]]/Kickstarter[[#This Row],[goal]]</f>
        <v>0.40404000000000001</v>
      </c>
      <c r="P1317" s="12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Sub-Category]],LEN(Kickstarter[[#This Row],[Category and Sub-Category]])-FIND("/",Kickstarter[[#This Row],[Category and Sub-Category]]))</f>
        <v>wearables</v>
      </c>
      <c r="S1317" t="b">
        <v>0</v>
      </c>
      <c r="T1317" t="s">
        <v>8273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f>(((Kickstarter[[#This Row],[deadline]]/60)/60)/24)+DATE(1970,1,1)</f>
        <v>42428.961909722217</v>
      </c>
      <c r="J1318">
        <v>1456700709</v>
      </c>
      <c r="K1318" s="9">
        <f>(((Kickstarter[[#This Row],[launched_at]]/60)/60)/24)+DATE(1970,1,1)</f>
        <v>42393.961909722217</v>
      </c>
      <c r="L1318">
        <v>1453676709</v>
      </c>
      <c r="M1318" t="b">
        <v>0</v>
      </c>
      <c r="N1318">
        <v>1</v>
      </c>
      <c r="O1318" s="10">
        <f>Kickstarter[[#This Row],[pledged]]/Kickstarter[[#This Row],[goal]]</f>
        <v>1.3333333333333333E-5</v>
      </c>
      <c r="P1318" s="12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Sub-Category]],LEN(Kickstarter[[#This Row],[Category and Sub-Category]])-FIND("/",Kickstarter[[#This Row],[Category and Sub-Category]]))</f>
        <v>wearables</v>
      </c>
      <c r="S1318" t="b">
        <v>0</v>
      </c>
      <c r="T1318" t="s">
        <v>8273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f>(((Kickstarter[[#This Row],[deadline]]/60)/60)/24)+DATE(1970,1,1)</f>
        <v>42572.583333333328</v>
      </c>
      <c r="J1319">
        <v>1469109600</v>
      </c>
      <c r="K1319" s="9">
        <f>(((Kickstarter[[#This Row],[launched_at]]/60)/60)/24)+DATE(1970,1,1)</f>
        <v>42520.235486111109</v>
      </c>
      <c r="L1319">
        <v>1464586746</v>
      </c>
      <c r="M1319" t="b">
        <v>0</v>
      </c>
      <c r="N1319">
        <v>19</v>
      </c>
      <c r="O1319" s="10">
        <f>Kickstarter[[#This Row],[pledged]]/Kickstarter[[#This Row],[goal]]</f>
        <v>5.7334999999999997E-2</v>
      </c>
      <c r="P1319" s="12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Sub-Category]],LEN(Kickstarter[[#This Row],[Category and Sub-Category]])-FIND("/",Kickstarter[[#This Row],[Category and Sub-Category]]))</f>
        <v>wearables</v>
      </c>
      <c r="S1319" t="b">
        <v>0</v>
      </c>
      <c r="T1319" t="s">
        <v>8273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f>(((Kickstarter[[#This Row],[deadline]]/60)/60)/24)+DATE(1970,1,1)</f>
        <v>42015.043657407412</v>
      </c>
      <c r="J1320">
        <v>1420938172</v>
      </c>
      <c r="K1320" s="9">
        <f>(((Kickstarter[[#This Row],[launched_at]]/60)/60)/24)+DATE(1970,1,1)</f>
        <v>41985.043657407412</v>
      </c>
      <c r="L1320">
        <v>1418346172</v>
      </c>
      <c r="M1320" t="b">
        <v>0</v>
      </c>
      <c r="N1320">
        <v>135</v>
      </c>
      <c r="O1320" s="10">
        <f>Kickstarter[[#This Row],[pledged]]/Kickstarter[[#This Row],[goal]]</f>
        <v>0.15325</v>
      </c>
      <c r="P1320" s="12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Sub-Category]],LEN(Kickstarter[[#This Row],[Category and Sub-Category]])-FIND("/",Kickstarter[[#This Row],[Category and Sub-Category]]))</f>
        <v>wearables</v>
      </c>
      <c r="S1320" t="b">
        <v>0</v>
      </c>
      <c r="T1320" t="s">
        <v>8273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f>(((Kickstarter[[#This Row],[deadline]]/60)/60)/24)+DATE(1970,1,1)</f>
        <v>41831.666666666664</v>
      </c>
      <c r="J1321">
        <v>1405094400</v>
      </c>
      <c r="K1321" s="9">
        <f>(((Kickstarter[[#This Row],[launched_at]]/60)/60)/24)+DATE(1970,1,1)</f>
        <v>41816.812094907407</v>
      </c>
      <c r="L1321">
        <v>1403810965</v>
      </c>
      <c r="M1321" t="b">
        <v>0</v>
      </c>
      <c r="N1321">
        <v>9</v>
      </c>
      <c r="O1321" s="10">
        <f>Kickstarter[[#This Row],[pledged]]/Kickstarter[[#This Row],[goal]]</f>
        <v>0.15103448275862069</v>
      </c>
      <c r="P1321" s="12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Sub-Category]],LEN(Kickstarter[[#This Row],[Category and Sub-Category]])-FIND("/",Kickstarter[[#This Row],[Category and Sub-Category]]))</f>
        <v>wearables</v>
      </c>
      <c r="S1321" t="b">
        <v>0</v>
      </c>
      <c r="T1321" t="s">
        <v>8273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f>(((Kickstarter[[#This Row],[deadline]]/60)/60)/24)+DATE(1970,1,1)</f>
        <v>42734.958333333328</v>
      </c>
      <c r="J1322">
        <v>1483138800</v>
      </c>
      <c r="K1322" s="9">
        <f>(((Kickstarter[[#This Row],[launched_at]]/60)/60)/24)+DATE(1970,1,1)</f>
        <v>42705.690347222218</v>
      </c>
      <c r="L1322">
        <v>1480610046</v>
      </c>
      <c r="M1322" t="b">
        <v>0</v>
      </c>
      <c r="N1322">
        <v>3</v>
      </c>
      <c r="O1322" s="10">
        <f>Kickstarter[[#This Row],[pledged]]/Kickstarter[[#This Row],[goal]]</f>
        <v>5.0299999999999997E-3</v>
      </c>
      <c r="P1322" s="12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Sub-Category]],LEN(Kickstarter[[#This Row],[Category and Sub-Category]])-FIND("/",Kickstarter[[#This Row],[Category and Sub-Category]]))</f>
        <v>wearables</v>
      </c>
      <c r="S1322" t="b">
        <v>0</v>
      </c>
      <c r="T1322" t="s">
        <v>8273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f>(((Kickstarter[[#This Row],[deadline]]/60)/60)/24)+DATE(1970,1,1)</f>
        <v>42727.74927083333</v>
      </c>
      <c r="J1323">
        <v>1482515937</v>
      </c>
      <c r="K1323" s="9">
        <f>(((Kickstarter[[#This Row],[launched_at]]/60)/60)/24)+DATE(1970,1,1)</f>
        <v>42697.74927083333</v>
      </c>
      <c r="L1323">
        <v>1479923937</v>
      </c>
      <c r="M1323" t="b">
        <v>0</v>
      </c>
      <c r="N1323">
        <v>7</v>
      </c>
      <c r="O1323" s="10">
        <f>Kickstarter[[#This Row],[pledged]]/Kickstarter[[#This Row],[goal]]</f>
        <v>1.3028138528138528E-2</v>
      </c>
      <c r="P1323" s="12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Sub-Category]],LEN(Kickstarter[[#This Row],[Category and Sub-Category]])-FIND("/",Kickstarter[[#This Row],[Category and Sub-Category]]))</f>
        <v>wearables</v>
      </c>
      <c r="S1323" t="b">
        <v>0</v>
      </c>
      <c r="T1323" t="s">
        <v>8273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f>(((Kickstarter[[#This Row],[deadline]]/60)/60)/24)+DATE(1970,1,1)</f>
        <v>42145.656539351854</v>
      </c>
      <c r="J1324">
        <v>1432223125</v>
      </c>
      <c r="K1324" s="9">
        <f>(((Kickstarter[[#This Row],[launched_at]]/60)/60)/24)+DATE(1970,1,1)</f>
        <v>42115.656539351854</v>
      </c>
      <c r="L1324">
        <v>1429631125</v>
      </c>
      <c r="M1324" t="b">
        <v>0</v>
      </c>
      <c r="N1324">
        <v>4</v>
      </c>
      <c r="O1324" s="10">
        <f>Kickstarter[[#This Row],[pledged]]/Kickstarter[[#This Row],[goal]]</f>
        <v>3.0285714285714286E-3</v>
      </c>
      <c r="P1324" s="12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Sub-Category]],LEN(Kickstarter[[#This Row],[Category and Sub-Category]])-FIND("/",Kickstarter[[#This Row],[Category and Sub-Category]]))</f>
        <v>wearables</v>
      </c>
      <c r="S1324" t="b">
        <v>0</v>
      </c>
      <c r="T1324" t="s">
        <v>8273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f>(((Kickstarter[[#This Row],[deadline]]/60)/60)/24)+DATE(1970,1,1)</f>
        <v>42486.288194444445</v>
      </c>
      <c r="J1325">
        <v>1461653700</v>
      </c>
      <c r="K1325" s="9">
        <f>(((Kickstarter[[#This Row],[launched_at]]/60)/60)/24)+DATE(1970,1,1)</f>
        <v>42451.698449074072</v>
      </c>
      <c r="L1325">
        <v>1458665146</v>
      </c>
      <c r="M1325" t="b">
        <v>0</v>
      </c>
      <c r="N1325">
        <v>44</v>
      </c>
      <c r="O1325" s="10">
        <f>Kickstarter[[#This Row],[pledged]]/Kickstarter[[#This Row],[goal]]</f>
        <v>8.8800000000000004E-2</v>
      </c>
      <c r="P1325" s="12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Sub-Category]],LEN(Kickstarter[[#This Row],[Category and Sub-Category]])-FIND("/",Kickstarter[[#This Row],[Category and Sub-Category]]))</f>
        <v>wearables</v>
      </c>
      <c r="S1325" t="b">
        <v>0</v>
      </c>
      <c r="T1325" t="s">
        <v>8273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f>(((Kickstarter[[#This Row],[deadline]]/60)/60)/24)+DATE(1970,1,1)</f>
        <v>42656.633703703701</v>
      </c>
      <c r="J1326">
        <v>1476371552</v>
      </c>
      <c r="K1326" s="9">
        <f>(((Kickstarter[[#This Row],[launched_at]]/60)/60)/24)+DATE(1970,1,1)</f>
        <v>42626.633703703701</v>
      </c>
      <c r="L1326">
        <v>1473779552</v>
      </c>
      <c r="M1326" t="b">
        <v>0</v>
      </c>
      <c r="N1326">
        <v>90</v>
      </c>
      <c r="O1326" s="10">
        <f>Kickstarter[[#This Row],[pledged]]/Kickstarter[[#This Row],[goal]]</f>
        <v>9.8400000000000001E-2</v>
      </c>
      <c r="P1326" s="12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Sub-Category]],LEN(Kickstarter[[#This Row],[Category and Sub-Category]])-FIND("/",Kickstarter[[#This Row],[Category and Sub-Category]]))</f>
        <v>wearables</v>
      </c>
      <c r="S1326" t="b">
        <v>0</v>
      </c>
      <c r="T1326" t="s">
        <v>8273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f>(((Kickstarter[[#This Row],[deadline]]/60)/60)/24)+DATE(1970,1,1)</f>
        <v>42734.086053240739</v>
      </c>
      <c r="J1327">
        <v>1483063435</v>
      </c>
      <c r="K1327" s="9">
        <f>(((Kickstarter[[#This Row],[launched_at]]/60)/60)/24)+DATE(1970,1,1)</f>
        <v>42704.086053240739</v>
      </c>
      <c r="L1327">
        <v>1480471435</v>
      </c>
      <c r="M1327" t="b">
        <v>0</v>
      </c>
      <c r="N1327">
        <v>8</v>
      </c>
      <c r="O1327" s="10">
        <f>Kickstarter[[#This Row],[pledged]]/Kickstarter[[#This Row],[goal]]</f>
        <v>2.4299999999999999E-2</v>
      </c>
      <c r="P1327" s="12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Sub-Category]],LEN(Kickstarter[[#This Row],[Category and Sub-Category]])-FIND("/",Kickstarter[[#This Row],[Category and Sub-Category]]))</f>
        <v>wearables</v>
      </c>
      <c r="S1327" t="b">
        <v>0</v>
      </c>
      <c r="T1327" t="s">
        <v>8273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f>(((Kickstarter[[#This Row],[deadline]]/60)/60)/24)+DATE(1970,1,1)</f>
        <v>42019.791990740734</v>
      </c>
      <c r="J1328">
        <v>1421348428</v>
      </c>
      <c r="K1328" s="9">
        <f>(((Kickstarter[[#This Row],[launched_at]]/60)/60)/24)+DATE(1970,1,1)</f>
        <v>41974.791990740734</v>
      </c>
      <c r="L1328">
        <v>1417460428</v>
      </c>
      <c r="M1328" t="b">
        <v>0</v>
      </c>
      <c r="N1328">
        <v>11</v>
      </c>
      <c r="O1328" s="10">
        <f>Kickstarter[[#This Row],[pledged]]/Kickstarter[[#This Row],[goal]]</f>
        <v>1.1299999999999999E-2</v>
      </c>
      <c r="P1328" s="12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Sub-Category]],LEN(Kickstarter[[#This Row],[Category and Sub-Category]])-FIND("/",Kickstarter[[#This Row],[Category and Sub-Category]]))</f>
        <v>wearables</v>
      </c>
      <c r="S1328" t="b">
        <v>0</v>
      </c>
      <c r="T1328" t="s">
        <v>8273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f>(((Kickstarter[[#This Row],[deadline]]/60)/60)/24)+DATE(1970,1,1)</f>
        <v>42153.678645833337</v>
      </c>
      <c r="J1329">
        <v>1432916235</v>
      </c>
      <c r="K1329" s="9">
        <f>(((Kickstarter[[#This Row],[launched_at]]/60)/60)/24)+DATE(1970,1,1)</f>
        <v>42123.678645833337</v>
      </c>
      <c r="L1329">
        <v>1430324235</v>
      </c>
      <c r="M1329" t="b">
        <v>0</v>
      </c>
      <c r="N1329">
        <v>41</v>
      </c>
      <c r="O1329" s="10">
        <f>Kickstarter[[#This Row],[pledged]]/Kickstarter[[#This Row],[goal]]</f>
        <v>3.5520833333333335E-2</v>
      </c>
      <c r="P1329" s="12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Sub-Category]],LEN(Kickstarter[[#This Row],[Category and Sub-Category]])-FIND("/",Kickstarter[[#This Row],[Category and Sub-Category]]))</f>
        <v>wearables</v>
      </c>
      <c r="S1329" t="b">
        <v>0</v>
      </c>
      <c r="T1329" t="s">
        <v>8273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f>(((Kickstarter[[#This Row],[deadline]]/60)/60)/24)+DATE(1970,1,1)</f>
        <v>42657.642754629633</v>
      </c>
      <c r="J1330">
        <v>1476458734</v>
      </c>
      <c r="K1330" s="9">
        <f>(((Kickstarter[[#This Row],[launched_at]]/60)/60)/24)+DATE(1970,1,1)</f>
        <v>42612.642754629633</v>
      </c>
      <c r="L1330">
        <v>1472570734</v>
      </c>
      <c r="M1330" t="b">
        <v>0</v>
      </c>
      <c r="N1330">
        <v>15</v>
      </c>
      <c r="O1330" s="10">
        <f>Kickstarter[[#This Row],[pledged]]/Kickstarter[[#This Row],[goal]]</f>
        <v>2.3306666666666667E-2</v>
      </c>
      <c r="P1330" s="12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Sub-Category]],LEN(Kickstarter[[#This Row],[Category and Sub-Category]])-FIND("/",Kickstarter[[#This Row],[Category and Sub-Category]]))</f>
        <v>wearables</v>
      </c>
      <c r="S1330" t="b">
        <v>0</v>
      </c>
      <c r="T1330" t="s">
        <v>8273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f>(((Kickstarter[[#This Row],[deadline]]/60)/60)/24)+DATE(1970,1,1)</f>
        <v>41975.263252314813</v>
      </c>
      <c r="J1331">
        <v>1417501145</v>
      </c>
      <c r="K1331" s="9">
        <f>(((Kickstarter[[#This Row],[launched_at]]/60)/60)/24)+DATE(1970,1,1)</f>
        <v>41935.221585648149</v>
      </c>
      <c r="L1331">
        <v>1414041545</v>
      </c>
      <c r="M1331" t="b">
        <v>0</v>
      </c>
      <c r="N1331">
        <v>9</v>
      </c>
      <c r="O1331" s="10">
        <f>Kickstarter[[#This Row],[pledged]]/Kickstarter[[#This Row],[goal]]</f>
        <v>8.1600000000000006E-3</v>
      </c>
      <c r="P1331" s="12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Sub-Category]],LEN(Kickstarter[[#This Row],[Category and Sub-Category]])-FIND("/",Kickstarter[[#This Row],[Category and Sub-Category]]))</f>
        <v>wearables</v>
      </c>
      <c r="S1331" t="b">
        <v>0</v>
      </c>
      <c r="T1331" t="s">
        <v>8273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f>(((Kickstarter[[#This Row],[deadline]]/60)/60)/24)+DATE(1970,1,1)</f>
        <v>42553.166666666672</v>
      </c>
      <c r="J1332">
        <v>1467432000</v>
      </c>
      <c r="K1332" s="9">
        <f>(((Kickstarter[[#This Row],[launched_at]]/60)/60)/24)+DATE(1970,1,1)</f>
        <v>42522.276724537034</v>
      </c>
      <c r="L1332">
        <v>1464763109</v>
      </c>
      <c r="M1332" t="b">
        <v>0</v>
      </c>
      <c r="N1332">
        <v>50</v>
      </c>
      <c r="O1332" s="10">
        <f>Kickstarter[[#This Row],[pledged]]/Kickstarter[[#This Row],[goal]]</f>
        <v>0.22494285714285714</v>
      </c>
      <c r="P1332" s="12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Sub-Category]],LEN(Kickstarter[[#This Row],[Category and Sub-Category]])-FIND("/",Kickstarter[[#This Row],[Category and Sub-Category]]))</f>
        <v>wearables</v>
      </c>
      <c r="S1332" t="b">
        <v>0</v>
      </c>
      <c r="T1332" t="s">
        <v>8273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f>(((Kickstarter[[#This Row],[deadline]]/60)/60)/24)+DATE(1970,1,1)</f>
        <v>42599.50409722222</v>
      </c>
      <c r="J1333">
        <v>1471435554</v>
      </c>
      <c r="K1333" s="9">
        <f>(((Kickstarter[[#This Row],[launched_at]]/60)/60)/24)+DATE(1970,1,1)</f>
        <v>42569.50409722222</v>
      </c>
      <c r="L1333">
        <v>1468843554</v>
      </c>
      <c r="M1333" t="b">
        <v>0</v>
      </c>
      <c r="N1333">
        <v>34</v>
      </c>
      <c r="O1333" s="10">
        <f>Kickstarter[[#This Row],[pledged]]/Kickstarter[[#This Row],[goal]]</f>
        <v>1.3668E-2</v>
      </c>
      <c r="P1333" s="12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Sub-Category]],LEN(Kickstarter[[#This Row],[Category and Sub-Category]])-FIND("/",Kickstarter[[#This Row],[Category and Sub-Category]]))</f>
        <v>wearables</v>
      </c>
      <c r="S1333" t="b">
        <v>0</v>
      </c>
      <c r="T1333" t="s">
        <v>8273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f>(((Kickstarter[[#This Row],[deadline]]/60)/60)/24)+DATE(1970,1,1)</f>
        <v>42762.060277777782</v>
      </c>
      <c r="J1334">
        <v>1485480408</v>
      </c>
      <c r="K1334" s="9">
        <f>(((Kickstarter[[#This Row],[launched_at]]/60)/60)/24)+DATE(1970,1,1)</f>
        <v>42732.060277777782</v>
      </c>
      <c r="L1334">
        <v>1482888408</v>
      </c>
      <c r="M1334" t="b">
        <v>0</v>
      </c>
      <c r="N1334">
        <v>0</v>
      </c>
      <c r="O1334" s="10">
        <f>Kickstarter[[#This Row],[pledged]]/Kickstarter[[#This Row],[goal]]</f>
        <v>0</v>
      </c>
      <c r="P1334" s="12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Sub-Category]],LEN(Kickstarter[[#This Row],[Category and Sub-Category]])-FIND("/",Kickstarter[[#This Row],[Category and Sub-Category]]))</f>
        <v>wearables</v>
      </c>
      <c r="S1334" t="b">
        <v>0</v>
      </c>
      <c r="T1334" t="s">
        <v>8273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f>(((Kickstarter[[#This Row],[deadline]]/60)/60)/24)+DATE(1970,1,1)</f>
        <v>41836.106770833336</v>
      </c>
      <c r="J1335">
        <v>1405478025</v>
      </c>
      <c r="K1335" s="9">
        <f>(((Kickstarter[[#This Row],[launched_at]]/60)/60)/24)+DATE(1970,1,1)</f>
        <v>41806.106770833336</v>
      </c>
      <c r="L1335">
        <v>1402886025</v>
      </c>
      <c r="M1335" t="b">
        <v>0</v>
      </c>
      <c r="N1335">
        <v>0</v>
      </c>
      <c r="O1335" s="10">
        <f>Kickstarter[[#This Row],[pledged]]/Kickstarter[[#This Row],[goal]]</f>
        <v>0</v>
      </c>
      <c r="P1335" s="12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Sub-Category]],LEN(Kickstarter[[#This Row],[Category and Sub-Category]])-FIND("/",Kickstarter[[#This Row],[Category and Sub-Category]]))</f>
        <v>wearables</v>
      </c>
      <c r="S1335" t="b">
        <v>0</v>
      </c>
      <c r="T1335" t="s">
        <v>8273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f>(((Kickstarter[[#This Row],[deadline]]/60)/60)/24)+DATE(1970,1,1)</f>
        <v>42440.774155092593</v>
      </c>
      <c r="J1336">
        <v>1457721287</v>
      </c>
      <c r="K1336" s="9">
        <f>(((Kickstarter[[#This Row],[launched_at]]/60)/60)/24)+DATE(1970,1,1)</f>
        <v>42410.774155092593</v>
      </c>
      <c r="L1336">
        <v>1455129287</v>
      </c>
      <c r="M1336" t="b">
        <v>0</v>
      </c>
      <c r="N1336">
        <v>276</v>
      </c>
      <c r="O1336" s="10">
        <f>Kickstarter[[#This Row],[pledged]]/Kickstarter[[#This Row],[goal]]</f>
        <v>0.10754135338345865</v>
      </c>
      <c r="P1336" s="12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Sub-Category]],LEN(Kickstarter[[#This Row],[Category and Sub-Category]])-FIND("/",Kickstarter[[#This Row],[Category and Sub-Category]]))</f>
        <v>wearables</v>
      </c>
      <c r="S1336" t="b">
        <v>0</v>
      </c>
      <c r="T1336" t="s">
        <v>8273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f>(((Kickstarter[[#This Row],[deadline]]/60)/60)/24)+DATE(1970,1,1)</f>
        <v>42343.936365740738</v>
      </c>
      <c r="J1337">
        <v>1449354502</v>
      </c>
      <c r="K1337" s="9">
        <f>(((Kickstarter[[#This Row],[launched_at]]/60)/60)/24)+DATE(1970,1,1)</f>
        <v>42313.936365740738</v>
      </c>
      <c r="L1337">
        <v>1446762502</v>
      </c>
      <c r="M1337" t="b">
        <v>0</v>
      </c>
      <c r="N1337">
        <v>16</v>
      </c>
      <c r="O1337" s="10">
        <f>Kickstarter[[#This Row],[pledged]]/Kickstarter[[#This Row],[goal]]</f>
        <v>0.1976</v>
      </c>
      <c r="P1337" s="12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Sub-Category]],LEN(Kickstarter[[#This Row],[Category and Sub-Category]])-FIND("/",Kickstarter[[#This Row],[Category and Sub-Category]]))</f>
        <v>wearables</v>
      </c>
      <c r="S1337" t="b">
        <v>0</v>
      </c>
      <c r="T1337" t="s">
        <v>8273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f>(((Kickstarter[[#This Row],[deadline]]/60)/60)/24)+DATE(1970,1,1)</f>
        <v>41990.863750000004</v>
      </c>
      <c r="J1338">
        <v>1418849028</v>
      </c>
      <c r="K1338" s="9">
        <f>(((Kickstarter[[#This Row],[launched_at]]/60)/60)/24)+DATE(1970,1,1)</f>
        <v>41955.863750000004</v>
      </c>
      <c r="L1338">
        <v>1415825028</v>
      </c>
      <c r="M1338" t="b">
        <v>0</v>
      </c>
      <c r="N1338">
        <v>224</v>
      </c>
      <c r="O1338" s="10">
        <f>Kickstarter[[#This Row],[pledged]]/Kickstarter[[#This Row],[goal]]</f>
        <v>0.84946999999999995</v>
      </c>
      <c r="P1338" s="12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Sub-Category]],LEN(Kickstarter[[#This Row],[Category and Sub-Category]])-FIND("/",Kickstarter[[#This Row],[Category and Sub-Category]]))</f>
        <v>wearables</v>
      </c>
      <c r="S1338" t="b">
        <v>0</v>
      </c>
      <c r="T1338" t="s">
        <v>8273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f>(((Kickstarter[[#This Row],[deadline]]/60)/60)/24)+DATE(1970,1,1)</f>
        <v>42797.577303240745</v>
      </c>
      <c r="J1339">
        <v>1488549079</v>
      </c>
      <c r="K1339" s="9">
        <f>(((Kickstarter[[#This Row],[launched_at]]/60)/60)/24)+DATE(1970,1,1)</f>
        <v>42767.577303240745</v>
      </c>
      <c r="L1339">
        <v>1485957079</v>
      </c>
      <c r="M1339" t="b">
        <v>0</v>
      </c>
      <c r="N1339">
        <v>140</v>
      </c>
      <c r="O1339" s="10">
        <f>Kickstarter[[#This Row],[pledged]]/Kickstarter[[#This Row],[goal]]</f>
        <v>0.49381999999999998</v>
      </c>
      <c r="P1339" s="12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Sub-Category]],LEN(Kickstarter[[#This Row],[Category and Sub-Category]])-FIND("/",Kickstarter[[#This Row],[Category and Sub-Category]]))</f>
        <v>wearables</v>
      </c>
      <c r="S1339" t="b">
        <v>0</v>
      </c>
      <c r="T1339" t="s">
        <v>8273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f>(((Kickstarter[[#This Row],[deadline]]/60)/60)/24)+DATE(1970,1,1)</f>
        <v>42218.803622685184</v>
      </c>
      <c r="J1340">
        <v>1438543033</v>
      </c>
      <c r="K1340" s="9">
        <f>(((Kickstarter[[#This Row],[launched_at]]/60)/60)/24)+DATE(1970,1,1)</f>
        <v>42188.803622685184</v>
      </c>
      <c r="L1340">
        <v>1435951033</v>
      </c>
      <c r="M1340" t="b">
        <v>0</v>
      </c>
      <c r="N1340">
        <v>15</v>
      </c>
      <c r="O1340" s="10">
        <f>Kickstarter[[#This Row],[pledged]]/Kickstarter[[#This Row],[goal]]</f>
        <v>3.3033333333333331E-2</v>
      </c>
      <c r="P1340" s="12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Sub-Category]],LEN(Kickstarter[[#This Row],[Category and Sub-Category]])-FIND("/",Kickstarter[[#This Row],[Category and Sub-Category]]))</f>
        <v>wearables</v>
      </c>
      <c r="S1340" t="b">
        <v>0</v>
      </c>
      <c r="T1340" t="s">
        <v>8273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f>(((Kickstarter[[#This Row],[deadline]]/60)/60)/24)+DATE(1970,1,1)</f>
        <v>41981.688831018517</v>
      </c>
      <c r="J1341">
        <v>1418056315</v>
      </c>
      <c r="K1341" s="9">
        <f>(((Kickstarter[[#This Row],[launched_at]]/60)/60)/24)+DATE(1970,1,1)</f>
        <v>41936.647164351853</v>
      </c>
      <c r="L1341">
        <v>1414164715</v>
      </c>
      <c r="M1341" t="b">
        <v>0</v>
      </c>
      <c r="N1341">
        <v>37</v>
      </c>
      <c r="O1341" s="10">
        <f>Kickstarter[[#This Row],[pledged]]/Kickstarter[[#This Row],[goal]]</f>
        <v>6.6339999999999996E-2</v>
      </c>
      <c r="P1341" s="12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Sub-Category]],LEN(Kickstarter[[#This Row],[Category and Sub-Category]])-FIND("/",Kickstarter[[#This Row],[Category and Sub-Category]]))</f>
        <v>wearables</v>
      </c>
      <c r="S1341" t="b">
        <v>0</v>
      </c>
      <c r="T1341" t="s">
        <v>8273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f>(((Kickstarter[[#This Row],[deadline]]/60)/60)/24)+DATE(1970,1,1)</f>
        <v>41866.595520833333</v>
      </c>
      <c r="J1342">
        <v>1408112253</v>
      </c>
      <c r="K1342" s="9">
        <f>(((Kickstarter[[#This Row],[launched_at]]/60)/60)/24)+DATE(1970,1,1)</f>
        <v>41836.595520833333</v>
      </c>
      <c r="L1342">
        <v>1405520253</v>
      </c>
      <c r="M1342" t="b">
        <v>0</v>
      </c>
      <c r="N1342">
        <v>0</v>
      </c>
      <c r="O1342" s="10">
        <f>Kickstarter[[#This Row],[pledged]]/Kickstarter[[#This Row],[goal]]</f>
        <v>0</v>
      </c>
      <c r="P1342" s="12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Sub-Category]],LEN(Kickstarter[[#This Row],[Category and Sub-Category]])-FIND("/",Kickstarter[[#This Row],[Category and Sub-Category]]))</f>
        <v>wearables</v>
      </c>
      <c r="S1342" t="b">
        <v>0</v>
      </c>
      <c r="T1342" t="s">
        <v>8273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f>(((Kickstarter[[#This Row],[deadline]]/60)/60)/24)+DATE(1970,1,1)</f>
        <v>42644.624039351853</v>
      </c>
      <c r="J1343">
        <v>1475333917</v>
      </c>
      <c r="K1343" s="9">
        <f>(((Kickstarter[[#This Row],[launched_at]]/60)/60)/24)+DATE(1970,1,1)</f>
        <v>42612.624039351853</v>
      </c>
      <c r="L1343">
        <v>1472569117</v>
      </c>
      <c r="M1343" t="b">
        <v>0</v>
      </c>
      <c r="N1343">
        <v>46</v>
      </c>
      <c r="O1343" s="10">
        <f>Kickstarter[[#This Row],[pledged]]/Kickstarter[[#This Row],[goal]]</f>
        <v>0.7036</v>
      </c>
      <c r="P1343" s="12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Sub-Category]],LEN(Kickstarter[[#This Row],[Category and Sub-Category]])-FIND("/",Kickstarter[[#This Row],[Category and Sub-Category]]))</f>
        <v>wearables</v>
      </c>
      <c r="S1343" t="b">
        <v>0</v>
      </c>
      <c r="T1343" t="s">
        <v>8273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f>(((Kickstarter[[#This Row],[deadline]]/60)/60)/24)+DATE(1970,1,1)</f>
        <v>42202.816423611104</v>
      </c>
      <c r="J1344">
        <v>1437161739</v>
      </c>
      <c r="K1344" s="9">
        <f>(((Kickstarter[[#This Row],[launched_at]]/60)/60)/24)+DATE(1970,1,1)</f>
        <v>42172.816423611104</v>
      </c>
      <c r="L1344">
        <v>1434569739</v>
      </c>
      <c r="M1344" t="b">
        <v>0</v>
      </c>
      <c r="N1344">
        <v>1</v>
      </c>
      <c r="O1344" s="10">
        <f>Kickstarter[[#This Row],[pledged]]/Kickstarter[[#This Row],[goal]]</f>
        <v>2E-3</v>
      </c>
      <c r="P1344" s="12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Sub-Category]],LEN(Kickstarter[[#This Row],[Category and Sub-Category]])-FIND("/",Kickstarter[[#This Row],[Category and Sub-Category]]))</f>
        <v>wearables</v>
      </c>
      <c r="S1344" t="b">
        <v>0</v>
      </c>
      <c r="T1344" t="s">
        <v>8273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f>(((Kickstarter[[#This Row],[deadline]]/60)/60)/24)+DATE(1970,1,1)</f>
        <v>42601.165972222225</v>
      </c>
      <c r="J1345">
        <v>1471579140</v>
      </c>
      <c r="K1345" s="9">
        <f>(((Kickstarter[[#This Row],[launched_at]]/60)/60)/24)+DATE(1970,1,1)</f>
        <v>42542.526423611111</v>
      </c>
      <c r="L1345">
        <v>1466512683</v>
      </c>
      <c r="M1345" t="b">
        <v>0</v>
      </c>
      <c r="N1345">
        <v>323</v>
      </c>
      <c r="O1345" s="10">
        <f>Kickstarter[[#This Row],[pledged]]/Kickstarter[[#This Row],[goal]]</f>
        <v>1.02298</v>
      </c>
      <c r="P1345" s="12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Sub-Category]],LEN(Kickstarter[[#This Row],[Category and Sub-Category]])-FIND("/",Kickstarter[[#This Row],[Category and Sub-Category]]))</f>
        <v>wearables</v>
      </c>
      <c r="S1345" t="b">
        <v>0</v>
      </c>
      <c r="T1345" t="s">
        <v>8273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f>(((Kickstarter[[#This Row],[deadline]]/60)/60)/24)+DATE(1970,1,1)</f>
        <v>42551.789803240739</v>
      </c>
      <c r="J1346">
        <v>1467313039</v>
      </c>
      <c r="K1346" s="9">
        <f>(((Kickstarter[[#This Row],[launched_at]]/60)/60)/24)+DATE(1970,1,1)</f>
        <v>42522.789803240739</v>
      </c>
      <c r="L1346">
        <v>1464807439</v>
      </c>
      <c r="M1346" t="b">
        <v>0</v>
      </c>
      <c r="N1346">
        <v>139</v>
      </c>
      <c r="O1346" s="10">
        <f>Kickstarter[[#This Row],[pledged]]/Kickstarter[[#This Row],[goal]]</f>
        <v>3.7773333333333334</v>
      </c>
      <c r="P1346" s="12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Sub-Category]],LEN(Kickstarter[[#This Row],[Category and Sub-Category]])-FIND("/",Kickstarter[[#This Row],[Category and Sub-Category]]))</f>
        <v>nonfiction</v>
      </c>
      <c r="S1346" t="b">
        <v>1</v>
      </c>
      <c r="T1346" t="s">
        <v>8274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f>(((Kickstarter[[#This Row],[deadline]]/60)/60)/24)+DATE(1970,1,1)</f>
        <v>41834.814340277779</v>
      </c>
      <c r="J1347">
        <v>1405366359</v>
      </c>
      <c r="K1347" s="9">
        <f>(((Kickstarter[[#This Row],[launched_at]]/60)/60)/24)+DATE(1970,1,1)</f>
        <v>41799.814340277779</v>
      </c>
      <c r="L1347">
        <v>1402342359</v>
      </c>
      <c r="M1347" t="b">
        <v>0</v>
      </c>
      <c r="N1347">
        <v>7</v>
      </c>
      <c r="O1347" s="10">
        <f>Kickstarter[[#This Row],[pledged]]/Kickstarter[[#This Row],[goal]]</f>
        <v>1.25</v>
      </c>
      <c r="P1347" s="12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Sub-Category]],LEN(Kickstarter[[#This Row],[Category and Sub-Category]])-FIND("/",Kickstarter[[#This Row],[Category and Sub-Category]]))</f>
        <v>nonfiction</v>
      </c>
      <c r="S1347" t="b">
        <v>1</v>
      </c>
      <c r="T1347" t="s">
        <v>8274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f>(((Kickstarter[[#This Row],[deadline]]/60)/60)/24)+DATE(1970,1,1)</f>
        <v>41452.075821759259</v>
      </c>
      <c r="J1348">
        <v>1372297751</v>
      </c>
      <c r="K1348" s="9">
        <f>(((Kickstarter[[#This Row],[launched_at]]/60)/60)/24)+DATE(1970,1,1)</f>
        <v>41422.075821759259</v>
      </c>
      <c r="L1348">
        <v>1369705751</v>
      </c>
      <c r="M1348" t="b">
        <v>0</v>
      </c>
      <c r="N1348">
        <v>149</v>
      </c>
      <c r="O1348" s="10">
        <f>Kickstarter[[#This Row],[pledged]]/Kickstarter[[#This Row],[goal]]</f>
        <v>1.473265306122449</v>
      </c>
      <c r="P1348" s="12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Sub-Category]],LEN(Kickstarter[[#This Row],[Category and Sub-Category]])-FIND("/",Kickstarter[[#This Row],[Category and Sub-Category]]))</f>
        <v>nonfiction</v>
      </c>
      <c r="S1348" t="b">
        <v>1</v>
      </c>
      <c r="T1348" t="s">
        <v>8274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f>(((Kickstarter[[#This Row],[deadline]]/60)/60)/24)+DATE(1970,1,1)</f>
        <v>42070.638020833328</v>
      </c>
      <c r="J1349">
        <v>1425741525</v>
      </c>
      <c r="K1349" s="9">
        <f>(((Kickstarter[[#This Row],[launched_at]]/60)/60)/24)+DATE(1970,1,1)</f>
        <v>42040.638020833328</v>
      </c>
      <c r="L1349">
        <v>1423149525</v>
      </c>
      <c r="M1349" t="b">
        <v>0</v>
      </c>
      <c r="N1349">
        <v>31</v>
      </c>
      <c r="O1349" s="10">
        <f>Kickstarter[[#This Row],[pledged]]/Kickstarter[[#This Row],[goal]]</f>
        <v>1.022</v>
      </c>
      <c r="P1349" s="12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Sub-Category]],LEN(Kickstarter[[#This Row],[Category and Sub-Category]])-FIND("/",Kickstarter[[#This Row],[Category and Sub-Category]]))</f>
        <v>nonfiction</v>
      </c>
      <c r="S1349" t="b">
        <v>1</v>
      </c>
      <c r="T1349" t="s">
        <v>8274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f>(((Kickstarter[[#This Row],[deadline]]/60)/60)/24)+DATE(1970,1,1)</f>
        <v>41991.506168981476</v>
      </c>
      <c r="J1350">
        <v>1418904533</v>
      </c>
      <c r="K1350" s="9">
        <f>(((Kickstarter[[#This Row],[launched_at]]/60)/60)/24)+DATE(1970,1,1)</f>
        <v>41963.506168981476</v>
      </c>
      <c r="L1350">
        <v>1416485333</v>
      </c>
      <c r="M1350" t="b">
        <v>0</v>
      </c>
      <c r="N1350">
        <v>26</v>
      </c>
      <c r="O1350" s="10">
        <f>Kickstarter[[#This Row],[pledged]]/Kickstarter[[#This Row],[goal]]</f>
        <v>1.018723404255319</v>
      </c>
      <c r="P1350" s="12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Sub-Category]],LEN(Kickstarter[[#This Row],[Category and Sub-Category]])-FIND("/",Kickstarter[[#This Row],[Category and Sub-Category]]))</f>
        <v>nonfiction</v>
      </c>
      <c r="S1350" t="b">
        <v>1</v>
      </c>
      <c r="T1350" t="s">
        <v>8274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f>(((Kickstarter[[#This Row],[deadline]]/60)/60)/24)+DATE(1970,1,1)</f>
        <v>42354.290972222225</v>
      </c>
      <c r="J1351">
        <v>1450249140</v>
      </c>
      <c r="K1351" s="9">
        <f>(((Kickstarter[[#This Row],[launched_at]]/60)/60)/24)+DATE(1970,1,1)</f>
        <v>42317.33258101852</v>
      </c>
      <c r="L1351">
        <v>1447055935</v>
      </c>
      <c r="M1351" t="b">
        <v>0</v>
      </c>
      <c r="N1351">
        <v>172</v>
      </c>
      <c r="O1351" s="10">
        <f>Kickstarter[[#This Row],[pledged]]/Kickstarter[[#This Row],[goal]]</f>
        <v>2.0419999999999998</v>
      </c>
      <c r="P1351" s="12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Sub-Category]],LEN(Kickstarter[[#This Row],[Category and Sub-Category]])-FIND("/",Kickstarter[[#This Row],[Category and Sub-Category]]))</f>
        <v>nonfiction</v>
      </c>
      <c r="S1351" t="b">
        <v>1</v>
      </c>
      <c r="T1351" t="s">
        <v>8274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f>(((Kickstarter[[#This Row],[deadline]]/60)/60)/24)+DATE(1970,1,1)</f>
        <v>42364.013124999998</v>
      </c>
      <c r="J1352">
        <v>1451089134</v>
      </c>
      <c r="K1352" s="9">
        <f>(((Kickstarter[[#This Row],[launched_at]]/60)/60)/24)+DATE(1970,1,1)</f>
        <v>42334.013124999998</v>
      </c>
      <c r="L1352">
        <v>1448497134</v>
      </c>
      <c r="M1352" t="b">
        <v>0</v>
      </c>
      <c r="N1352">
        <v>78</v>
      </c>
      <c r="O1352" s="10">
        <f>Kickstarter[[#This Row],[pledged]]/Kickstarter[[#This Row],[goal]]</f>
        <v>1.0405</v>
      </c>
      <c r="P1352" s="12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Sub-Category]],LEN(Kickstarter[[#This Row],[Category and Sub-Category]])-FIND("/",Kickstarter[[#This Row],[Category and Sub-Category]]))</f>
        <v>nonfiction</v>
      </c>
      <c r="S1352" t="b">
        <v>1</v>
      </c>
      <c r="T1352" t="s">
        <v>8274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f>(((Kickstarter[[#This Row],[deadline]]/60)/60)/24)+DATE(1970,1,1)</f>
        <v>42412.74009259259</v>
      </c>
      <c r="J1353">
        <v>1455299144</v>
      </c>
      <c r="K1353" s="9">
        <f>(((Kickstarter[[#This Row],[launched_at]]/60)/60)/24)+DATE(1970,1,1)</f>
        <v>42382.74009259259</v>
      </c>
      <c r="L1353">
        <v>1452707144</v>
      </c>
      <c r="M1353" t="b">
        <v>0</v>
      </c>
      <c r="N1353">
        <v>120</v>
      </c>
      <c r="O1353" s="10">
        <f>Kickstarter[[#This Row],[pledged]]/Kickstarter[[#This Row],[goal]]</f>
        <v>1.0126500000000001</v>
      </c>
      <c r="P1353" s="12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Sub-Category]],LEN(Kickstarter[[#This Row],[Category and Sub-Category]])-FIND("/",Kickstarter[[#This Row],[Category and Sub-Category]]))</f>
        <v>nonfiction</v>
      </c>
      <c r="S1353" t="b">
        <v>1</v>
      </c>
      <c r="T1353" t="s">
        <v>8274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f>(((Kickstarter[[#This Row],[deadline]]/60)/60)/24)+DATE(1970,1,1)</f>
        <v>42252.165972222225</v>
      </c>
      <c r="J1354">
        <v>1441425540</v>
      </c>
      <c r="K1354" s="9">
        <f>(((Kickstarter[[#This Row],[launched_at]]/60)/60)/24)+DATE(1970,1,1)</f>
        <v>42200.578310185185</v>
      </c>
      <c r="L1354">
        <v>1436968366</v>
      </c>
      <c r="M1354" t="b">
        <v>0</v>
      </c>
      <c r="N1354">
        <v>227</v>
      </c>
      <c r="O1354" s="10">
        <f>Kickstarter[[#This Row],[pledged]]/Kickstarter[[#This Row],[goal]]</f>
        <v>1.3613999999999999</v>
      </c>
      <c r="P1354" s="12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Sub-Category]],LEN(Kickstarter[[#This Row],[Category and Sub-Category]])-FIND("/",Kickstarter[[#This Row],[Category and Sub-Category]]))</f>
        <v>nonfiction</v>
      </c>
      <c r="S1354" t="b">
        <v>1</v>
      </c>
      <c r="T1354" t="s">
        <v>8274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f>(((Kickstarter[[#This Row],[deadline]]/60)/60)/24)+DATE(1970,1,1)</f>
        <v>41344</v>
      </c>
      <c r="J1355">
        <v>1362960000</v>
      </c>
      <c r="K1355" s="9">
        <f>(((Kickstarter[[#This Row],[launched_at]]/60)/60)/24)+DATE(1970,1,1)</f>
        <v>41309.11791666667</v>
      </c>
      <c r="L1355">
        <v>1359946188</v>
      </c>
      <c r="M1355" t="b">
        <v>0</v>
      </c>
      <c r="N1355">
        <v>42</v>
      </c>
      <c r="O1355" s="10">
        <f>Kickstarter[[#This Row],[pledged]]/Kickstarter[[#This Row],[goal]]</f>
        <v>1.3360000000000001</v>
      </c>
      <c r="P1355" s="12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Sub-Category]],LEN(Kickstarter[[#This Row],[Category and Sub-Category]])-FIND("/",Kickstarter[[#This Row],[Category and Sub-Category]]))</f>
        <v>nonfiction</v>
      </c>
      <c r="S1355" t="b">
        <v>1</v>
      </c>
      <c r="T1355" t="s">
        <v>8274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f>(((Kickstarter[[#This Row],[deadline]]/60)/60)/24)+DATE(1970,1,1)</f>
        <v>42532.807627314818</v>
      </c>
      <c r="J1356">
        <v>1465672979</v>
      </c>
      <c r="K1356" s="9">
        <f>(((Kickstarter[[#This Row],[launched_at]]/60)/60)/24)+DATE(1970,1,1)</f>
        <v>42502.807627314818</v>
      </c>
      <c r="L1356">
        <v>1463080979</v>
      </c>
      <c r="M1356" t="b">
        <v>0</v>
      </c>
      <c r="N1356">
        <v>64</v>
      </c>
      <c r="O1356" s="10">
        <f>Kickstarter[[#This Row],[pledged]]/Kickstarter[[#This Row],[goal]]</f>
        <v>1.3025</v>
      </c>
      <c r="P1356" s="12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Sub-Category]],LEN(Kickstarter[[#This Row],[Category and Sub-Category]])-FIND("/",Kickstarter[[#This Row],[Category and Sub-Category]]))</f>
        <v>nonfiction</v>
      </c>
      <c r="S1356" t="b">
        <v>1</v>
      </c>
      <c r="T1356" t="s">
        <v>8274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f>(((Kickstarter[[#This Row],[deadline]]/60)/60)/24)+DATE(1970,1,1)</f>
        <v>41243.416666666664</v>
      </c>
      <c r="J1357">
        <v>1354269600</v>
      </c>
      <c r="K1357" s="9">
        <f>(((Kickstarter[[#This Row],[launched_at]]/60)/60)/24)+DATE(1970,1,1)</f>
        <v>41213.254687499997</v>
      </c>
      <c r="L1357">
        <v>1351663605</v>
      </c>
      <c r="M1357" t="b">
        <v>0</v>
      </c>
      <c r="N1357">
        <v>121</v>
      </c>
      <c r="O1357" s="10">
        <f>Kickstarter[[#This Row],[pledged]]/Kickstarter[[#This Row],[goal]]</f>
        <v>1.2267999999999999</v>
      </c>
      <c r="P1357" s="12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Sub-Category]],LEN(Kickstarter[[#This Row],[Category and Sub-Category]])-FIND("/",Kickstarter[[#This Row],[Category and Sub-Category]]))</f>
        <v>nonfiction</v>
      </c>
      <c r="S1357" t="b">
        <v>1</v>
      </c>
      <c r="T1357" t="s">
        <v>8274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f>(((Kickstarter[[#This Row],[deadline]]/60)/60)/24)+DATE(1970,1,1)</f>
        <v>41460.038888888892</v>
      </c>
      <c r="J1358">
        <v>1372985760</v>
      </c>
      <c r="K1358" s="9">
        <f>(((Kickstarter[[#This Row],[launched_at]]/60)/60)/24)+DATE(1970,1,1)</f>
        <v>41430.038888888892</v>
      </c>
      <c r="L1358">
        <v>1370393760</v>
      </c>
      <c r="M1358" t="b">
        <v>0</v>
      </c>
      <c r="N1358">
        <v>87</v>
      </c>
      <c r="O1358" s="10">
        <f>Kickstarter[[#This Row],[pledged]]/Kickstarter[[#This Row],[goal]]</f>
        <v>1.8281058823529412</v>
      </c>
      <c r="P1358" s="12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Sub-Category]],LEN(Kickstarter[[#This Row],[Category and Sub-Category]])-FIND("/",Kickstarter[[#This Row],[Category and Sub-Category]]))</f>
        <v>nonfiction</v>
      </c>
      <c r="S1358" t="b">
        <v>1</v>
      </c>
      <c r="T1358" t="s">
        <v>8274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f>(((Kickstarter[[#This Row],[deadline]]/60)/60)/24)+DATE(1970,1,1)</f>
        <v>41334.249305555553</v>
      </c>
      <c r="J1359">
        <v>1362117540</v>
      </c>
      <c r="K1359" s="9">
        <f>(((Kickstarter[[#This Row],[launched_at]]/60)/60)/24)+DATE(1970,1,1)</f>
        <v>41304.962233796294</v>
      </c>
      <c r="L1359">
        <v>1359587137</v>
      </c>
      <c r="M1359" t="b">
        <v>0</v>
      </c>
      <c r="N1359">
        <v>65</v>
      </c>
      <c r="O1359" s="10">
        <f>Kickstarter[[#This Row],[pledged]]/Kickstarter[[#This Row],[goal]]</f>
        <v>1.2529999999999999</v>
      </c>
      <c r="P1359" s="12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Sub-Category]],LEN(Kickstarter[[#This Row],[Category and Sub-Category]])-FIND("/",Kickstarter[[#This Row],[Category and Sub-Category]]))</f>
        <v>nonfiction</v>
      </c>
      <c r="S1359" t="b">
        <v>1</v>
      </c>
      <c r="T1359" t="s">
        <v>8274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f>(((Kickstarter[[#This Row],[deadline]]/60)/60)/24)+DATE(1970,1,1)</f>
        <v>40719.570868055554</v>
      </c>
      <c r="J1360">
        <v>1309009323</v>
      </c>
      <c r="K1360" s="9">
        <f>(((Kickstarter[[#This Row],[launched_at]]/60)/60)/24)+DATE(1970,1,1)</f>
        <v>40689.570868055554</v>
      </c>
      <c r="L1360">
        <v>1306417323</v>
      </c>
      <c r="M1360" t="b">
        <v>0</v>
      </c>
      <c r="N1360">
        <v>49</v>
      </c>
      <c r="O1360" s="10">
        <f>Kickstarter[[#This Row],[pledged]]/Kickstarter[[#This Row],[goal]]</f>
        <v>1.1166666666666667</v>
      </c>
      <c r="P1360" s="12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Sub-Category]],LEN(Kickstarter[[#This Row],[Category and Sub-Category]])-FIND("/",Kickstarter[[#This Row],[Category and Sub-Category]]))</f>
        <v>nonfiction</v>
      </c>
      <c r="S1360" t="b">
        <v>1</v>
      </c>
      <c r="T1360" t="s">
        <v>8274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f>(((Kickstarter[[#This Row],[deadline]]/60)/60)/24)+DATE(1970,1,1)</f>
        <v>40730.814699074072</v>
      </c>
      <c r="J1361">
        <v>1309980790</v>
      </c>
      <c r="K1361" s="9">
        <f>(((Kickstarter[[#This Row],[launched_at]]/60)/60)/24)+DATE(1970,1,1)</f>
        <v>40668.814699074072</v>
      </c>
      <c r="L1361">
        <v>1304623990</v>
      </c>
      <c r="M1361" t="b">
        <v>0</v>
      </c>
      <c r="N1361">
        <v>19</v>
      </c>
      <c r="O1361" s="10">
        <f>Kickstarter[[#This Row],[pledged]]/Kickstarter[[#This Row],[goal]]</f>
        <v>1.1575757575757575</v>
      </c>
      <c r="P1361" s="12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Sub-Category]],LEN(Kickstarter[[#This Row],[Category and Sub-Category]])-FIND("/",Kickstarter[[#This Row],[Category and Sub-Category]]))</f>
        <v>nonfiction</v>
      </c>
      <c r="S1361" t="b">
        <v>1</v>
      </c>
      <c r="T1361" t="s">
        <v>8274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f>(((Kickstarter[[#This Row],[deadline]]/60)/60)/24)+DATE(1970,1,1)</f>
        <v>41123.900694444441</v>
      </c>
      <c r="J1362">
        <v>1343943420</v>
      </c>
      <c r="K1362" s="9">
        <f>(((Kickstarter[[#This Row],[launched_at]]/60)/60)/24)+DATE(1970,1,1)</f>
        <v>41095.900694444441</v>
      </c>
      <c r="L1362">
        <v>1341524220</v>
      </c>
      <c r="M1362" t="b">
        <v>0</v>
      </c>
      <c r="N1362">
        <v>81</v>
      </c>
      <c r="O1362" s="10">
        <f>Kickstarter[[#This Row],[pledged]]/Kickstarter[[#This Row],[goal]]</f>
        <v>1.732</v>
      </c>
      <c r="P1362" s="12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Sub-Category]],LEN(Kickstarter[[#This Row],[Category and Sub-Category]])-FIND("/",Kickstarter[[#This Row],[Category and Sub-Category]]))</f>
        <v>nonfiction</v>
      </c>
      <c r="S1362" t="b">
        <v>1</v>
      </c>
      <c r="T1362" t="s">
        <v>8274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f>(((Kickstarter[[#This Row],[deadline]]/60)/60)/24)+DATE(1970,1,1)</f>
        <v>41811.717268518521</v>
      </c>
      <c r="J1363">
        <v>1403370772</v>
      </c>
      <c r="K1363" s="9">
        <f>(((Kickstarter[[#This Row],[launched_at]]/60)/60)/24)+DATE(1970,1,1)</f>
        <v>41781.717268518521</v>
      </c>
      <c r="L1363">
        <v>1400778772</v>
      </c>
      <c r="M1363" t="b">
        <v>0</v>
      </c>
      <c r="N1363">
        <v>264</v>
      </c>
      <c r="O1363" s="10">
        <f>Kickstarter[[#This Row],[pledged]]/Kickstarter[[#This Row],[goal]]</f>
        <v>1.2598333333333334</v>
      </c>
      <c r="P1363" s="12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Sub-Category]],LEN(Kickstarter[[#This Row],[Category and Sub-Category]])-FIND("/",Kickstarter[[#This Row],[Category and Sub-Category]]))</f>
        <v>nonfiction</v>
      </c>
      <c r="S1363" t="b">
        <v>1</v>
      </c>
      <c r="T1363" t="s">
        <v>8274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f>(((Kickstarter[[#This Row],[deadline]]/60)/60)/24)+DATE(1970,1,1)</f>
        <v>41524.934386574074</v>
      </c>
      <c r="J1364">
        <v>1378592731</v>
      </c>
      <c r="K1364" s="9">
        <f>(((Kickstarter[[#This Row],[launched_at]]/60)/60)/24)+DATE(1970,1,1)</f>
        <v>41464.934386574074</v>
      </c>
      <c r="L1364">
        <v>1373408731</v>
      </c>
      <c r="M1364" t="b">
        <v>0</v>
      </c>
      <c r="N1364">
        <v>25</v>
      </c>
      <c r="O1364" s="10">
        <f>Kickstarter[[#This Row],[pledged]]/Kickstarter[[#This Row],[goal]]</f>
        <v>1.091</v>
      </c>
      <c r="P1364" s="12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Sub-Category]],LEN(Kickstarter[[#This Row],[Category and Sub-Category]])-FIND("/",Kickstarter[[#This Row],[Category and Sub-Category]]))</f>
        <v>nonfiction</v>
      </c>
      <c r="S1364" t="b">
        <v>1</v>
      </c>
      <c r="T1364" t="s">
        <v>8274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f>(((Kickstarter[[#This Row],[deadline]]/60)/60)/24)+DATE(1970,1,1)</f>
        <v>42415.332638888889</v>
      </c>
      <c r="J1365">
        <v>1455523140</v>
      </c>
      <c r="K1365" s="9">
        <f>(((Kickstarter[[#This Row],[launched_at]]/60)/60)/24)+DATE(1970,1,1)</f>
        <v>42396.8440625</v>
      </c>
      <c r="L1365">
        <v>1453925727</v>
      </c>
      <c r="M1365" t="b">
        <v>0</v>
      </c>
      <c r="N1365">
        <v>5</v>
      </c>
      <c r="O1365" s="10">
        <f>Kickstarter[[#This Row],[pledged]]/Kickstarter[[#This Row],[goal]]</f>
        <v>1</v>
      </c>
      <c r="P1365" s="12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Sub-Category]],LEN(Kickstarter[[#This Row],[Category and Sub-Category]])-FIND("/",Kickstarter[[#This Row],[Category and Sub-Category]]))</f>
        <v>nonfiction</v>
      </c>
      <c r="S1365" t="b">
        <v>1</v>
      </c>
      <c r="T1365" t="s">
        <v>8274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f>(((Kickstarter[[#This Row],[deadline]]/60)/60)/24)+DATE(1970,1,1)</f>
        <v>42011.6956712963</v>
      </c>
      <c r="J1366">
        <v>1420648906</v>
      </c>
      <c r="K1366" s="9">
        <f>(((Kickstarter[[#This Row],[launched_at]]/60)/60)/24)+DATE(1970,1,1)</f>
        <v>41951.695671296293</v>
      </c>
      <c r="L1366">
        <v>1415464906</v>
      </c>
      <c r="M1366" t="b">
        <v>0</v>
      </c>
      <c r="N1366">
        <v>144</v>
      </c>
      <c r="O1366" s="10">
        <f>Kickstarter[[#This Row],[pledged]]/Kickstarter[[#This Row],[goal]]</f>
        <v>1.1864285714285714</v>
      </c>
      <c r="P1366" s="12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Sub-Category]],LEN(Kickstarter[[#This Row],[Category and Sub-Category]])-FIND("/",Kickstarter[[#This Row],[Category and Sub-Category]]))</f>
        <v>rock</v>
      </c>
      <c r="S1366" t="b">
        <v>1</v>
      </c>
      <c r="T1366" t="s">
        <v>8276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f>(((Kickstarter[[#This Row],[deadline]]/60)/60)/24)+DATE(1970,1,1)</f>
        <v>42079.691574074073</v>
      </c>
      <c r="J1367">
        <v>1426523752</v>
      </c>
      <c r="K1367" s="9">
        <f>(((Kickstarter[[#This Row],[launched_at]]/60)/60)/24)+DATE(1970,1,1)</f>
        <v>42049.733240740738</v>
      </c>
      <c r="L1367">
        <v>1423935352</v>
      </c>
      <c r="M1367" t="b">
        <v>0</v>
      </c>
      <c r="N1367">
        <v>92</v>
      </c>
      <c r="O1367" s="10">
        <f>Kickstarter[[#This Row],[pledged]]/Kickstarter[[#This Row],[goal]]</f>
        <v>1.0026666666666666</v>
      </c>
      <c r="P1367" s="12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Sub-Category]],LEN(Kickstarter[[#This Row],[Category and Sub-Category]])-FIND("/",Kickstarter[[#This Row],[Category and Sub-Category]]))</f>
        <v>rock</v>
      </c>
      <c r="S1367" t="b">
        <v>1</v>
      </c>
      <c r="T1367" t="s">
        <v>8276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f>(((Kickstarter[[#This Row],[deadline]]/60)/60)/24)+DATE(1970,1,1)</f>
        <v>41970.037766203706</v>
      </c>
      <c r="J1368">
        <v>1417049663</v>
      </c>
      <c r="K1368" s="9">
        <f>(((Kickstarter[[#This Row],[launched_at]]/60)/60)/24)+DATE(1970,1,1)</f>
        <v>41924.996099537035</v>
      </c>
      <c r="L1368">
        <v>1413158063</v>
      </c>
      <c r="M1368" t="b">
        <v>0</v>
      </c>
      <c r="N1368">
        <v>147</v>
      </c>
      <c r="O1368" s="10">
        <f>Kickstarter[[#This Row],[pledged]]/Kickstarter[[#This Row],[goal]]</f>
        <v>1.2648920000000001</v>
      </c>
      <c r="P1368" s="12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Sub-Category]],LEN(Kickstarter[[#This Row],[Category and Sub-Category]])-FIND("/",Kickstarter[[#This Row],[Category and Sub-Category]]))</f>
        <v>rock</v>
      </c>
      <c r="S1368" t="b">
        <v>1</v>
      </c>
      <c r="T1368" t="s">
        <v>8276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f>(((Kickstarter[[#This Row],[deadline]]/60)/60)/24)+DATE(1970,1,1)</f>
        <v>42322.044560185182</v>
      </c>
      <c r="J1369">
        <v>1447463050</v>
      </c>
      <c r="K1369" s="9">
        <f>(((Kickstarter[[#This Row],[launched_at]]/60)/60)/24)+DATE(1970,1,1)</f>
        <v>42292.002893518518</v>
      </c>
      <c r="L1369">
        <v>1444867450</v>
      </c>
      <c r="M1369" t="b">
        <v>0</v>
      </c>
      <c r="N1369">
        <v>90</v>
      </c>
      <c r="O1369" s="10">
        <f>Kickstarter[[#This Row],[pledged]]/Kickstarter[[#This Row],[goal]]</f>
        <v>1.1426000000000001</v>
      </c>
      <c r="P1369" s="12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Sub-Category]],LEN(Kickstarter[[#This Row],[Category and Sub-Category]])-FIND("/",Kickstarter[[#This Row],[Category and Sub-Category]]))</f>
        <v>rock</v>
      </c>
      <c r="S1369" t="b">
        <v>1</v>
      </c>
      <c r="T1369" t="s">
        <v>8276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f>(((Kickstarter[[#This Row],[deadline]]/60)/60)/24)+DATE(1970,1,1)</f>
        <v>42170.190902777773</v>
      </c>
      <c r="J1370">
        <v>1434342894</v>
      </c>
      <c r="K1370" s="9">
        <f>(((Kickstarter[[#This Row],[launched_at]]/60)/60)/24)+DATE(1970,1,1)</f>
        <v>42146.190902777773</v>
      </c>
      <c r="L1370">
        <v>1432269294</v>
      </c>
      <c r="M1370" t="b">
        <v>0</v>
      </c>
      <c r="N1370">
        <v>87</v>
      </c>
      <c r="O1370" s="10">
        <f>Kickstarter[[#This Row],[pledged]]/Kickstarter[[#This Row],[goal]]</f>
        <v>1.107</v>
      </c>
      <c r="P1370" s="12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Sub-Category]],LEN(Kickstarter[[#This Row],[Category and Sub-Category]])-FIND("/",Kickstarter[[#This Row],[Category and Sub-Category]]))</f>
        <v>rock</v>
      </c>
      <c r="S1370" t="b">
        <v>1</v>
      </c>
      <c r="T1370" t="s">
        <v>8276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f>(((Kickstarter[[#This Row],[deadline]]/60)/60)/24)+DATE(1970,1,1)</f>
        <v>41740.594282407408</v>
      </c>
      <c r="J1371">
        <v>1397225746</v>
      </c>
      <c r="K1371" s="9">
        <f>(((Kickstarter[[#This Row],[launched_at]]/60)/60)/24)+DATE(1970,1,1)</f>
        <v>41710.594282407408</v>
      </c>
      <c r="L1371">
        <v>1394633746</v>
      </c>
      <c r="M1371" t="b">
        <v>0</v>
      </c>
      <c r="N1371">
        <v>406</v>
      </c>
      <c r="O1371" s="10">
        <f>Kickstarter[[#This Row],[pledged]]/Kickstarter[[#This Row],[goal]]</f>
        <v>1.0534805315203954</v>
      </c>
      <c r="P1371" s="12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Sub-Category]],LEN(Kickstarter[[#This Row],[Category and Sub-Category]])-FIND("/",Kickstarter[[#This Row],[Category and Sub-Category]]))</f>
        <v>rock</v>
      </c>
      <c r="S1371" t="b">
        <v>1</v>
      </c>
      <c r="T1371" t="s">
        <v>8276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f>(((Kickstarter[[#This Row],[deadline]]/60)/60)/24)+DATE(1970,1,1)</f>
        <v>41563.00335648148</v>
      </c>
      <c r="J1372">
        <v>1381881890</v>
      </c>
      <c r="K1372" s="9">
        <f>(((Kickstarter[[#This Row],[launched_at]]/60)/60)/24)+DATE(1970,1,1)</f>
        <v>41548.00335648148</v>
      </c>
      <c r="L1372">
        <v>1380585890</v>
      </c>
      <c r="M1372" t="b">
        <v>0</v>
      </c>
      <c r="N1372">
        <v>20</v>
      </c>
      <c r="O1372" s="10">
        <f>Kickstarter[[#This Row],[pledged]]/Kickstarter[[#This Row],[goal]]</f>
        <v>1.0366666666666666</v>
      </c>
      <c r="P1372" s="12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Sub-Category]],LEN(Kickstarter[[#This Row],[Category and Sub-Category]])-FIND("/",Kickstarter[[#This Row],[Category and Sub-Category]]))</f>
        <v>rock</v>
      </c>
      <c r="S1372" t="b">
        <v>1</v>
      </c>
      <c r="T1372" t="s">
        <v>8276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f>(((Kickstarter[[#This Row],[deadline]]/60)/60)/24)+DATE(1970,1,1)</f>
        <v>42131.758587962962</v>
      </c>
      <c r="J1373">
        <v>1431022342</v>
      </c>
      <c r="K1373" s="9">
        <f>(((Kickstarter[[#This Row],[launched_at]]/60)/60)/24)+DATE(1970,1,1)</f>
        <v>42101.758587962962</v>
      </c>
      <c r="L1373">
        <v>1428430342</v>
      </c>
      <c r="M1373" t="b">
        <v>0</v>
      </c>
      <c r="N1373">
        <v>70</v>
      </c>
      <c r="O1373" s="10">
        <f>Kickstarter[[#This Row],[pledged]]/Kickstarter[[#This Row],[goal]]</f>
        <v>1.0708672667523933</v>
      </c>
      <c r="P1373" s="12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Sub-Category]],LEN(Kickstarter[[#This Row],[Category and Sub-Category]])-FIND("/",Kickstarter[[#This Row],[Category and Sub-Category]]))</f>
        <v>rock</v>
      </c>
      <c r="S1373" t="b">
        <v>1</v>
      </c>
      <c r="T1373" t="s">
        <v>8276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f>(((Kickstarter[[#This Row],[deadline]]/60)/60)/24)+DATE(1970,1,1)</f>
        <v>41102.739953703705</v>
      </c>
      <c r="J1374">
        <v>1342115132</v>
      </c>
      <c r="K1374" s="9">
        <f>(((Kickstarter[[#This Row],[launched_at]]/60)/60)/24)+DATE(1970,1,1)</f>
        <v>41072.739953703705</v>
      </c>
      <c r="L1374">
        <v>1339523132</v>
      </c>
      <c r="M1374" t="b">
        <v>0</v>
      </c>
      <c r="N1374">
        <v>16</v>
      </c>
      <c r="O1374" s="10">
        <f>Kickstarter[[#This Row],[pledged]]/Kickstarter[[#This Row],[goal]]</f>
        <v>1.24</v>
      </c>
      <c r="P1374" s="12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Sub-Category]],LEN(Kickstarter[[#This Row],[Category and Sub-Category]])-FIND("/",Kickstarter[[#This Row],[Category and Sub-Category]]))</f>
        <v>rock</v>
      </c>
      <c r="S1374" t="b">
        <v>1</v>
      </c>
      <c r="T1374" t="s">
        <v>8276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f>(((Kickstarter[[#This Row],[deadline]]/60)/60)/24)+DATE(1970,1,1)</f>
        <v>42734.95177083333</v>
      </c>
      <c r="J1375">
        <v>1483138233</v>
      </c>
      <c r="K1375" s="9">
        <f>(((Kickstarter[[#This Row],[launched_at]]/60)/60)/24)+DATE(1970,1,1)</f>
        <v>42704.95177083333</v>
      </c>
      <c r="L1375">
        <v>1480546233</v>
      </c>
      <c r="M1375" t="b">
        <v>0</v>
      </c>
      <c r="N1375">
        <v>52</v>
      </c>
      <c r="O1375" s="10">
        <f>Kickstarter[[#This Row],[pledged]]/Kickstarter[[#This Row],[goal]]</f>
        <v>1.0501</v>
      </c>
      <c r="P1375" s="12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Sub-Category]],LEN(Kickstarter[[#This Row],[Category and Sub-Category]])-FIND("/",Kickstarter[[#This Row],[Category and Sub-Category]]))</f>
        <v>rock</v>
      </c>
      <c r="S1375" t="b">
        <v>1</v>
      </c>
      <c r="T1375" t="s">
        <v>8276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f>(((Kickstarter[[#This Row],[deadline]]/60)/60)/24)+DATE(1970,1,1)</f>
        <v>42454.12023148148</v>
      </c>
      <c r="J1376">
        <v>1458874388</v>
      </c>
      <c r="K1376" s="9">
        <f>(((Kickstarter[[#This Row],[launched_at]]/60)/60)/24)+DATE(1970,1,1)</f>
        <v>42424.161898148144</v>
      </c>
      <c r="L1376">
        <v>1456285988</v>
      </c>
      <c r="M1376" t="b">
        <v>0</v>
      </c>
      <c r="N1376">
        <v>66</v>
      </c>
      <c r="O1376" s="10">
        <f>Kickstarter[[#This Row],[pledged]]/Kickstarter[[#This Row],[goal]]</f>
        <v>1.8946666666666667</v>
      </c>
      <c r="P1376" s="12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Sub-Category]],LEN(Kickstarter[[#This Row],[Category and Sub-Category]])-FIND("/",Kickstarter[[#This Row],[Category and Sub-Category]]))</f>
        <v>rock</v>
      </c>
      <c r="S1376" t="b">
        <v>1</v>
      </c>
      <c r="T1376" t="s">
        <v>8276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f>(((Kickstarter[[#This Row],[deadline]]/60)/60)/24)+DATE(1970,1,1)</f>
        <v>42750.066192129627</v>
      </c>
      <c r="J1377">
        <v>1484444119</v>
      </c>
      <c r="K1377" s="9">
        <f>(((Kickstarter[[#This Row],[launched_at]]/60)/60)/24)+DATE(1970,1,1)</f>
        <v>42720.066192129627</v>
      </c>
      <c r="L1377">
        <v>1481852119</v>
      </c>
      <c r="M1377" t="b">
        <v>0</v>
      </c>
      <c r="N1377">
        <v>109</v>
      </c>
      <c r="O1377" s="10">
        <f>Kickstarter[[#This Row],[pledged]]/Kickstarter[[#This Row],[goal]]</f>
        <v>1.7132499999999999</v>
      </c>
      <c r="P1377" s="12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Sub-Category]],LEN(Kickstarter[[#This Row],[Category and Sub-Category]])-FIND("/",Kickstarter[[#This Row],[Category and Sub-Category]]))</f>
        <v>rock</v>
      </c>
      <c r="S1377" t="b">
        <v>1</v>
      </c>
      <c r="T1377" t="s">
        <v>8276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f>(((Kickstarter[[#This Row],[deadline]]/60)/60)/24)+DATE(1970,1,1)</f>
        <v>42707.710717592592</v>
      </c>
      <c r="J1378">
        <v>1480784606</v>
      </c>
      <c r="K1378" s="9">
        <f>(((Kickstarter[[#This Row],[launched_at]]/60)/60)/24)+DATE(1970,1,1)</f>
        <v>42677.669050925921</v>
      </c>
      <c r="L1378">
        <v>1478189006</v>
      </c>
      <c r="M1378" t="b">
        <v>0</v>
      </c>
      <c r="N1378">
        <v>168</v>
      </c>
      <c r="O1378" s="10">
        <f>Kickstarter[[#This Row],[pledged]]/Kickstarter[[#This Row],[goal]]</f>
        <v>2.5248648648648651</v>
      </c>
      <c r="P1378" s="12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Sub-Category]],LEN(Kickstarter[[#This Row],[Category and Sub-Category]])-FIND("/",Kickstarter[[#This Row],[Category and Sub-Category]]))</f>
        <v>rock</v>
      </c>
      <c r="S1378" t="b">
        <v>1</v>
      </c>
      <c r="T1378" t="s">
        <v>8276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f>(((Kickstarter[[#This Row],[deadline]]/60)/60)/24)+DATE(1970,1,1)</f>
        <v>42769.174305555556</v>
      </c>
      <c r="J1379">
        <v>1486095060</v>
      </c>
      <c r="K1379" s="9">
        <f>(((Kickstarter[[#This Row],[launched_at]]/60)/60)/24)+DATE(1970,1,1)</f>
        <v>42747.219560185185</v>
      </c>
      <c r="L1379">
        <v>1484198170</v>
      </c>
      <c r="M1379" t="b">
        <v>0</v>
      </c>
      <c r="N1379">
        <v>31</v>
      </c>
      <c r="O1379" s="10">
        <f>Kickstarter[[#This Row],[pledged]]/Kickstarter[[#This Row],[goal]]</f>
        <v>1.1615384615384616</v>
      </c>
      <c r="P1379" s="12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Sub-Category]],LEN(Kickstarter[[#This Row],[Category and Sub-Category]])-FIND("/",Kickstarter[[#This Row],[Category and Sub-Category]]))</f>
        <v>rock</v>
      </c>
      <c r="S1379" t="b">
        <v>1</v>
      </c>
      <c r="T1379" t="s">
        <v>8276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f>(((Kickstarter[[#This Row],[deadline]]/60)/60)/24)+DATE(1970,1,1)</f>
        <v>42583.759374999994</v>
      </c>
      <c r="J1380">
        <v>1470075210</v>
      </c>
      <c r="K1380" s="9">
        <f>(((Kickstarter[[#This Row],[launched_at]]/60)/60)/24)+DATE(1970,1,1)</f>
        <v>42568.759374999994</v>
      </c>
      <c r="L1380">
        <v>1468779210</v>
      </c>
      <c r="M1380" t="b">
        <v>0</v>
      </c>
      <c r="N1380">
        <v>133</v>
      </c>
      <c r="O1380" s="10">
        <f>Kickstarter[[#This Row],[pledged]]/Kickstarter[[#This Row],[goal]]</f>
        <v>2.0335000000000001</v>
      </c>
      <c r="P1380" s="12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Sub-Category]],LEN(Kickstarter[[#This Row],[Category and Sub-Category]])-FIND("/",Kickstarter[[#This Row],[Category and Sub-Category]]))</f>
        <v>rock</v>
      </c>
      <c r="S1380" t="b">
        <v>1</v>
      </c>
      <c r="T1380" t="s">
        <v>8276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f>(((Kickstarter[[#This Row],[deadline]]/60)/60)/24)+DATE(1970,1,1)</f>
        <v>42160.491620370376</v>
      </c>
      <c r="J1381">
        <v>1433504876</v>
      </c>
      <c r="K1381" s="9">
        <f>(((Kickstarter[[#This Row],[launched_at]]/60)/60)/24)+DATE(1970,1,1)</f>
        <v>42130.491620370376</v>
      </c>
      <c r="L1381">
        <v>1430912876</v>
      </c>
      <c r="M1381" t="b">
        <v>0</v>
      </c>
      <c r="N1381">
        <v>151</v>
      </c>
      <c r="O1381" s="10">
        <f>Kickstarter[[#This Row],[pledged]]/Kickstarter[[#This Row],[goal]]</f>
        <v>1.1160000000000001</v>
      </c>
      <c r="P1381" s="12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Sub-Category]],LEN(Kickstarter[[#This Row],[Category and Sub-Category]])-FIND("/",Kickstarter[[#This Row],[Category and Sub-Category]]))</f>
        <v>rock</v>
      </c>
      <c r="S1381" t="b">
        <v>1</v>
      </c>
      <c r="T1381" t="s">
        <v>8276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f>(((Kickstarter[[#This Row],[deadline]]/60)/60)/24)+DATE(1970,1,1)</f>
        <v>42164.083333333328</v>
      </c>
      <c r="J1382">
        <v>1433815200</v>
      </c>
      <c r="K1382" s="9">
        <f>(((Kickstarter[[#This Row],[launched_at]]/60)/60)/24)+DATE(1970,1,1)</f>
        <v>42141.762800925921</v>
      </c>
      <c r="L1382">
        <v>1431886706</v>
      </c>
      <c r="M1382" t="b">
        <v>0</v>
      </c>
      <c r="N1382">
        <v>5</v>
      </c>
      <c r="O1382" s="10">
        <f>Kickstarter[[#This Row],[pledged]]/Kickstarter[[#This Row],[goal]]</f>
        <v>4.24</v>
      </c>
      <c r="P1382" s="12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Sub-Category]],LEN(Kickstarter[[#This Row],[Category and Sub-Category]])-FIND("/",Kickstarter[[#This Row],[Category and Sub-Category]]))</f>
        <v>rock</v>
      </c>
      <c r="S1382" t="b">
        <v>1</v>
      </c>
      <c r="T1382" t="s">
        <v>8276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f>(((Kickstarter[[#This Row],[deadline]]/60)/60)/24)+DATE(1970,1,1)</f>
        <v>42733.214409722219</v>
      </c>
      <c r="J1383">
        <v>1482988125</v>
      </c>
      <c r="K1383" s="9">
        <f>(((Kickstarter[[#This Row],[launched_at]]/60)/60)/24)+DATE(1970,1,1)</f>
        <v>42703.214409722219</v>
      </c>
      <c r="L1383">
        <v>1480396125</v>
      </c>
      <c r="M1383" t="b">
        <v>0</v>
      </c>
      <c r="N1383">
        <v>73</v>
      </c>
      <c r="O1383" s="10">
        <f>Kickstarter[[#This Row],[pledged]]/Kickstarter[[#This Row],[goal]]</f>
        <v>1.071</v>
      </c>
      <c r="P1383" s="12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Sub-Category]],LEN(Kickstarter[[#This Row],[Category and Sub-Category]])-FIND("/",Kickstarter[[#This Row],[Category and Sub-Category]]))</f>
        <v>rock</v>
      </c>
      <c r="S1383" t="b">
        <v>1</v>
      </c>
      <c r="T1383" t="s">
        <v>8276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f>(((Kickstarter[[#This Row],[deadline]]/60)/60)/24)+DATE(1970,1,1)</f>
        <v>41400.800185185188</v>
      </c>
      <c r="J1384">
        <v>1367867536</v>
      </c>
      <c r="K1384" s="9">
        <f>(((Kickstarter[[#This Row],[launched_at]]/60)/60)/24)+DATE(1970,1,1)</f>
        <v>41370.800185185188</v>
      </c>
      <c r="L1384">
        <v>1365275536</v>
      </c>
      <c r="M1384" t="b">
        <v>0</v>
      </c>
      <c r="N1384">
        <v>148</v>
      </c>
      <c r="O1384" s="10">
        <f>Kickstarter[[#This Row],[pledged]]/Kickstarter[[#This Row],[goal]]</f>
        <v>1.043625</v>
      </c>
      <c r="P1384" s="12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Sub-Category]],LEN(Kickstarter[[#This Row],[Category and Sub-Category]])-FIND("/",Kickstarter[[#This Row],[Category and Sub-Category]]))</f>
        <v>rock</v>
      </c>
      <c r="S1384" t="b">
        <v>1</v>
      </c>
      <c r="T1384" t="s">
        <v>8276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f>(((Kickstarter[[#This Row],[deadline]]/60)/60)/24)+DATE(1970,1,1)</f>
        <v>42727.074976851851</v>
      </c>
      <c r="J1385">
        <v>1482457678</v>
      </c>
      <c r="K1385" s="9">
        <f>(((Kickstarter[[#This Row],[launched_at]]/60)/60)/24)+DATE(1970,1,1)</f>
        <v>42707.074976851851</v>
      </c>
      <c r="L1385">
        <v>1480729678</v>
      </c>
      <c r="M1385" t="b">
        <v>0</v>
      </c>
      <c r="N1385">
        <v>93</v>
      </c>
      <c r="O1385" s="10">
        <f>Kickstarter[[#This Row],[pledged]]/Kickstarter[[#This Row],[goal]]</f>
        <v>2.124090909090909</v>
      </c>
      <c r="P1385" s="12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Sub-Category]],LEN(Kickstarter[[#This Row],[Category and Sub-Category]])-FIND("/",Kickstarter[[#This Row],[Category and Sub-Category]]))</f>
        <v>rock</v>
      </c>
      <c r="S1385" t="b">
        <v>1</v>
      </c>
      <c r="T1385" t="s">
        <v>8276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f>(((Kickstarter[[#This Row],[deadline]]/60)/60)/24)+DATE(1970,1,1)</f>
        <v>42190.735208333332</v>
      </c>
      <c r="J1386">
        <v>1436117922</v>
      </c>
      <c r="K1386" s="9">
        <f>(((Kickstarter[[#This Row],[launched_at]]/60)/60)/24)+DATE(1970,1,1)</f>
        <v>42160.735208333332</v>
      </c>
      <c r="L1386">
        <v>1433525922</v>
      </c>
      <c r="M1386" t="b">
        <v>0</v>
      </c>
      <c r="N1386">
        <v>63</v>
      </c>
      <c r="O1386" s="10">
        <f>Kickstarter[[#This Row],[pledged]]/Kickstarter[[#This Row],[goal]]</f>
        <v>1.2408571428571429</v>
      </c>
      <c r="P1386" s="12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Sub-Category]],LEN(Kickstarter[[#This Row],[Category and Sub-Category]])-FIND("/",Kickstarter[[#This Row],[Category and Sub-Category]]))</f>
        <v>rock</v>
      </c>
      <c r="S1386" t="b">
        <v>1</v>
      </c>
      <c r="T1386" t="s">
        <v>8276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f>(((Kickstarter[[#This Row],[deadline]]/60)/60)/24)+DATE(1970,1,1)</f>
        <v>42489.507638888885</v>
      </c>
      <c r="J1387">
        <v>1461931860</v>
      </c>
      <c r="K1387" s="9">
        <f>(((Kickstarter[[#This Row],[launched_at]]/60)/60)/24)+DATE(1970,1,1)</f>
        <v>42433.688900462963</v>
      </c>
      <c r="L1387">
        <v>1457109121</v>
      </c>
      <c r="M1387" t="b">
        <v>0</v>
      </c>
      <c r="N1387">
        <v>134</v>
      </c>
      <c r="O1387" s="10">
        <f>Kickstarter[[#This Row],[pledged]]/Kickstarter[[#This Row],[goal]]</f>
        <v>1.10406125</v>
      </c>
      <c r="P1387" s="12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Sub-Category]],LEN(Kickstarter[[#This Row],[Category and Sub-Category]])-FIND("/",Kickstarter[[#This Row],[Category and Sub-Category]]))</f>
        <v>rock</v>
      </c>
      <c r="S1387" t="b">
        <v>1</v>
      </c>
      <c r="T1387" t="s">
        <v>8276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f>(((Kickstarter[[#This Row],[deadline]]/60)/60)/24)+DATE(1970,1,1)</f>
        <v>42214.646863425922</v>
      </c>
      <c r="J1388">
        <v>1438183889</v>
      </c>
      <c r="K1388" s="9">
        <f>(((Kickstarter[[#This Row],[launched_at]]/60)/60)/24)+DATE(1970,1,1)</f>
        <v>42184.646863425922</v>
      </c>
      <c r="L1388">
        <v>1435591889</v>
      </c>
      <c r="M1388" t="b">
        <v>0</v>
      </c>
      <c r="N1388">
        <v>14</v>
      </c>
      <c r="O1388" s="10">
        <f>Kickstarter[[#This Row],[pledged]]/Kickstarter[[#This Row],[goal]]</f>
        <v>2.1875</v>
      </c>
      <c r="P1388" s="12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Sub-Category]],LEN(Kickstarter[[#This Row],[Category and Sub-Category]])-FIND("/",Kickstarter[[#This Row],[Category and Sub-Category]]))</f>
        <v>rock</v>
      </c>
      <c r="S1388" t="b">
        <v>1</v>
      </c>
      <c r="T1388" t="s">
        <v>8276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f>(((Kickstarter[[#This Row],[deadline]]/60)/60)/24)+DATE(1970,1,1)</f>
        <v>42158.1875</v>
      </c>
      <c r="J1389">
        <v>1433305800</v>
      </c>
      <c r="K1389" s="9">
        <f>(((Kickstarter[[#This Row],[launched_at]]/60)/60)/24)+DATE(1970,1,1)</f>
        <v>42126.92123842593</v>
      </c>
      <c r="L1389">
        <v>1430604395</v>
      </c>
      <c r="M1389" t="b">
        <v>0</v>
      </c>
      <c r="N1389">
        <v>78</v>
      </c>
      <c r="O1389" s="10">
        <f>Kickstarter[[#This Row],[pledged]]/Kickstarter[[#This Row],[goal]]</f>
        <v>1.36625</v>
      </c>
      <c r="P1389" s="12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Sub-Category]],LEN(Kickstarter[[#This Row],[Category and Sub-Category]])-FIND("/",Kickstarter[[#This Row],[Category and Sub-Category]]))</f>
        <v>rock</v>
      </c>
      <c r="S1389" t="b">
        <v>1</v>
      </c>
      <c r="T1389" t="s">
        <v>8276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f>(((Kickstarter[[#This Row],[deadline]]/60)/60)/24)+DATE(1970,1,1)</f>
        <v>42660.676388888889</v>
      </c>
      <c r="J1390">
        <v>1476720840</v>
      </c>
      <c r="K1390" s="9">
        <f>(((Kickstarter[[#This Row],[launched_at]]/60)/60)/24)+DATE(1970,1,1)</f>
        <v>42634.614780092597</v>
      </c>
      <c r="L1390">
        <v>1474469117</v>
      </c>
      <c r="M1390" t="b">
        <v>0</v>
      </c>
      <c r="N1390">
        <v>112</v>
      </c>
      <c r="O1390" s="10">
        <f>Kickstarter[[#This Row],[pledged]]/Kickstarter[[#This Row],[goal]]</f>
        <v>1.348074</v>
      </c>
      <c r="P1390" s="12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Sub-Category]],LEN(Kickstarter[[#This Row],[Category and Sub-Category]])-FIND("/",Kickstarter[[#This Row],[Category and Sub-Category]]))</f>
        <v>rock</v>
      </c>
      <c r="S1390" t="b">
        <v>1</v>
      </c>
      <c r="T1390" t="s">
        <v>8276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f>(((Kickstarter[[#This Row],[deadline]]/60)/60)/24)+DATE(1970,1,1)</f>
        <v>42595.480983796297</v>
      </c>
      <c r="J1391">
        <v>1471087957</v>
      </c>
      <c r="K1391" s="9">
        <f>(((Kickstarter[[#This Row],[launched_at]]/60)/60)/24)+DATE(1970,1,1)</f>
        <v>42565.480983796297</v>
      </c>
      <c r="L1391">
        <v>1468495957</v>
      </c>
      <c r="M1391" t="b">
        <v>0</v>
      </c>
      <c r="N1391">
        <v>34</v>
      </c>
      <c r="O1391" s="10">
        <f>Kickstarter[[#This Row],[pledged]]/Kickstarter[[#This Row],[goal]]</f>
        <v>1.454</v>
      </c>
      <c r="P1391" s="12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Sub-Category]],LEN(Kickstarter[[#This Row],[Category and Sub-Category]])-FIND("/",Kickstarter[[#This Row],[Category and Sub-Category]]))</f>
        <v>rock</v>
      </c>
      <c r="S1391" t="b">
        <v>1</v>
      </c>
      <c r="T1391" t="s">
        <v>8276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f>(((Kickstarter[[#This Row],[deadline]]/60)/60)/24)+DATE(1970,1,1)</f>
        <v>42121.716666666667</v>
      </c>
      <c r="J1392">
        <v>1430154720</v>
      </c>
      <c r="K1392" s="9">
        <f>(((Kickstarter[[#This Row],[launched_at]]/60)/60)/24)+DATE(1970,1,1)</f>
        <v>42087.803310185183</v>
      </c>
      <c r="L1392">
        <v>1427224606</v>
      </c>
      <c r="M1392" t="b">
        <v>0</v>
      </c>
      <c r="N1392">
        <v>19</v>
      </c>
      <c r="O1392" s="10">
        <f>Kickstarter[[#This Row],[pledged]]/Kickstarter[[#This Row],[goal]]</f>
        <v>1.0910714285714285</v>
      </c>
      <c r="P1392" s="12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Sub-Category]],LEN(Kickstarter[[#This Row],[Category and Sub-Category]])-FIND("/",Kickstarter[[#This Row],[Category and Sub-Category]]))</f>
        <v>rock</v>
      </c>
      <c r="S1392" t="b">
        <v>1</v>
      </c>
      <c r="T1392" t="s">
        <v>8276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f>(((Kickstarter[[#This Row],[deadline]]/60)/60)/24)+DATE(1970,1,1)</f>
        <v>42238.207638888889</v>
      </c>
      <c r="J1393">
        <v>1440219540</v>
      </c>
      <c r="K1393" s="9">
        <f>(((Kickstarter[[#This Row],[launched_at]]/60)/60)/24)+DATE(1970,1,1)</f>
        <v>42193.650671296295</v>
      </c>
      <c r="L1393">
        <v>1436369818</v>
      </c>
      <c r="M1393" t="b">
        <v>0</v>
      </c>
      <c r="N1393">
        <v>13</v>
      </c>
      <c r="O1393" s="10">
        <f>Kickstarter[[#This Row],[pledged]]/Kickstarter[[#This Row],[goal]]</f>
        <v>1.1020000000000001</v>
      </c>
      <c r="P1393" s="12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Sub-Category]],LEN(Kickstarter[[#This Row],[Category and Sub-Category]])-FIND("/",Kickstarter[[#This Row],[Category and Sub-Category]]))</f>
        <v>rock</v>
      </c>
      <c r="S1393" t="b">
        <v>1</v>
      </c>
      <c r="T1393" t="s">
        <v>8276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f>(((Kickstarter[[#This Row],[deadline]]/60)/60)/24)+DATE(1970,1,1)</f>
        <v>42432.154930555553</v>
      </c>
      <c r="J1394">
        <v>1456976586</v>
      </c>
      <c r="K1394" s="9">
        <f>(((Kickstarter[[#This Row],[launched_at]]/60)/60)/24)+DATE(1970,1,1)</f>
        <v>42401.154930555553</v>
      </c>
      <c r="L1394">
        <v>1454298186</v>
      </c>
      <c r="M1394" t="b">
        <v>0</v>
      </c>
      <c r="N1394">
        <v>104</v>
      </c>
      <c r="O1394" s="10">
        <f>Kickstarter[[#This Row],[pledged]]/Kickstarter[[#This Row],[goal]]</f>
        <v>1.1364000000000001</v>
      </c>
      <c r="P1394" s="12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Sub-Category]],LEN(Kickstarter[[#This Row],[Category and Sub-Category]])-FIND("/",Kickstarter[[#This Row],[Category and Sub-Category]]))</f>
        <v>rock</v>
      </c>
      <c r="S1394" t="b">
        <v>1</v>
      </c>
      <c r="T1394" t="s">
        <v>8276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f>(((Kickstarter[[#This Row],[deadline]]/60)/60)/24)+DATE(1970,1,1)</f>
        <v>42583.681979166664</v>
      </c>
      <c r="J1395">
        <v>1470068523</v>
      </c>
      <c r="K1395" s="9">
        <f>(((Kickstarter[[#This Row],[launched_at]]/60)/60)/24)+DATE(1970,1,1)</f>
        <v>42553.681979166664</v>
      </c>
      <c r="L1395">
        <v>1467476523</v>
      </c>
      <c r="M1395" t="b">
        <v>0</v>
      </c>
      <c r="N1395">
        <v>52</v>
      </c>
      <c r="O1395" s="10">
        <f>Kickstarter[[#This Row],[pledged]]/Kickstarter[[#This Row],[goal]]</f>
        <v>1.0235000000000001</v>
      </c>
      <c r="P1395" s="12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Sub-Category]],LEN(Kickstarter[[#This Row],[Category and Sub-Category]])-FIND("/",Kickstarter[[#This Row],[Category and Sub-Category]]))</f>
        <v>rock</v>
      </c>
      <c r="S1395" t="b">
        <v>1</v>
      </c>
      <c r="T1395" t="s">
        <v>8276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f>(((Kickstarter[[#This Row],[deadline]]/60)/60)/24)+DATE(1970,1,1)</f>
        <v>42795.125</v>
      </c>
      <c r="J1396">
        <v>1488337200</v>
      </c>
      <c r="K1396" s="9">
        <f>(((Kickstarter[[#This Row],[launched_at]]/60)/60)/24)+DATE(1970,1,1)</f>
        <v>42752.144976851851</v>
      </c>
      <c r="L1396">
        <v>1484623726</v>
      </c>
      <c r="M1396" t="b">
        <v>0</v>
      </c>
      <c r="N1396">
        <v>17</v>
      </c>
      <c r="O1396" s="10">
        <f>Kickstarter[[#This Row],[pledged]]/Kickstarter[[#This Row],[goal]]</f>
        <v>1.2213333333333334</v>
      </c>
      <c r="P1396" s="12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Sub-Category]],LEN(Kickstarter[[#This Row],[Category and Sub-Category]])-FIND("/",Kickstarter[[#This Row],[Category and Sub-Category]]))</f>
        <v>rock</v>
      </c>
      <c r="S1396" t="b">
        <v>1</v>
      </c>
      <c r="T1396" t="s">
        <v>8276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f>(((Kickstarter[[#This Row],[deadline]]/60)/60)/24)+DATE(1970,1,1)</f>
        <v>42749.90834490741</v>
      </c>
      <c r="J1397">
        <v>1484430481</v>
      </c>
      <c r="K1397" s="9">
        <f>(((Kickstarter[[#This Row],[launched_at]]/60)/60)/24)+DATE(1970,1,1)</f>
        <v>42719.90834490741</v>
      </c>
      <c r="L1397">
        <v>1481838481</v>
      </c>
      <c r="M1397" t="b">
        <v>0</v>
      </c>
      <c r="N1397">
        <v>82</v>
      </c>
      <c r="O1397" s="10">
        <f>Kickstarter[[#This Row],[pledged]]/Kickstarter[[#This Row],[goal]]</f>
        <v>1.1188571428571428</v>
      </c>
      <c r="P1397" s="12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Sub-Category]],LEN(Kickstarter[[#This Row],[Category and Sub-Category]])-FIND("/",Kickstarter[[#This Row],[Category and Sub-Category]]))</f>
        <v>rock</v>
      </c>
      <c r="S1397" t="b">
        <v>1</v>
      </c>
      <c r="T1397" t="s">
        <v>8276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f>(((Kickstarter[[#This Row],[deadline]]/60)/60)/24)+DATE(1970,1,1)</f>
        <v>42048.99863425926</v>
      </c>
      <c r="J1398">
        <v>1423871882</v>
      </c>
      <c r="K1398" s="9">
        <f>(((Kickstarter[[#This Row],[launched_at]]/60)/60)/24)+DATE(1970,1,1)</f>
        <v>42018.99863425926</v>
      </c>
      <c r="L1398">
        <v>1421279882</v>
      </c>
      <c r="M1398" t="b">
        <v>0</v>
      </c>
      <c r="N1398">
        <v>73</v>
      </c>
      <c r="O1398" s="10">
        <f>Kickstarter[[#This Row],[pledged]]/Kickstarter[[#This Row],[goal]]</f>
        <v>1.073</v>
      </c>
      <c r="P1398" s="12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Sub-Category]],LEN(Kickstarter[[#This Row],[Category and Sub-Category]])-FIND("/",Kickstarter[[#This Row],[Category and Sub-Category]]))</f>
        <v>rock</v>
      </c>
      <c r="S1398" t="b">
        <v>1</v>
      </c>
      <c r="T1398" t="s">
        <v>8276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f>(((Kickstarter[[#This Row],[deadline]]/60)/60)/24)+DATE(1970,1,1)</f>
        <v>42670.888194444444</v>
      </c>
      <c r="J1399">
        <v>1477603140</v>
      </c>
      <c r="K1399" s="9">
        <f>(((Kickstarter[[#This Row],[launched_at]]/60)/60)/24)+DATE(1970,1,1)</f>
        <v>42640.917939814812</v>
      </c>
      <c r="L1399">
        <v>1475013710</v>
      </c>
      <c r="M1399" t="b">
        <v>0</v>
      </c>
      <c r="N1399">
        <v>158</v>
      </c>
      <c r="O1399" s="10">
        <f>Kickstarter[[#This Row],[pledged]]/Kickstarter[[#This Row],[goal]]</f>
        <v>1.1385000000000001</v>
      </c>
      <c r="P1399" s="12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Sub-Category]],LEN(Kickstarter[[#This Row],[Category and Sub-Category]])-FIND("/",Kickstarter[[#This Row],[Category and Sub-Category]]))</f>
        <v>rock</v>
      </c>
      <c r="S1399" t="b">
        <v>1</v>
      </c>
      <c r="T1399" t="s">
        <v>8276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f>(((Kickstarter[[#This Row],[deadline]]/60)/60)/24)+DATE(1970,1,1)</f>
        <v>42556.874236111107</v>
      </c>
      <c r="J1400">
        <v>1467752334</v>
      </c>
      <c r="K1400" s="9">
        <f>(((Kickstarter[[#This Row],[launched_at]]/60)/60)/24)+DATE(1970,1,1)</f>
        <v>42526.874236111107</v>
      </c>
      <c r="L1400">
        <v>1465160334</v>
      </c>
      <c r="M1400" t="b">
        <v>0</v>
      </c>
      <c r="N1400">
        <v>65</v>
      </c>
      <c r="O1400" s="10">
        <f>Kickstarter[[#This Row],[pledged]]/Kickstarter[[#This Row],[goal]]</f>
        <v>1.0968181818181819</v>
      </c>
      <c r="P1400" s="12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Sub-Category]],LEN(Kickstarter[[#This Row],[Category and Sub-Category]])-FIND("/",Kickstarter[[#This Row],[Category and Sub-Category]]))</f>
        <v>rock</v>
      </c>
      <c r="S1400" t="b">
        <v>1</v>
      </c>
      <c r="T1400" t="s">
        <v>8276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f>(((Kickstarter[[#This Row],[deadline]]/60)/60)/24)+DATE(1970,1,1)</f>
        <v>41919.004317129627</v>
      </c>
      <c r="J1401">
        <v>1412640373</v>
      </c>
      <c r="K1401" s="9">
        <f>(((Kickstarter[[#This Row],[launched_at]]/60)/60)/24)+DATE(1970,1,1)</f>
        <v>41889.004317129627</v>
      </c>
      <c r="L1401">
        <v>1410048373</v>
      </c>
      <c r="M1401" t="b">
        <v>0</v>
      </c>
      <c r="N1401">
        <v>184</v>
      </c>
      <c r="O1401" s="10">
        <f>Kickstarter[[#This Row],[pledged]]/Kickstarter[[#This Row],[goal]]</f>
        <v>1.2614444444444444</v>
      </c>
      <c r="P1401" s="12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Sub-Category]],LEN(Kickstarter[[#This Row],[Category and Sub-Category]])-FIND("/",Kickstarter[[#This Row],[Category and Sub-Category]]))</f>
        <v>rock</v>
      </c>
      <c r="S1401" t="b">
        <v>1</v>
      </c>
      <c r="T1401" t="s">
        <v>8276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f>(((Kickstarter[[#This Row],[deadline]]/60)/60)/24)+DATE(1970,1,1)</f>
        <v>42533.229166666672</v>
      </c>
      <c r="J1402">
        <v>1465709400</v>
      </c>
      <c r="K1402" s="9">
        <f>(((Kickstarter[[#This Row],[launched_at]]/60)/60)/24)+DATE(1970,1,1)</f>
        <v>42498.341122685189</v>
      </c>
      <c r="L1402">
        <v>1462695073</v>
      </c>
      <c r="M1402" t="b">
        <v>0</v>
      </c>
      <c r="N1402">
        <v>34</v>
      </c>
      <c r="O1402" s="10">
        <f>Kickstarter[[#This Row],[pledged]]/Kickstarter[[#This Row],[goal]]</f>
        <v>1.6742857142857144</v>
      </c>
      <c r="P1402" s="12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Sub-Category]],LEN(Kickstarter[[#This Row],[Category and Sub-Category]])-FIND("/",Kickstarter[[#This Row],[Category and Sub-Category]]))</f>
        <v>rock</v>
      </c>
      <c r="S1402" t="b">
        <v>1</v>
      </c>
      <c r="T1402" t="s">
        <v>8276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f>(((Kickstarter[[#This Row],[deadline]]/60)/60)/24)+DATE(1970,1,1)</f>
        <v>41420.99622685185</v>
      </c>
      <c r="J1403">
        <v>1369612474</v>
      </c>
      <c r="K1403" s="9">
        <f>(((Kickstarter[[#This Row],[launched_at]]/60)/60)/24)+DATE(1970,1,1)</f>
        <v>41399.99622685185</v>
      </c>
      <c r="L1403">
        <v>1367798074</v>
      </c>
      <c r="M1403" t="b">
        <v>0</v>
      </c>
      <c r="N1403">
        <v>240</v>
      </c>
      <c r="O1403" s="10">
        <f>Kickstarter[[#This Row],[pledged]]/Kickstarter[[#This Row],[goal]]</f>
        <v>4.9652000000000003</v>
      </c>
      <c r="P1403" s="12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Sub-Category]],LEN(Kickstarter[[#This Row],[Category and Sub-Category]])-FIND("/",Kickstarter[[#This Row],[Category and Sub-Category]]))</f>
        <v>rock</v>
      </c>
      <c r="S1403" t="b">
        <v>1</v>
      </c>
      <c r="T1403" t="s">
        <v>8276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f>(((Kickstarter[[#This Row],[deadline]]/60)/60)/24)+DATE(1970,1,1)</f>
        <v>42125.011701388896</v>
      </c>
      <c r="J1404">
        <v>1430439411</v>
      </c>
      <c r="K1404" s="9">
        <f>(((Kickstarter[[#This Row],[launched_at]]/60)/60)/24)+DATE(1970,1,1)</f>
        <v>42065.053368055553</v>
      </c>
      <c r="L1404">
        <v>1425259011</v>
      </c>
      <c r="M1404" t="b">
        <v>0</v>
      </c>
      <c r="N1404">
        <v>113</v>
      </c>
      <c r="O1404" s="10">
        <f>Kickstarter[[#This Row],[pledged]]/Kickstarter[[#This Row],[goal]]</f>
        <v>1.0915999999999999</v>
      </c>
      <c r="P1404" s="12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Sub-Category]],LEN(Kickstarter[[#This Row],[Category and Sub-Category]])-FIND("/",Kickstarter[[#This Row],[Category and Sub-Category]]))</f>
        <v>rock</v>
      </c>
      <c r="S1404" t="b">
        <v>1</v>
      </c>
      <c r="T1404" t="s">
        <v>8276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f>(((Kickstarter[[#This Row],[deadline]]/60)/60)/24)+DATE(1970,1,1)</f>
        <v>41481.062905092593</v>
      </c>
      <c r="J1405">
        <v>1374802235</v>
      </c>
      <c r="K1405" s="9">
        <f>(((Kickstarter[[#This Row],[launched_at]]/60)/60)/24)+DATE(1970,1,1)</f>
        <v>41451.062905092593</v>
      </c>
      <c r="L1405">
        <v>1372210235</v>
      </c>
      <c r="M1405" t="b">
        <v>0</v>
      </c>
      <c r="N1405">
        <v>66</v>
      </c>
      <c r="O1405" s="10">
        <f>Kickstarter[[#This Row],[pledged]]/Kickstarter[[#This Row],[goal]]</f>
        <v>1.0257499999999999</v>
      </c>
      <c r="P1405" s="12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Sub-Category]],LEN(Kickstarter[[#This Row],[Category and Sub-Category]])-FIND("/",Kickstarter[[#This Row],[Category and Sub-Category]]))</f>
        <v>rock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f>(((Kickstarter[[#This Row],[deadline]]/60)/60)/24)+DATE(1970,1,1)</f>
        <v>42057.510243055556</v>
      </c>
      <c r="J1406">
        <v>1424607285</v>
      </c>
      <c r="K1406" s="9">
        <f>(((Kickstarter[[#This Row],[launched_at]]/60)/60)/24)+DATE(1970,1,1)</f>
        <v>42032.510243055556</v>
      </c>
      <c r="L1406">
        <v>1422447285</v>
      </c>
      <c r="M1406" t="b">
        <v>1</v>
      </c>
      <c r="N1406">
        <v>5</v>
      </c>
      <c r="O1406" s="10">
        <f>Kickstarter[[#This Row],[pledged]]/Kickstarter[[#This Row],[goal]]</f>
        <v>1.6620689655172414E-2</v>
      </c>
      <c r="P1406" s="12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Sub-Category]],LEN(Kickstarter[[#This Row],[Category and Sub-Category]])-FIND("/",Kickstarter[[#This Row],[Category and Sub-Category]]))</f>
        <v>translations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f>(((Kickstarter[[#This Row],[deadline]]/60)/60)/24)+DATE(1970,1,1)</f>
        <v>41971.722233796296</v>
      </c>
      <c r="J1407">
        <v>1417195201</v>
      </c>
      <c r="K1407" s="9">
        <f>(((Kickstarter[[#This Row],[launched_at]]/60)/60)/24)+DATE(1970,1,1)</f>
        <v>41941.680567129632</v>
      </c>
      <c r="L1407">
        <v>1414599601</v>
      </c>
      <c r="M1407" t="b">
        <v>1</v>
      </c>
      <c r="N1407">
        <v>17</v>
      </c>
      <c r="O1407" s="10">
        <f>Kickstarter[[#This Row],[pledged]]/Kickstarter[[#This Row],[goal]]</f>
        <v>4.1999999999999997E-3</v>
      </c>
      <c r="P1407" s="12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Sub-Category]],LEN(Kickstarter[[#This Row],[Category and Sub-Category]])-FIND("/",Kickstarter[[#This Row],[Category and Sub-Category]]))</f>
        <v>translations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f>(((Kickstarter[[#This Row],[deadline]]/60)/60)/24)+DATE(1970,1,1)</f>
        <v>42350.416666666672</v>
      </c>
      <c r="J1408">
        <v>1449914400</v>
      </c>
      <c r="K1408" s="9">
        <f>(((Kickstarter[[#This Row],[launched_at]]/60)/60)/24)+DATE(1970,1,1)</f>
        <v>42297.432951388888</v>
      </c>
      <c r="L1408">
        <v>1445336607</v>
      </c>
      <c r="M1408" t="b">
        <v>0</v>
      </c>
      <c r="N1408">
        <v>3</v>
      </c>
      <c r="O1408" s="10">
        <f>Kickstarter[[#This Row],[pledged]]/Kickstarter[[#This Row],[goal]]</f>
        <v>1.25E-3</v>
      </c>
      <c r="P1408" s="12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Sub-Category]],LEN(Kickstarter[[#This Row],[Category and Sub-Category]])-FIND("/",Kickstarter[[#This Row],[Category and Sub-Category]]))</f>
        <v>translations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f>(((Kickstarter[[#This Row],[deadline]]/60)/60)/24)+DATE(1970,1,1)</f>
        <v>41863.536782407406</v>
      </c>
      <c r="J1409">
        <v>1407847978</v>
      </c>
      <c r="K1409" s="9">
        <f>(((Kickstarter[[#This Row],[launched_at]]/60)/60)/24)+DATE(1970,1,1)</f>
        <v>41838.536782407406</v>
      </c>
      <c r="L1409">
        <v>1405687978</v>
      </c>
      <c r="M1409" t="b">
        <v>0</v>
      </c>
      <c r="N1409">
        <v>2</v>
      </c>
      <c r="O1409" s="10">
        <f>Kickstarter[[#This Row],[pledged]]/Kickstarter[[#This Row],[goal]]</f>
        <v>5.0000000000000001E-3</v>
      </c>
      <c r="P1409" s="12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Sub-Category]],LEN(Kickstarter[[#This Row],[Category and Sub-Category]])-FIND("/",Kickstarter[[#This Row],[Category and Sub-Category]]))</f>
        <v>translations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f>(((Kickstarter[[#This Row],[deadline]]/60)/60)/24)+DATE(1970,1,1)</f>
        <v>42321.913842592592</v>
      </c>
      <c r="J1410">
        <v>1447451756</v>
      </c>
      <c r="K1410" s="9">
        <f>(((Kickstarter[[#This Row],[launched_at]]/60)/60)/24)+DATE(1970,1,1)</f>
        <v>42291.872175925921</v>
      </c>
      <c r="L1410">
        <v>1444856156</v>
      </c>
      <c r="M1410" t="b">
        <v>0</v>
      </c>
      <c r="N1410">
        <v>6</v>
      </c>
      <c r="O1410" s="10">
        <f>Kickstarter[[#This Row],[pledged]]/Kickstarter[[#This Row],[goal]]</f>
        <v>7.1999999999999995E-2</v>
      </c>
      <c r="P1410" s="12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Sub-Category]],LEN(Kickstarter[[#This Row],[Category and Sub-Category]])-FIND("/",Kickstarter[[#This Row],[Category and Sub-Category]]))</f>
        <v>translations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f>(((Kickstarter[[#This Row],[deadline]]/60)/60)/24)+DATE(1970,1,1)</f>
        <v>42005.175173611111</v>
      </c>
      <c r="J1411">
        <v>1420085535</v>
      </c>
      <c r="K1411" s="9">
        <f>(((Kickstarter[[#This Row],[launched_at]]/60)/60)/24)+DATE(1970,1,1)</f>
        <v>41945.133506944447</v>
      </c>
      <c r="L1411">
        <v>1414897935</v>
      </c>
      <c r="M1411" t="b">
        <v>0</v>
      </c>
      <c r="N1411">
        <v>0</v>
      </c>
      <c r="O1411" s="10">
        <f>Kickstarter[[#This Row],[pledged]]/Kickstarter[[#This Row],[goal]]</f>
        <v>0</v>
      </c>
      <c r="P1411" s="12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Sub-Category]],LEN(Kickstarter[[#This Row],[Category and Sub-Category]])-FIND("/",Kickstarter[[#This Row],[Category and Sub-Category]]))</f>
        <v>translations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f>(((Kickstarter[[#This Row],[deadline]]/60)/60)/24)+DATE(1970,1,1)</f>
        <v>42524.318518518514</v>
      </c>
      <c r="J1412">
        <v>1464939520</v>
      </c>
      <c r="K1412" s="9">
        <f>(((Kickstarter[[#This Row],[launched_at]]/60)/60)/24)+DATE(1970,1,1)</f>
        <v>42479.318518518514</v>
      </c>
      <c r="L1412">
        <v>1461051520</v>
      </c>
      <c r="M1412" t="b">
        <v>0</v>
      </c>
      <c r="N1412">
        <v>1</v>
      </c>
      <c r="O1412" s="10">
        <f>Kickstarter[[#This Row],[pledged]]/Kickstarter[[#This Row],[goal]]</f>
        <v>1.6666666666666666E-4</v>
      </c>
      <c r="P1412" s="12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Sub-Category]],LEN(Kickstarter[[#This Row],[Category and Sub-Category]])-FIND("/",Kickstarter[[#This Row],[Category and Sub-Category]]))</f>
        <v>translations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f>(((Kickstarter[[#This Row],[deadline]]/60)/60)/24)+DATE(1970,1,1)</f>
        <v>42041.059027777781</v>
      </c>
      <c r="J1413">
        <v>1423185900</v>
      </c>
      <c r="K1413" s="9">
        <f>(((Kickstarter[[#This Row],[launched_at]]/60)/60)/24)+DATE(1970,1,1)</f>
        <v>42013.059027777781</v>
      </c>
      <c r="L1413">
        <v>1420766700</v>
      </c>
      <c r="M1413" t="b">
        <v>0</v>
      </c>
      <c r="N1413">
        <v>3</v>
      </c>
      <c r="O1413" s="10">
        <f>Kickstarter[[#This Row],[pledged]]/Kickstarter[[#This Row],[goal]]</f>
        <v>2.3333333333333335E-3</v>
      </c>
      <c r="P1413" s="12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Sub-Category]],LEN(Kickstarter[[#This Row],[Category and Sub-Category]])-FIND("/",Kickstarter[[#This Row],[Category and Sub-Category]]))</f>
        <v>translations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f>(((Kickstarter[[#This Row],[deadline]]/60)/60)/24)+DATE(1970,1,1)</f>
        <v>41977.063645833332</v>
      </c>
      <c r="J1414">
        <v>1417656699</v>
      </c>
      <c r="K1414" s="9">
        <f>(((Kickstarter[[#This Row],[launched_at]]/60)/60)/24)+DATE(1970,1,1)</f>
        <v>41947.063645833332</v>
      </c>
      <c r="L1414">
        <v>1415064699</v>
      </c>
      <c r="M1414" t="b">
        <v>0</v>
      </c>
      <c r="N1414">
        <v>13</v>
      </c>
      <c r="O1414" s="10">
        <f>Kickstarter[[#This Row],[pledged]]/Kickstarter[[#This Row],[goal]]</f>
        <v>4.5714285714285714E-2</v>
      </c>
      <c r="P1414" s="12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Sub-Category]],LEN(Kickstarter[[#This Row],[Category and Sub-Category]])-FIND("/",Kickstarter[[#This Row],[Category and Sub-Category]]))</f>
        <v>translations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f>(((Kickstarter[[#This Row],[deadline]]/60)/60)/24)+DATE(1970,1,1)</f>
        <v>42420.437152777777</v>
      </c>
      <c r="J1415">
        <v>1455964170</v>
      </c>
      <c r="K1415" s="9">
        <f>(((Kickstarter[[#This Row],[launched_at]]/60)/60)/24)+DATE(1970,1,1)</f>
        <v>42360.437152777777</v>
      </c>
      <c r="L1415">
        <v>1450780170</v>
      </c>
      <c r="M1415" t="b">
        <v>0</v>
      </c>
      <c r="N1415">
        <v>1</v>
      </c>
      <c r="O1415" s="10">
        <f>Kickstarter[[#This Row],[pledged]]/Kickstarter[[#This Row],[goal]]</f>
        <v>0.05</v>
      </c>
      <c r="P1415" s="12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Sub-Category]],LEN(Kickstarter[[#This Row],[Category and Sub-Category]])-FIND("/",Kickstarter[[#This Row],[Category and Sub-Category]]))</f>
        <v>translations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f>(((Kickstarter[[#This Row],[deadline]]/60)/60)/24)+DATE(1970,1,1)</f>
        <v>42738.25309027778</v>
      </c>
      <c r="J1416">
        <v>1483423467</v>
      </c>
      <c r="K1416" s="9">
        <f>(((Kickstarter[[#This Row],[launched_at]]/60)/60)/24)+DATE(1970,1,1)</f>
        <v>42708.25309027778</v>
      </c>
      <c r="L1416">
        <v>1480831467</v>
      </c>
      <c r="M1416" t="b">
        <v>0</v>
      </c>
      <c r="N1416">
        <v>1</v>
      </c>
      <c r="O1416" s="10">
        <f>Kickstarter[[#This Row],[pledged]]/Kickstarter[[#This Row],[goal]]</f>
        <v>2E-3</v>
      </c>
      <c r="P1416" s="12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Sub-Category]],LEN(Kickstarter[[#This Row],[Category and Sub-Category]])-FIND("/",Kickstarter[[#This Row],[Category and Sub-Category]]))</f>
        <v>translations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f>(((Kickstarter[[#This Row],[deadline]]/60)/60)/24)+DATE(1970,1,1)</f>
        <v>42232.675821759258</v>
      </c>
      <c r="J1417">
        <v>1439741591</v>
      </c>
      <c r="K1417" s="9">
        <f>(((Kickstarter[[#This Row],[launched_at]]/60)/60)/24)+DATE(1970,1,1)</f>
        <v>42192.675821759258</v>
      </c>
      <c r="L1417">
        <v>1436285591</v>
      </c>
      <c r="M1417" t="b">
        <v>0</v>
      </c>
      <c r="N1417">
        <v>9</v>
      </c>
      <c r="O1417" s="10">
        <f>Kickstarter[[#This Row],[pledged]]/Kickstarter[[#This Row],[goal]]</f>
        <v>0.18181818181818182</v>
      </c>
      <c r="P1417" s="12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Sub-Category]],LEN(Kickstarter[[#This Row],[Category and Sub-Category]])-FIND("/",Kickstarter[[#This Row],[Category and Sub-Category]]))</f>
        <v>translations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f>(((Kickstarter[[#This Row],[deadline]]/60)/60)/24)+DATE(1970,1,1)</f>
        <v>42329.967812499999</v>
      </c>
      <c r="J1418">
        <v>1448147619</v>
      </c>
      <c r="K1418" s="9">
        <f>(((Kickstarter[[#This Row],[launched_at]]/60)/60)/24)+DATE(1970,1,1)</f>
        <v>42299.926145833335</v>
      </c>
      <c r="L1418">
        <v>1445552019</v>
      </c>
      <c r="M1418" t="b">
        <v>0</v>
      </c>
      <c r="N1418">
        <v>0</v>
      </c>
      <c r="O1418" s="10">
        <f>Kickstarter[[#This Row],[pledged]]/Kickstarter[[#This Row],[goal]]</f>
        <v>0</v>
      </c>
      <c r="P1418" s="12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Sub-Category]],LEN(Kickstarter[[#This Row],[Category and Sub-Category]])-FIND("/",Kickstarter[[#This Row],[Category and Sub-Category]]))</f>
        <v>translations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f>(((Kickstarter[[#This Row],[deadline]]/60)/60)/24)+DATE(1970,1,1)</f>
        <v>42262.465972222228</v>
      </c>
      <c r="J1419">
        <v>1442315460</v>
      </c>
      <c r="K1419" s="9">
        <f>(((Kickstarter[[#This Row],[launched_at]]/60)/60)/24)+DATE(1970,1,1)</f>
        <v>42232.15016203704</v>
      </c>
      <c r="L1419">
        <v>1439696174</v>
      </c>
      <c r="M1419" t="b">
        <v>0</v>
      </c>
      <c r="N1419">
        <v>2</v>
      </c>
      <c r="O1419" s="10">
        <f>Kickstarter[[#This Row],[pledged]]/Kickstarter[[#This Row],[goal]]</f>
        <v>1.2222222222222223E-2</v>
      </c>
      <c r="P1419" s="12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Sub-Category]],LEN(Kickstarter[[#This Row],[Category and Sub-Category]])-FIND("/",Kickstarter[[#This Row],[Category and Sub-Category]]))</f>
        <v>translations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f>(((Kickstarter[[#This Row],[deadline]]/60)/60)/24)+DATE(1970,1,1)</f>
        <v>42425.456412037034</v>
      </c>
      <c r="J1420">
        <v>1456397834</v>
      </c>
      <c r="K1420" s="9">
        <f>(((Kickstarter[[#This Row],[launched_at]]/60)/60)/24)+DATE(1970,1,1)</f>
        <v>42395.456412037034</v>
      </c>
      <c r="L1420">
        <v>1453805834</v>
      </c>
      <c r="M1420" t="b">
        <v>0</v>
      </c>
      <c r="N1420">
        <v>1</v>
      </c>
      <c r="O1420" s="10">
        <f>Kickstarter[[#This Row],[pledged]]/Kickstarter[[#This Row],[goal]]</f>
        <v>2E-3</v>
      </c>
      <c r="P1420" s="12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Sub-Category]],LEN(Kickstarter[[#This Row],[Category and Sub-Category]])-FIND("/",Kickstarter[[#This Row],[Category and Sub-Category]]))</f>
        <v>translations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f>(((Kickstarter[[#This Row],[deadline]]/60)/60)/24)+DATE(1970,1,1)</f>
        <v>42652.456238425926</v>
      </c>
      <c r="J1421">
        <v>1476010619</v>
      </c>
      <c r="K1421" s="9">
        <f>(((Kickstarter[[#This Row],[launched_at]]/60)/60)/24)+DATE(1970,1,1)</f>
        <v>42622.456238425926</v>
      </c>
      <c r="L1421">
        <v>1473418619</v>
      </c>
      <c r="M1421" t="b">
        <v>0</v>
      </c>
      <c r="N1421">
        <v>10</v>
      </c>
      <c r="O1421" s="10">
        <f>Kickstarter[[#This Row],[pledged]]/Kickstarter[[#This Row],[goal]]</f>
        <v>7.0634920634920634E-2</v>
      </c>
      <c r="P1421" s="12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Sub-Category]],LEN(Kickstarter[[#This Row],[Category and Sub-Category]])-FIND("/",Kickstarter[[#This Row],[Category and Sub-Category]]))</f>
        <v>translations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f>(((Kickstarter[[#This Row],[deadline]]/60)/60)/24)+DATE(1970,1,1)</f>
        <v>42549.667662037042</v>
      </c>
      <c r="J1422">
        <v>1467129686</v>
      </c>
      <c r="K1422" s="9">
        <f>(((Kickstarter[[#This Row],[launched_at]]/60)/60)/24)+DATE(1970,1,1)</f>
        <v>42524.667662037042</v>
      </c>
      <c r="L1422">
        <v>1464969686</v>
      </c>
      <c r="M1422" t="b">
        <v>0</v>
      </c>
      <c r="N1422">
        <v>3</v>
      </c>
      <c r="O1422" s="10">
        <f>Kickstarter[[#This Row],[pledged]]/Kickstarter[[#This Row],[goal]]</f>
        <v>2.7272727272727271E-2</v>
      </c>
      <c r="P1422" s="12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Sub-Category]],LEN(Kickstarter[[#This Row],[Category and Sub-Category]])-FIND("/",Kickstarter[[#This Row],[Category and Sub-Category]]))</f>
        <v>translations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f>(((Kickstarter[[#This Row],[deadline]]/60)/60)/24)+DATE(1970,1,1)</f>
        <v>42043.915613425925</v>
      </c>
      <c r="J1423">
        <v>1423432709</v>
      </c>
      <c r="K1423" s="9">
        <f>(((Kickstarter[[#This Row],[launched_at]]/60)/60)/24)+DATE(1970,1,1)</f>
        <v>42013.915613425925</v>
      </c>
      <c r="L1423">
        <v>1420840709</v>
      </c>
      <c r="M1423" t="b">
        <v>0</v>
      </c>
      <c r="N1423">
        <v>2</v>
      </c>
      <c r="O1423" s="10">
        <f>Kickstarter[[#This Row],[pledged]]/Kickstarter[[#This Row],[goal]]</f>
        <v>1E-3</v>
      </c>
      <c r="P1423" s="12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Sub-Category]],LEN(Kickstarter[[#This Row],[Category and Sub-Category]])-FIND("/",Kickstarter[[#This Row],[Category and Sub-Category]]))</f>
        <v>translations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f>(((Kickstarter[[#This Row],[deadline]]/60)/60)/24)+DATE(1970,1,1)</f>
        <v>42634.239629629628</v>
      </c>
      <c r="J1424">
        <v>1474436704</v>
      </c>
      <c r="K1424" s="9">
        <f>(((Kickstarter[[#This Row],[launched_at]]/60)/60)/24)+DATE(1970,1,1)</f>
        <v>42604.239629629628</v>
      </c>
      <c r="L1424">
        <v>1471844704</v>
      </c>
      <c r="M1424" t="b">
        <v>0</v>
      </c>
      <c r="N1424">
        <v>2</v>
      </c>
      <c r="O1424" s="10">
        <f>Kickstarter[[#This Row],[pledged]]/Kickstarter[[#This Row],[goal]]</f>
        <v>1.0399999999999999E-3</v>
      </c>
      <c r="P1424" s="12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Sub-Category]],LEN(Kickstarter[[#This Row],[Category and Sub-Category]])-FIND("/",Kickstarter[[#This Row],[Category and Sub-Category]]))</f>
        <v>translations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f>(((Kickstarter[[#This Row],[deadline]]/60)/60)/24)+DATE(1970,1,1)</f>
        <v>42370.360312500001</v>
      </c>
      <c r="J1425">
        <v>1451637531</v>
      </c>
      <c r="K1425" s="9">
        <f>(((Kickstarter[[#This Row],[launched_at]]/60)/60)/24)+DATE(1970,1,1)</f>
        <v>42340.360312500001</v>
      </c>
      <c r="L1425">
        <v>1449045531</v>
      </c>
      <c r="M1425" t="b">
        <v>0</v>
      </c>
      <c r="N1425">
        <v>1</v>
      </c>
      <c r="O1425" s="10">
        <f>Kickstarter[[#This Row],[pledged]]/Kickstarter[[#This Row],[goal]]</f>
        <v>3.3333333333333335E-3</v>
      </c>
      <c r="P1425" s="12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Sub-Category]],LEN(Kickstarter[[#This Row],[Category and Sub-Category]])-FIND("/",Kickstarter[[#This Row],[Category and Sub-Category]]))</f>
        <v>translations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f>(((Kickstarter[[#This Row],[deadline]]/60)/60)/24)+DATE(1970,1,1)</f>
        <v>42689.759282407409</v>
      </c>
      <c r="J1426">
        <v>1479233602</v>
      </c>
      <c r="K1426" s="9">
        <f>(((Kickstarter[[#This Row],[launched_at]]/60)/60)/24)+DATE(1970,1,1)</f>
        <v>42676.717615740738</v>
      </c>
      <c r="L1426">
        <v>1478106802</v>
      </c>
      <c r="M1426" t="b">
        <v>0</v>
      </c>
      <c r="N1426">
        <v>14</v>
      </c>
      <c r="O1426" s="10">
        <f>Kickstarter[[#This Row],[pledged]]/Kickstarter[[#This Row],[goal]]</f>
        <v>0.2036</v>
      </c>
      <c r="P1426" s="12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Sub-Category]],LEN(Kickstarter[[#This Row],[Category and Sub-Category]])-FIND("/",Kickstarter[[#This Row],[Category and Sub-Category]]))</f>
        <v>translations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f>(((Kickstarter[[#This Row],[deadline]]/60)/60)/24)+DATE(1970,1,1)</f>
        <v>42123.131469907406</v>
      </c>
      <c r="J1427">
        <v>1430276959</v>
      </c>
      <c r="K1427" s="9">
        <f>(((Kickstarter[[#This Row],[launched_at]]/60)/60)/24)+DATE(1970,1,1)</f>
        <v>42093.131469907406</v>
      </c>
      <c r="L1427">
        <v>1427684959</v>
      </c>
      <c r="M1427" t="b">
        <v>0</v>
      </c>
      <c r="N1427">
        <v>0</v>
      </c>
      <c r="O1427" s="10">
        <f>Kickstarter[[#This Row],[pledged]]/Kickstarter[[#This Row],[goal]]</f>
        <v>0</v>
      </c>
      <c r="P1427" s="12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Sub-Category]],LEN(Kickstarter[[#This Row],[Category and Sub-Category]])-FIND("/",Kickstarter[[#This Row],[Category and Sub-Category]]))</f>
        <v>translations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f>(((Kickstarter[[#This Row],[deadline]]/60)/60)/24)+DATE(1970,1,1)</f>
        <v>42240.390277777777</v>
      </c>
      <c r="J1428">
        <v>1440408120</v>
      </c>
      <c r="K1428" s="9">
        <f>(((Kickstarter[[#This Row],[launched_at]]/60)/60)/24)+DATE(1970,1,1)</f>
        <v>42180.390277777777</v>
      </c>
      <c r="L1428">
        <v>1435224120</v>
      </c>
      <c r="M1428" t="b">
        <v>0</v>
      </c>
      <c r="N1428">
        <v>0</v>
      </c>
      <c r="O1428" s="10">
        <f>Kickstarter[[#This Row],[pledged]]/Kickstarter[[#This Row],[goal]]</f>
        <v>0</v>
      </c>
      <c r="P1428" s="12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Sub-Category]],LEN(Kickstarter[[#This Row],[Category and Sub-Category]])-FIND("/",Kickstarter[[#This Row],[Category and Sub-Category]]))</f>
        <v>translations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f>(((Kickstarter[[#This Row],[deadline]]/60)/60)/24)+DATE(1970,1,1)</f>
        <v>42631.851678240739</v>
      </c>
      <c r="J1429">
        <v>1474230385</v>
      </c>
      <c r="K1429" s="9">
        <f>(((Kickstarter[[#This Row],[launched_at]]/60)/60)/24)+DATE(1970,1,1)</f>
        <v>42601.851678240739</v>
      </c>
      <c r="L1429">
        <v>1471638385</v>
      </c>
      <c r="M1429" t="b">
        <v>0</v>
      </c>
      <c r="N1429">
        <v>4</v>
      </c>
      <c r="O1429" s="10">
        <f>Kickstarter[[#This Row],[pledged]]/Kickstarter[[#This Row],[goal]]</f>
        <v>8.3799999999999999E-2</v>
      </c>
      <c r="P1429" s="12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Sub-Category]],LEN(Kickstarter[[#This Row],[Category and Sub-Category]])-FIND("/",Kickstarter[[#This Row],[Category and Sub-Category]]))</f>
        <v>translations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f>(((Kickstarter[[#This Row],[deadline]]/60)/60)/24)+DATE(1970,1,1)</f>
        <v>42462.338159722218</v>
      </c>
      <c r="J1430">
        <v>1459584417</v>
      </c>
      <c r="K1430" s="9">
        <f>(((Kickstarter[[#This Row],[launched_at]]/60)/60)/24)+DATE(1970,1,1)</f>
        <v>42432.379826388889</v>
      </c>
      <c r="L1430">
        <v>1456996017</v>
      </c>
      <c r="M1430" t="b">
        <v>0</v>
      </c>
      <c r="N1430">
        <v>3</v>
      </c>
      <c r="O1430" s="10">
        <f>Kickstarter[[#This Row],[pledged]]/Kickstarter[[#This Row],[goal]]</f>
        <v>4.4999999999999998E-2</v>
      </c>
      <c r="P1430" s="12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Sub-Category]],LEN(Kickstarter[[#This Row],[Category and Sub-Category]])-FIND("/",Kickstarter[[#This Row],[Category and Sub-Category]]))</f>
        <v>translations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f>(((Kickstarter[[#This Row],[deadline]]/60)/60)/24)+DATE(1970,1,1)</f>
        <v>42104.060671296291</v>
      </c>
      <c r="J1431">
        <v>1428629242</v>
      </c>
      <c r="K1431" s="9">
        <f>(((Kickstarter[[#This Row],[launched_at]]/60)/60)/24)+DATE(1970,1,1)</f>
        <v>42074.060671296291</v>
      </c>
      <c r="L1431">
        <v>1426037242</v>
      </c>
      <c r="M1431" t="b">
        <v>0</v>
      </c>
      <c r="N1431">
        <v>0</v>
      </c>
      <c r="O1431" s="10">
        <f>Kickstarter[[#This Row],[pledged]]/Kickstarter[[#This Row],[goal]]</f>
        <v>0</v>
      </c>
      <c r="P1431" s="12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Sub-Category]],LEN(Kickstarter[[#This Row],[Category and Sub-Category]])-FIND("/",Kickstarter[[#This Row],[Category and Sub-Category]]))</f>
        <v>translations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f>(((Kickstarter[[#This Row],[deadline]]/60)/60)/24)+DATE(1970,1,1)</f>
        <v>41992.813518518517</v>
      </c>
      <c r="J1432">
        <v>1419017488</v>
      </c>
      <c r="K1432" s="9">
        <f>(((Kickstarter[[#This Row],[launched_at]]/60)/60)/24)+DATE(1970,1,1)</f>
        <v>41961.813518518517</v>
      </c>
      <c r="L1432">
        <v>1416339088</v>
      </c>
      <c r="M1432" t="b">
        <v>0</v>
      </c>
      <c r="N1432">
        <v>5</v>
      </c>
      <c r="O1432" s="10">
        <f>Kickstarter[[#This Row],[pledged]]/Kickstarter[[#This Row],[goal]]</f>
        <v>8.0600000000000005E-2</v>
      </c>
      <c r="P1432" s="12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Sub-Category]],LEN(Kickstarter[[#This Row],[Category and Sub-Category]])-FIND("/",Kickstarter[[#This Row],[Category and Sub-Category]]))</f>
        <v>translations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f>(((Kickstarter[[#This Row],[deadline]]/60)/60)/24)+DATE(1970,1,1)</f>
        <v>42334.252500000002</v>
      </c>
      <c r="J1433">
        <v>1448517816</v>
      </c>
      <c r="K1433" s="9">
        <f>(((Kickstarter[[#This Row],[launched_at]]/60)/60)/24)+DATE(1970,1,1)</f>
        <v>42304.210833333331</v>
      </c>
      <c r="L1433">
        <v>1445922216</v>
      </c>
      <c r="M1433" t="b">
        <v>0</v>
      </c>
      <c r="N1433">
        <v>47</v>
      </c>
      <c r="O1433" s="10">
        <f>Kickstarter[[#This Row],[pledged]]/Kickstarter[[#This Row],[goal]]</f>
        <v>0.31947058823529412</v>
      </c>
      <c r="P1433" s="12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Sub-Category]],LEN(Kickstarter[[#This Row],[Category and Sub-Category]])-FIND("/",Kickstarter[[#This Row],[Category and Sub-Category]]))</f>
        <v>translations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f>(((Kickstarter[[#This Row],[deadline]]/60)/60)/24)+DATE(1970,1,1)</f>
        <v>42205.780416666668</v>
      </c>
      <c r="J1434">
        <v>1437417828</v>
      </c>
      <c r="K1434" s="9">
        <f>(((Kickstarter[[#This Row],[launched_at]]/60)/60)/24)+DATE(1970,1,1)</f>
        <v>42175.780416666668</v>
      </c>
      <c r="L1434">
        <v>1434825828</v>
      </c>
      <c r="M1434" t="b">
        <v>0</v>
      </c>
      <c r="N1434">
        <v>0</v>
      </c>
      <c r="O1434" s="10">
        <f>Kickstarter[[#This Row],[pledged]]/Kickstarter[[#This Row],[goal]]</f>
        <v>0</v>
      </c>
      <c r="P1434" s="12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Sub-Category]],LEN(Kickstarter[[#This Row],[Category and Sub-Category]])-FIND("/",Kickstarter[[#This Row],[Category and Sub-Category]]))</f>
        <v>translations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f>(((Kickstarter[[#This Row],[deadline]]/60)/60)/24)+DATE(1970,1,1)</f>
        <v>42714.458333333328</v>
      </c>
      <c r="J1435">
        <v>1481367600</v>
      </c>
      <c r="K1435" s="9">
        <f>(((Kickstarter[[#This Row],[launched_at]]/60)/60)/24)+DATE(1970,1,1)</f>
        <v>42673.625868055555</v>
      </c>
      <c r="L1435">
        <v>1477839675</v>
      </c>
      <c r="M1435" t="b">
        <v>0</v>
      </c>
      <c r="N1435">
        <v>10</v>
      </c>
      <c r="O1435" s="10">
        <f>Kickstarter[[#This Row],[pledged]]/Kickstarter[[#This Row],[goal]]</f>
        <v>6.7083333333333328E-2</v>
      </c>
      <c r="P1435" s="12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Sub-Category]],LEN(Kickstarter[[#This Row],[Category and Sub-Category]])-FIND("/",Kickstarter[[#This Row],[Category and Sub-Category]]))</f>
        <v>translations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f>(((Kickstarter[[#This Row],[deadline]]/60)/60)/24)+DATE(1970,1,1)</f>
        <v>42163.625</v>
      </c>
      <c r="J1436">
        <v>1433775600</v>
      </c>
      <c r="K1436" s="9">
        <f>(((Kickstarter[[#This Row],[launched_at]]/60)/60)/24)+DATE(1970,1,1)</f>
        <v>42142.767106481479</v>
      </c>
      <c r="L1436">
        <v>1431973478</v>
      </c>
      <c r="M1436" t="b">
        <v>0</v>
      </c>
      <c r="N1436">
        <v>11</v>
      </c>
      <c r="O1436" s="10">
        <f>Kickstarter[[#This Row],[pledged]]/Kickstarter[[#This Row],[goal]]</f>
        <v>9.987804878048781E-2</v>
      </c>
      <c r="P1436" s="12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Sub-Category]],LEN(Kickstarter[[#This Row],[Category and Sub-Category]])-FIND("/",Kickstarter[[#This Row],[Category and Sub-Category]]))</f>
        <v>translations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f>(((Kickstarter[[#This Row],[deadline]]/60)/60)/24)+DATE(1970,1,1)</f>
        <v>42288.780324074076</v>
      </c>
      <c r="J1437">
        <v>1444589020</v>
      </c>
      <c r="K1437" s="9">
        <f>(((Kickstarter[[#This Row],[launched_at]]/60)/60)/24)+DATE(1970,1,1)</f>
        <v>42258.780324074076</v>
      </c>
      <c r="L1437">
        <v>1441997020</v>
      </c>
      <c r="M1437" t="b">
        <v>0</v>
      </c>
      <c r="N1437">
        <v>2</v>
      </c>
      <c r="O1437" s="10">
        <f>Kickstarter[[#This Row],[pledged]]/Kickstarter[[#This Row],[goal]]</f>
        <v>1E-3</v>
      </c>
      <c r="P1437" s="12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Sub-Category]],LEN(Kickstarter[[#This Row],[Category and Sub-Category]])-FIND("/",Kickstarter[[#This Row],[Category and Sub-Category]]))</f>
        <v>translations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f>(((Kickstarter[[#This Row],[deadline]]/60)/60)/24)+DATE(1970,1,1)</f>
        <v>42421.35019675926</v>
      </c>
      <c r="J1438">
        <v>1456043057</v>
      </c>
      <c r="K1438" s="9">
        <f>(((Kickstarter[[#This Row],[launched_at]]/60)/60)/24)+DATE(1970,1,1)</f>
        <v>42391.35019675926</v>
      </c>
      <c r="L1438">
        <v>1453451057</v>
      </c>
      <c r="M1438" t="b">
        <v>0</v>
      </c>
      <c r="N1438">
        <v>2</v>
      </c>
      <c r="O1438" s="10">
        <f>Kickstarter[[#This Row],[pledged]]/Kickstarter[[#This Row],[goal]]</f>
        <v>7.7000000000000002E-3</v>
      </c>
      <c r="P1438" s="12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Sub-Category]],LEN(Kickstarter[[#This Row],[Category and Sub-Category]])-FIND("/",Kickstarter[[#This Row],[Category and Sub-Category]]))</f>
        <v>translations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f>(((Kickstarter[[#This Row],[deadline]]/60)/60)/24)+DATE(1970,1,1)</f>
        <v>41833.207638888889</v>
      </c>
      <c r="J1439">
        <v>1405227540</v>
      </c>
      <c r="K1439" s="9">
        <f>(((Kickstarter[[#This Row],[launched_at]]/60)/60)/24)+DATE(1970,1,1)</f>
        <v>41796.531701388885</v>
      </c>
      <c r="L1439">
        <v>1402058739</v>
      </c>
      <c r="M1439" t="b">
        <v>0</v>
      </c>
      <c r="N1439">
        <v>22</v>
      </c>
      <c r="O1439" s="10">
        <f>Kickstarter[[#This Row],[pledged]]/Kickstarter[[#This Row],[goal]]</f>
        <v>0.26900000000000002</v>
      </c>
      <c r="P1439" s="12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Sub-Category]],LEN(Kickstarter[[#This Row],[Category and Sub-Category]])-FIND("/",Kickstarter[[#This Row],[Category and Sub-Category]]))</f>
        <v>translations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f>(((Kickstarter[[#This Row],[deadline]]/60)/60)/24)+DATE(1970,1,1)</f>
        <v>42487.579861111109</v>
      </c>
      <c r="J1440">
        <v>1461765300</v>
      </c>
      <c r="K1440" s="9">
        <f>(((Kickstarter[[#This Row],[launched_at]]/60)/60)/24)+DATE(1970,1,1)</f>
        <v>42457.871516203704</v>
      </c>
      <c r="L1440">
        <v>1459198499</v>
      </c>
      <c r="M1440" t="b">
        <v>0</v>
      </c>
      <c r="N1440">
        <v>8</v>
      </c>
      <c r="O1440" s="10">
        <f>Kickstarter[[#This Row],[pledged]]/Kickstarter[[#This Row],[goal]]</f>
        <v>0.03</v>
      </c>
      <c r="P1440" s="12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Sub-Category]],LEN(Kickstarter[[#This Row],[Category and Sub-Category]])-FIND("/",Kickstarter[[#This Row],[Category and Sub-Category]]))</f>
        <v>translations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f>(((Kickstarter[[#This Row],[deadline]]/60)/60)/24)+DATE(1970,1,1)</f>
        <v>42070.829872685179</v>
      </c>
      <c r="J1441">
        <v>1425758101</v>
      </c>
      <c r="K1441" s="9">
        <f>(((Kickstarter[[#This Row],[launched_at]]/60)/60)/24)+DATE(1970,1,1)</f>
        <v>42040.829872685179</v>
      </c>
      <c r="L1441">
        <v>1423166101</v>
      </c>
      <c r="M1441" t="b">
        <v>0</v>
      </c>
      <c r="N1441">
        <v>6</v>
      </c>
      <c r="O1441" s="10">
        <f>Kickstarter[[#This Row],[pledged]]/Kickstarter[[#This Row],[goal]]</f>
        <v>6.6055045871559637E-2</v>
      </c>
      <c r="P1441" s="12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Sub-Category]],LEN(Kickstarter[[#This Row],[Category and Sub-Category]])-FIND("/",Kickstarter[[#This Row],[Category and Sub-Category]]))</f>
        <v>translations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f>(((Kickstarter[[#This Row],[deadline]]/60)/60)/24)+DATE(1970,1,1)</f>
        <v>42516.748414351852</v>
      </c>
      <c r="J1442">
        <v>1464285463</v>
      </c>
      <c r="K1442" s="9">
        <f>(((Kickstarter[[#This Row],[launched_at]]/60)/60)/24)+DATE(1970,1,1)</f>
        <v>42486.748414351852</v>
      </c>
      <c r="L1442">
        <v>1461693463</v>
      </c>
      <c r="M1442" t="b">
        <v>0</v>
      </c>
      <c r="N1442">
        <v>1</v>
      </c>
      <c r="O1442" s="10">
        <f>Kickstarter[[#This Row],[pledged]]/Kickstarter[[#This Row],[goal]]</f>
        <v>7.6923076923076926E-5</v>
      </c>
      <c r="P1442" s="12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Sub-Category]],LEN(Kickstarter[[#This Row],[Category and Sub-Category]])-FIND("/",Kickstarter[[#This Row],[Category and Sub-Category]]))</f>
        <v>translations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f>(((Kickstarter[[#This Row],[deadline]]/60)/60)/24)+DATE(1970,1,1)</f>
        <v>42258.765844907408</v>
      </c>
      <c r="J1443">
        <v>1441995769</v>
      </c>
      <c r="K1443" s="9">
        <f>(((Kickstarter[[#This Row],[launched_at]]/60)/60)/24)+DATE(1970,1,1)</f>
        <v>42198.765844907408</v>
      </c>
      <c r="L1443">
        <v>1436811769</v>
      </c>
      <c r="M1443" t="b">
        <v>0</v>
      </c>
      <c r="N1443">
        <v>3</v>
      </c>
      <c r="O1443" s="10">
        <f>Kickstarter[[#This Row],[pledged]]/Kickstarter[[#This Row],[goal]]</f>
        <v>1.1222222222222222E-2</v>
      </c>
      <c r="P1443" s="12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Sub-Category]],LEN(Kickstarter[[#This Row],[Category and Sub-Category]])-FIND("/",Kickstarter[[#This Row],[Category and Sub-Category]]))</f>
        <v>translations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f>(((Kickstarter[[#This Row],[deadline]]/60)/60)/24)+DATE(1970,1,1)</f>
        <v>42515.64534722222</v>
      </c>
      <c r="J1444">
        <v>1464190158</v>
      </c>
      <c r="K1444" s="9">
        <f>(((Kickstarter[[#This Row],[launched_at]]/60)/60)/24)+DATE(1970,1,1)</f>
        <v>42485.64534722222</v>
      </c>
      <c r="L1444">
        <v>1461598158</v>
      </c>
      <c r="M1444" t="b">
        <v>0</v>
      </c>
      <c r="N1444">
        <v>0</v>
      </c>
      <c r="O1444" s="10">
        <f>Kickstarter[[#This Row],[pledged]]/Kickstarter[[#This Row],[goal]]</f>
        <v>0</v>
      </c>
      <c r="P1444" s="12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Sub-Category]],LEN(Kickstarter[[#This Row],[Category and Sub-Category]])-FIND("/",Kickstarter[[#This Row],[Category and Sub-Category]]))</f>
        <v>translations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f>(((Kickstarter[[#This Row],[deadline]]/60)/60)/24)+DATE(1970,1,1)</f>
        <v>42737.926030092596</v>
      </c>
      <c r="J1445">
        <v>1483395209</v>
      </c>
      <c r="K1445" s="9">
        <f>(((Kickstarter[[#This Row],[launched_at]]/60)/60)/24)+DATE(1970,1,1)</f>
        <v>42707.926030092596</v>
      </c>
      <c r="L1445">
        <v>1480803209</v>
      </c>
      <c r="M1445" t="b">
        <v>0</v>
      </c>
      <c r="N1445">
        <v>0</v>
      </c>
      <c r="O1445" s="10">
        <f>Kickstarter[[#This Row],[pledged]]/Kickstarter[[#This Row],[goal]]</f>
        <v>0</v>
      </c>
      <c r="P1445" s="12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Sub-Category]],LEN(Kickstarter[[#This Row],[Category and Sub-Category]])-FIND("/",Kickstarter[[#This Row],[Category and Sub-Category]]))</f>
        <v>translations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f>(((Kickstarter[[#This Row],[deadline]]/60)/60)/24)+DATE(1970,1,1)</f>
        <v>42259.873402777783</v>
      </c>
      <c r="J1446">
        <v>1442091462</v>
      </c>
      <c r="K1446" s="9">
        <f>(((Kickstarter[[#This Row],[launched_at]]/60)/60)/24)+DATE(1970,1,1)</f>
        <v>42199.873402777783</v>
      </c>
      <c r="L1446">
        <v>1436907462</v>
      </c>
      <c r="M1446" t="b">
        <v>0</v>
      </c>
      <c r="N1446">
        <v>0</v>
      </c>
      <c r="O1446" s="10">
        <f>Kickstarter[[#This Row],[pledged]]/Kickstarter[[#This Row],[goal]]</f>
        <v>0</v>
      </c>
      <c r="P1446" s="12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Sub-Category]],LEN(Kickstarter[[#This Row],[Category and Sub-Category]])-FIND("/",Kickstarter[[#This Row],[Category and Sub-Category]]))</f>
        <v>translations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f>(((Kickstarter[[#This Row],[deadline]]/60)/60)/24)+DATE(1970,1,1)</f>
        <v>42169.542303240742</v>
      </c>
      <c r="J1447">
        <v>1434286855</v>
      </c>
      <c r="K1447" s="9">
        <f>(((Kickstarter[[#This Row],[launched_at]]/60)/60)/24)+DATE(1970,1,1)</f>
        <v>42139.542303240742</v>
      </c>
      <c r="L1447">
        <v>1431694855</v>
      </c>
      <c r="M1447" t="b">
        <v>0</v>
      </c>
      <c r="N1447">
        <v>0</v>
      </c>
      <c r="O1447" s="10">
        <f>Kickstarter[[#This Row],[pledged]]/Kickstarter[[#This Row],[goal]]</f>
        <v>0</v>
      </c>
      <c r="P1447" s="12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Sub-Category]],LEN(Kickstarter[[#This Row],[Category and Sub-Category]])-FIND("/",Kickstarter[[#This Row],[Category and Sub-Category]]))</f>
        <v>translations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f>(((Kickstarter[[#This Row],[deadline]]/60)/60)/24)+DATE(1970,1,1)</f>
        <v>42481.447662037041</v>
      </c>
      <c r="J1448">
        <v>1461235478</v>
      </c>
      <c r="K1448" s="9">
        <f>(((Kickstarter[[#This Row],[launched_at]]/60)/60)/24)+DATE(1970,1,1)</f>
        <v>42461.447662037041</v>
      </c>
      <c r="L1448">
        <v>1459507478</v>
      </c>
      <c r="M1448" t="b">
        <v>0</v>
      </c>
      <c r="N1448">
        <v>0</v>
      </c>
      <c r="O1448" s="10">
        <f>Kickstarter[[#This Row],[pledged]]/Kickstarter[[#This Row],[goal]]</f>
        <v>0</v>
      </c>
      <c r="P1448" s="12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Sub-Category]],LEN(Kickstarter[[#This Row],[Category and Sub-Category]])-FIND("/",Kickstarter[[#This Row],[Category and Sub-Category]]))</f>
        <v>translations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f>(((Kickstarter[[#This Row],[deadline]]/60)/60)/24)+DATE(1970,1,1)</f>
        <v>42559.730717592596</v>
      </c>
      <c r="J1449">
        <v>1467999134</v>
      </c>
      <c r="K1449" s="9">
        <f>(((Kickstarter[[#This Row],[launched_at]]/60)/60)/24)+DATE(1970,1,1)</f>
        <v>42529.730717592596</v>
      </c>
      <c r="L1449">
        <v>1465407134</v>
      </c>
      <c r="M1449" t="b">
        <v>0</v>
      </c>
      <c r="N1449">
        <v>3</v>
      </c>
      <c r="O1449" s="10">
        <f>Kickstarter[[#This Row],[pledged]]/Kickstarter[[#This Row],[goal]]</f>
        <v>1.4999999999999999E-4</v>
      </c>
      <c r="P1449" s="12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Sub-Category]],LEN(Kickstarter[[#This Row],[Category and Sub-Category]])-FIND("/",Kickstarter[[#This Row],[Category and Sub-Category]]))</f>
        <v>translations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f>(((Kickstarter[[#This Row],[deadline]]/60)/60)/24)+DATE(1970,1,1)</f>
        <v>42146.225694444445</v>
      </c>
      <c r="J1450">
        <v>1432272300</v>
      </c>
      <c r="K1450" s="9">
        <f>(((Kickstarter[[#This Row],[launched_at]]/60)/60)/24)+DATE(1970,1,1)</f>
        <v>42115.936550925922</v>
      </c>
      <c r="L1450">
        <v>1429655318</v>
      </c>
      <c r="M1450" t="b">
        <v>0</v>
      </c>
      <c r="N1450">
        <v>0</v>
      </c>
      <c r="O1450" s="10">
        <f>Kickstarter[[#This Row],[pledged]]/Kickstarter[[#This Row],[goal]]</f>
        <v>0</v>
      </c>
      <c r="P1450" s="12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Sub-Category]],LEN(Kickstarter[[#This Row],[Category and Sub-Category]])-FIND("/",Kickstarter[[#This Row],[Category and Sub-Category]]))</f>
        <v>translations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f>(((Kickstarter[[#This Row],[deadline]]/60)/60)/24)+DATE(1970,1,1)</f>
        <v>42134.811400462961</v>
      </c>
      <c r="J1451">
        <v>1431286105</v>
      </c>
      <c r="K1451" s="9">
        <f>(((Kickstarter[[#This Row],[launched_at]]/60)/60)/24)+DATE(1970,1,1)</f>
        <v>42086.811400462961</v>
      </c>
      <c r="L1451">
        <v>1427138905</v>
      </c>
      <c r="M1451" t="b">
        <v>0</v>
      </c>
      <c r="N1451">
        <v>0</v>
      </c>
      <c r="O1451" s="10">
        <f>Kickstarter[[#This Row],[pledged]]/Kickstarter[[#This Row],[goal]]</f>
        <v>0</v>
      </c>
      <c r="P1451" s="12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Sub-Category]],LEN(Kickstarter[[#This Row],[Category and Sub-Category]])-FIND("/",Kickstarter[[#This Row],[Category and Sub-Category]]))</f>
        <v>translations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f>(((Kickstarter[[#This Row],[deadline]]/60)/60)/24)+DATE(1970,1,1)</f>
        <v>42420.171261574069</v>
      </c>
      <c r="J1452">
        <v>1455941197</v>
      </c>
      <c r="K1452" s="9">
        <f>(((Kickstarter[[#This Row],[launched_at]]/60)/60)/24)+DATE(1970,1,1)</f>
        <v>42390.171261574069</v>
      </c>
      <c r="L1452">
        <v>1453349197</v>
      </c>
      <c r="M1452" t="b">
        <v>0</v>
      </c>
      <c r="N1452">
        <v>1</v>
      </c>
      <c r="O1452" s="10">
        <f>Kickstarter[[#This Row],[pledged]]/Kickstarter[[#This Row],[goal]]</f>
        <v>1.0000000000000001E-5</v>
      </c>
      <c r="P1452" s="12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Sub-Category]],LEN(Kickstarter[[#This Row],[Category and Sub-Category]])-FIND("/",Kickstarter[[#This Row],[Category and Sub-Category]]))</f>
        <v>translations</v>
      </c>
      <c r="S1452" t="b">
        <v>0</v>
      </c>
      <c r="T1452" t="s">
        <v>8287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f>(((Kickstarter[[#This Row],[deadline]]/60)/60)/24)+DATE(1970,1,1)</f>
        <v>41962.00068287037</v>
      </c>
      <c r="J1453">
        <v>1416355259</v>
      </c>
      <c r="K1453" s="9">
        <f>(((Kickstarter[[#This Row],[launched_at]]/60)/60)/24)+DATE(1970,1,1)</f>
        <v>41931.959016203706</v>
      </c>
      <c r="L1453">
        <v>1413759659</v>
      </c>
      <c r="M1453" t="b">
        <v>0</v>
      </c>
      <c r="N1453">
        <v>2</v>
      </c>
      <c r="O1453" s="10">
        <f>Kickstarter[[#This Row],[pledged]]/Kickstarter[[#This Row],[goal]]</f>
        <v>1.0554089709762533E-4</v>
      </c>
      <c r="P1453" s="12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Sub-Category]],LEN(Kickstarter[[#This Row],[Category and Sub-Category]])-FIND("/",Kickstarter[[#This Row],[Category and Sub-Category]]))</f>
        <v>translations</v>
      </c>
      <c r="S1453" t="b">
        <v>0</v>
      </c>
      <c r="T1453" t="s">
        <v>8287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f>(((Kickstarter[[#This Row],[deadline]]/60)/60)/24)+DATE(1970,1,1)</f>
        <v>41848.703275462962</v>
      </c>
      <c r="J1454">
        <v>1406566363</v>
      </c>
      <c r="K1454" s="9">
        <f>(((Kickstarter[[#This Row],[launched_at]]/60)/60)/24)+DATE(1970,1,1)</f>
        <v>41818.703275462962</v>
      </c>
      <c r="L1454">
        <v>1403974363</v>
      </c>
      <c r="M1454" t="b">
        <v>0</v>
      </c>
      <c r="N1454">
        <v>0</v>
      </c>
      <c r="O1454" s="10">
        <f>Kickstarter[[#This Row],[pledged]]/Kickstarter[[#This Row],[goal]]</f>
        <v>0</v>
      </c>
      <c r="P1454" s="12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Sub-Category]],LEN(Kickstarter[[#This Row],[Category and Sub-Category]])-FIND("/",Kickstarter[[#This Row],[Category and Sub-Category]]))</f>
        <v>translations</v>
      </c>
      <c r="S1454" t="b">
        <v>0</v>
      </c>
      <c r="T1454" t="s">
        <v>8287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f>(((Kickstarter[[#This Row],[deadline]]/60)/60)/24)+DATE(1970,1,1)</f>
        <v>42840.654479166667</v>
      </c>
      <c r="J1455">
        <v>1492270947</v>
      </c>
      <c r="K1455" s="9">
        <f>(((Kickstarter[[#This Row],[launched_at]]/60)/60)/24)+DATE(1970,1,1)</f>
        <v>42795.696145833332</v>
      </c>
      <c r="L1455">
        <v>1488386547</v>
      </c>
      <c r="M1455" t="b">
        <v>0</v>
      </c>
      <c r="N1455">
        <v>0</v>
      </c>
      <c r="O1455" s="10">
        <f>Kickstarter[[#This Row],[pledged]]/Kickstarter[[#This Row],[goal]]</f>
        <v>0</v>
      </c>
      <c r="P1455" s="12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Sub-Category]],LEN(Kickstarter[[#This Row],[Category and Sub-Category]])-FIND("/",Kickstarter[[#This Row],[Category and Sub-Category]]))</f>
        <v>translations</v>
      </c>
      <c r="S1455" t="b">
        <v>0</v>
      </c>
      <c r="T1455" t="s">
        <v>8287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f>(((Kickstarter[[#This Row],[deadline]]/60)/60)/24)+DATE(1970,1,1)</f>
        <v>42484.915972222225</v>
      </c>
      <c r="J1456">
        <v>1461535140</v>
      </c>
      <c r="K1456" s="9">
        <f>(((Kickstarter[[#This Row],[launched_at]]/60)/60)/24)+DATE(1970,1,1)</f>
        <v>42463.866666666669</v>
      </c>
      <c r="L1456">
        <v>1459716480</v>
      </c>
      <c r="M1456" t="b">
        <v>0</v>
      </c>
      <c r="N1456">
        <v>1</v>
      </c>
      <c r="O1456" s="10">
        <f>Kickstarter[[#This Row],[pledged]]/Kickstarter[[#This Row],[goal]]</f>
        <v>8.5714285714285719E-3</v>
      </c>
      <c r="P1456" s="12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Sub-Category]],LEN(Kickstarter[[#This Row],[Category and Sub-Category]])-FIND("/",Kickstarter[[#This Row],[Category and Sub-Category]]))</f>
        <v>translations</v>
      </c>
      <c r="S1456" t="b">
        <v>0</v>
      </c>
      <c r="T1456" t="s">
        <v>8287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f>(((Kickstarter[[#This Row],[deadline]]/60)/60)/24)+DATE(1970,1,1)</f>
        <v>41887.568749999999</v>
      </c>
      <c r="J1457">
        <v>1409924340</v>
      </c>
      <c r="K1457" s="9">
        <f>(((Kickstarter[[#This Row],[launched_at]]/60)/60)/24)+DATE(1970,1,1)</f>
        <v>41832.672685185185</v>
      </c>
      <c r="L1457">
        <v>1405181320</v>
      </c>
      <c r="M1457" t="b">
        <v>0</v>
      </c>
      <c r="N1457">
        <v>7</v>
      </c>
      <c r="O1457" s="10">
        <f>Kickstarter[[#This Row],[pledged]]/Kickstarter[[#This Row],[goal]]</f>
        <v>0.105</v>
      </c>
      <c r="P1457" s="12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Sub-Category]],LEN(Kickstarter[[#This Row],[Category and Sub-Category]])-FIND("/",Kickstarter[[#This Row],[Category and Sub-Category]]))</f>
        <v>translations</v>
      </c>
      <c r="S1457" t="b">
        <v>0</v>
      </c>
      <c r="T1457" t="s">
        <v>8287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f>(((Kickstarter[[#This Row],[deadline]]/60)/60)/24)+DATE(1970,1,1)</f>
        <v>42738.668576388889</v>
      </c>
      <c r="J1458">
        <v>1483459365</v>
      </c>
      <c r="K1458" s="9">
        <f>(((Kickstarter[[#This Row],[launched_at]]/60)/60)/24)+DATE(1970,1,1)</f>
        <v>42708.668576388889</v>
      </c>
      <c r="L1458">
        <v>1480867365</v>
      </c>
      <c r="M1458" t="b">
        <v>0</v>
      </c>
      <c r="N1458">
        <v>3</v>
      </c>
      <c r="O1458" s="10">
        <f>Kickstarter[[#This Row],[pledged]]/Kickstarter[[#This Row],[goal]]</f>
        <v>2.9000000000000001E-2</v>
      </c>
      <c r="P1458" s="12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Sub-Category]],LEN(Kickstarter[[#This Row],[Category and Sub-Category]])-FIND("/",Kickstarter[[#This Row],[Category and Sub-Category]]))</f>
        <v>translations</v>
      </c>
      <c r="S1458" t="b">
        <v>0</v>
      </c>
      <c r="T1458" t="s">
        <v>8287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f>(((Kickstarter[[#This Row],[deadline]]/60)/60)/24)+DATE(1970,1,1)</f>
        <v>42319.938009259262</v>
      </c>
      <c r="J1459">
        <v>1447281044</v>
      </c>
      <c r="K1459" s="9">
        <f>(((Kickstarter[[#This Row],[launched_at]]/60)/60)/24)+DATE(1970,1,1)</f>
        <v>42289.89634259259</v>
      </c>
      <c r="L1459">
        <v>1444685444</v>
      </c>
      <c r="M1459" t="b">
        <v>0</v>
      </c>
      <c r="N1459">
        <v>0</v>
      </c>
      <c r="O1459" s="10">
        <f>Kickstarter[[#This Row],[pledged]]/Kickstarter[[#This Row],[goal]]</f>
        <v>0</v>
      </c>
      <c r="P1459" s="12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Sub-Category]],LEN(Kickstarter[[#This Row],[Category and Sub-Category]])-FIND("/",Kickstarter[[#This Row],[Category and Sub-Category]]))</f>
        <v>translations</v>
      </c>
      <c r="S1459" t="b">
        <v>0</v>
      </c>
      <c r="T1459" t="s">
        <v>8287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f>(((Kickstarter[[#This Row],[deadline]]/60)/60)/24)+DATE(1970,1,1)</f>
        <v>41862.166666666664</v>
      </c>
      <c r="J1460">
        <v>1407729600</v>
      </c>
      <c r="K1460" s="9">
        <f>(((Kickstarter[[#This Row],[launched_at]]/60)/60)/24)+DATE(1970,1,1)</f>
        <v>41831.705555555556</v>
      </c>
      <c r="L1460">
        <v>1405097760</v>
      </c>
      <c r="M1460" t="b">
        <v>0</v>
      </c>
      <c r="N1460">
        <v>0</v>
      </c>
      <c r="O1460" s="10">
        <f>Kickstarter[[#This Row],[pledged]]/Kickstarter[[#This Row],[goal]]</f>
        <v>0</v>
      </c>
      <c r="P1460" s="12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Sub-Category]],LEN(Kickstarter[[#This Row],[Category and Sub-Category]])-FIND("/",Kickstarter[[#This Row],[Category and Sub-Category]]))</f>
        <v>translations</v>
      </c>
      <c r="S1460" t="b">
        <v>0</v>
      </c>
      <c r="T1460" t="s">
        <v>8287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f>(((Kickstarter[[#This Row],[deadline]]/60)/60)/24)+DATE(1970,1,1)</f>
        <v>42340.725694444445</v>
      </c>
      <c r="J1461">
        <v>1449077100</v>
      </c>
      <c r="K1461" s="9">
        <f>(((Kickstarter[[#This Row],[launched_at]]/60)/60)/24)+DATE(1970,1,1)</f>
        <v>42312.204814814817</v>
      </c>
      <c r="L1461">
        <v>1446612896</v>
      </c>
      <c r="M1461" t="b">
        <v>0</v>
      </c>
      <c r="N1461">
        <v>0</v>
      </c>
      <c r="O1461" s="10">
        <f>Kickstarter[[#This Row],[pledged]]/Kickstarter[[#This Row],[goal]]</f>
        <v>0</v>
      </c>
      <c r="P1461" s="12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Sub-Category]],LEN(Kickstarter[[#This Row],[Category and Sub-Category]])-FIND("/",Kickstarter[[#This Row],[Category and Sub-Category]]))</f>
        <v>translations</v>
      </c>
      <c r="S1461" t="b">
        <v>0</v>
      </c>
      <c r="T1461" t="s">
        <v>8287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f>(((Kickstarter[[#This Row],[deadline]]/60)/60)/24)+DATE(1970,1,1)</f>
        <v>41973.989583333328</v>
      </c>
      <c r="J1462">
        <v>1417391100</v>
      </c>
      <c r="K1462" s="9">
        <f>(((Kickstarter[[#This Row],[launched_at]]/60)/60)/24)+DATE(1970,1,1)</f>
        <v>41915.896967592591</v>
      </c>
      <c r="L1462">
        <v>1412371898</v>
      </c>
      <c r="M1462" t="b">
        <v>0</v>
      </c>
      <c r="N1462">
        <v>0</v>
      </c>
      <c r="O1462" s="10">
        <f>Kickstarter[[#This Row],[pledged]]/Kickstarter[[#This Row],[goal]]</f>
        <v>0</v>
      </c>
      <c r="P1462" s="12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Sub-Category]],LEN(Kickstarter[[#This Row],[Category and Sub-Category]])-FIND("/",Kickstarter[[#This Row],[Category and Sub-Category]]))</f>
        <v>translations</v>
      </c>
      <c r="S1462" t="b">
        <v>0</v>
      </c>
      <c r="T1462" t="s">
        <v>8287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f>(((Kickstarter[[#This Row],[deadline]]/60)/60)/24)+DATE(1970,1,1)</f>
        <v>41933</v>
      </c>
      <c r="J1463">
        <v>1413849600</v>
      </c>
      <c r="K1463" s="9">
        <f>(((Kickstarter[[#This Row],[launched_at]]/60)/60)/24)+DATE(1970,1,1)</f>
        <v>41899.645300925928</v>
      </c>
      <c r="L1463">
        <v>1410967754</v>
      </c>
      <c r="M1463" t="b">
        <v>1</v>
      </c>
      <c r="N1463">
        <v>340</v>
      </c>
      <c r="O1463" s="10">
        <f>Kickstarter[[#This Row],[pledged]]/Kickstarter[[#This Row],[goal]]</f>
        <v>1.012446</v>
      </c>
      <c r="P1463" s="12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Sub-Category]],LEN(Kickstarter[[#This Row],[Category and Sub-Category]])-FIND("/",Kickstarter[[#This Row],[Category and Sub-Category]]))</f>
        <v>radio &amp; podcasts</v>
      </c>
      <c r="S1463" t="b">
        <v>1</v>
      </c>
      <c r="T1463" t="s">
        <v>8288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f>(((Kickstarter[[#This Row],[deadline]]/60)/60)/24)+DATE(1970,1,1)</f>
        <v>41374.662858796299</v>
      </c>
      <c r="J1464">
        <v>1365609271</v>
      </c>
      <c r="K1464" s="9">
        <f>(((Kickstarter[[#This Row],[launched_at]]/60)/60)/24)+DATE(1970,1,1)</f>
        <v>41344.662858796299</v>
      </c>
      <c r="L1464">
        <v>1363017271</v>
      </c>
      <c r="M1464" t="b">
        <v>1</v>
      </c>
      <c r="N1464">
        <v>150</v>
      </c>
      <c r="O1464" s="10">
        <f>Kickstarter[[#This Row],[pledged]]/Kickstarter[[#This Row],[goal]]</f>
        <v>1.085175</v>
      </c>
      <c r="P1464" s="12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Sub-Category]],LEN(Kickstarter[[#This Row],[Category and Sub-Category]])-FIND("/",Kickstarter[[#This Row],[Category and Sub-Category]]))</f>
        <v>radio &amp; podcasts</v>
      </c>
      <c r="S1464" t="b">
        <v>1</v>
      </c>
      <c r="T1464" t="s">
        <v>8288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f>(((Kickstarter[[#This Row],[deadline]]/60)/60)/24)+DATE(1970,1,1)</f>
        <v>41371.869652777779</v>
      </c>
      <c r="J1465">
        <v>1365367938</v>
      </c>
      <c r="K1465" s="9">
        <f>(((Kickstarter[[#This Row],[launched_at]]/60)/60)/24)+DATE(1970,1,1)</f>
        <v>41326.911319444444</v>
      </c>
      <c r="L1465">
        <v>1361483538</v>
      </c>
      <c r="M1465" t="b">
        <v>1</v>
      </c>
      <c r="N1465">
        <v>25</v>
      </c>
      <c r="O1465" s="10">
        <f>Kickstarter[[#This Row],[pledged]]/Kickstarter[[#This Row],[goal]]</f>
        <v>1.4766666666666666</v>
      </c>
      <c r="P1465" s="12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Sub-Category]],LEN(Kickstarter[[#This Row],[Category and Sub-Category]])-FIND("/",Kickstarter[[#This Row],[Category and Sub-Category]]))</f>
        <v>radio &amp; podcasts</v>
      </c>
      <c r="S1465" t="b">
        <v>1</v>
      </c>
      <c r="T1465" t="s">
        <v>8288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f>(((Kickstarter[[#This Row],[deadline]]/60)/60)/24)+DATE(1970,1,1)</f>
        <v>41321.661550925928</v>
      </c>
      <c r="J1466">
        <v>1361029958</v>
      </c>
      <c r="K1466" s="9">
        <f>(((Kickstarter[[#This Row],[launched_at]]/60)/60)/24)+DATE(1970,1,1)</f>
        <v>41291.661550925928</v>
      </c>
      <c r="L1466">
        <v>1358437958</v>
      </c>
      <c r="M1466" t="b">
        <v>1</v>
      </c>
      <c r="N1466">
        <v>234</v>
      </c>
      <c r="O1466" s="10">
        <f>Kickstarter[[#This Row],[pledged]]/Kickstarter[[#This Row],[goal]]</f>
        <v>1.6319999999999999</v>
      </c>
      <c r="P1466" s="12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Sub-Category]],LEN(Kickstarter[[#This Row],[Category and Sub-Category]])-FIND("/",Kickstarter[[#This Row],[Category and Sub-Category]]))</f>
        <v>radio &amp; podcasts</v>
      </c>
      <c r="S1466" t="b">
        <v>1</v>
      </c>
      <c r="T1466" t="s">
        <v>8288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f>(((Kickstarter[[#This Row],[deadline]]/60)/60)/24)+DATE(1970,1,1)</f>
        <v>40990.125</v>
      </c>
      <c r="J1467">
        <v>1332385200</v>
      </c>
      <c r="K1467" s="9">
        <f>(((Kickstarter[[#This Row],[launched_at]]/60)/60)/24)+DATE(1970,1,1)</f>
        <v>40959.734398148146</v>
      </c>
      <c r="L1467">
        <v>1329759452</v>
      </c>
      <c r="M1467" t="b">
        <v>1</v>
      </c>
      <c r="N1467">
        <v>2602</v>
      </c>
      <c r="O1467" s="10">
        <f>Kickstarter[[#This Row],[pledged]]/Kickstarter[[#This Row],[goal]]</f>
        <v>4.5641449999999999</v>
      </c>
      <c r="P1467" s="12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Sub-Category]],LEN(Kickstarter[[#This Row],[Category and Sub-Category]])-FIND("/",Kickstarter[[#This Row],[Category and Sub-Category]]))</f>
        <v>radio &amp; podcasts</v>
      </c>
      <c r="S1467" t="b">
        <v>1</v>
      </c>
      <c r="T1467" t="s">
        <v>8288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f>(((Kickstarter[[#This Row],[deadline]]/60)/60)/24)+DATE(1970,1,1)</f>
        <v>42381.208333333328</v>
      </c>
      <c r="J1468">
        <v>1452574800</v>
      </c>
      <c r="K1468" s="9">
        <f>(((Kickstarter[[#This Row],[launched_at]]/60)/60)/24)+DATE(1970,1,1)</f>
        <v>42340.172060185185</v>
      </c>
      <c r="L1468">
        <v>1449029266</v>
      </c>
      <c r="M1468" t="b">
        <v>1</v>
      </c>
      <c r="N1468">
        <v>248</v>
      </c>
      <c r="O1468" s="10">
        <f>Kickstarter[[#This Row],[pledged]]/Kickstarter[[#This Row],[goal]]</f>
        <v>1.0787731249999999</v>
      </c>
      <c r="P1468" s="12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Sub-Category]],LEN(Kickstarter[[#This Row],[Category and Sub-Category]])-FIND("/",Kickstarter[[#This Row],[Category and Sub-Category]]))</f>
        <v>radio &amp; podcasts</v>
      </c>
      <c r="S1468" t="b">
        <v>1</v>
      </c>
      <c r="T1468" t="s">
        <v>8288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f>(((Kickstarter[[#This Row],[deadline]]/60)/60)/24)+DATE(1970,1,1)</f>
        <v>40993.760243055556</v>
      </c>
      <c r="J1469">
        <v>1332699285</v>
      </c>
      <c r="K1469" s="9">
        <f>(((Kickstarter[[#This Row],[launched_at]]/60)/60)/24)+DATE(1970,1,1)</f>
        <v>40933.80190972222</v>
      </c>
      <c r="L1469">
        <v>1327518885</v>
      </c>
      <c r="M1469" t="b">
        <v>1</v>
      </c>
      <c r="N1469">
        <v>600</v>
      </c>
      <c r="O1469" s="10">
        <f>Kickstarter[[#This Row],[pledged]]/Kickstarter[[#This Row],[goal]]</f>
        <v>1.1508</v>
      </c>
      <c r="P1469" s="12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Sub-Category]],LEN(Kickstarter[[#This Row],[Category and Sub-Category]])-FIND("/",Kickstarter[[#This Row],[Category and Sub-Category]]))</f>
        <v>radio &amp; podcasts</v>
      </c>
      <c r="S1469" t="b">
        <v>1</v>
      </c>
      <c r="T1469" t="s">
        <v>8288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f>(((Kickstarter[[#This Row],[deadline]]/60)/60)/24)+DATE(1970,1,1)</f>
        <v>40706.014456018522</v>
      </c>
      <c r="J1470">
        <v>1307838049</v>
      </c>
      <c r="K1470" s="9">
        <f>(((Kickstarter[[#This Row],[launched_at]]/60)/60)/24)+DATE(1970,1,1)</f>
        <v>40646.014456018522</v>
      </c>
      <c r="L1470">
        <v>1302654049</v>
      </c>
      <c r="M1470" t="b">
        <v>1</v>
      </c>
      <c r="N1470">
        <v>293</v>
      </c>
      <c r="O1470" s="10">
        <f>Kickstarter[[#This Row],[pledged]]/Kickstarter[[#This Row],[goal]]</f>
        <v>1.0236842105263158</v>
      </c>
      <c r="P1470" s="12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Sub-Category]],LEN(Kickstarter[[#This Row],[Category and Sub-Category]])-FIND("/",Kickstarter[[#This Row],[Category and Sub-Category]]))</f>
        <v>radio &amp; podcasts</v>
      </c>
      <c r="S1470" t="b">
        <v>1</v>
      </c>
      <c r="T1470" t="s">
        <v>8288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f>(((Kickstarter[[#This Row],[deadline]]/60)/60)/24)+DATE(1970,1,1)</f>
        <v>41320.598483796297</v>
      </c>
      <c r="J1471">
        <v>1360938109</v>
      </c>
      <c r="K1471" s="9">
        <f>(((Kickstarter[[#This Row],[launched_at]]/60)/60)/24)+DATE(1970,1,1)</f>
        <v>41290.598483796297</v>
      </c>
      <c r="L1471">
        <v>1358346109</v>
      </c>
      <c r="M1471" t="b">
        <v>1</v>
      </c>
      <c r="N1471">
        <v>321</v>
      </c>
      <c r="O1471" s="10">
        <f>Kickstarter[[#This Row],[pledged]]/Kickstarter[[#This Row],[goal]]</f>
        <v>1.0842485875706214</v>
      </c>
      <c r="P1471" s="12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Sub-Category]],LEN(Kickstarter[[#This Row],[Category and Sub-Category]])-FIND("/",Kickstarter[[#This Row],[Category and Sub-Category]]))</f>
        <v>radio &amp; podcasts</v>
      </c>
      <c r="S1471" t="b">
        <v>1</v>
      </c>
      <c r="T1471" t="s">
        <v>8288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f>(((Kickstarter[[#This Row],[deadline]]/60)/60)/24)+DATE(1970,1,1)</f>
        <v>41271.827118055553</v>
      </c>
      <c r="J1472">
        <v>1356724263</v>
      </c>
      <c r="K1472" s="9">
        <f>(((Kickstarter[[#This Row],[launched_at]]/60)/60)/24)+DATE(1970,1,1)</f>
        <v>41250.827118055553</v>
      </c>
      <c r="L1472">
        <v>1354909863</v>
      </c>
      <c r="M1472" t="b">
        <v>1</v>
      </c>
      <c r="N1472">
        <v>81</v>
      </c>
      <c r="O1472" s="10">
        <f>Kickstarter[[#This Row],[pledged]]/Kickstarter[[#This Row],[goal]]</f>
        <v>1.2513333333333334</v>
      </c>
      <c r="P1472" s="12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Sub-Category]],LEN(Kickstarter[[#This Row],[Category and Sub-Category]])-FIND("/",Kickstarter[[#This Row],[Category and Sub-Category]]))</f>
        <v>radio &amp; podcasts</v>
      </c>
      <c r="S1472" t="b">
        <v>1</v>
      </c>
      <c r="T1472" t="s">
        <v>8288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f>(((Kickstarter[[#This Row],[deadline]]/60)/60)/24)+DATE(1970,1,1)</f>
        <v>42103.957569444443</v>
      </c>
      <c r="J1473">
        <v>1428620334</v>
      </c>
      <c r="K1473" s="9">
        <f>(((Kickstarter[[#This Row],[launched_at]]/60)/60)/24)+DATE(1970,1,1)</f>
        <v>42073.957569444443</v>
      </c>
      <c r="L1473">
        <v>1426028334</v>
      </c>
      <c r="M1473" t="b">
        <v>1</v>
      </c>
      <c r="N1473">
        <v>343</v>
      </c>
      <c r="O1473" s="10">
        <f>Kickstarter[[#This Row],[pledged]]/Kickstarter[[#This Row],[goal]]</f>
        <v>1.03840625</v>
      </c>
      <c r="P1473" s="12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Sub-Category]],LEN(Kickstarter[[#This Row],[Category and Sub-Category]])-FIND("/",Kickstarter[[#This Row],[Category and Sub-Category]]))</f>
        <v>radio &amp; podcasts</v>
      </c>
      <c r="S1473" t="b">
        <v>1</v>
      </c>
      <c r="T1473" t="s">
        <v>8288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f>(((Kickstarter[[#This Row],[deadline]]/60)/60)/24)+DATE(1970,1,1)</f>
        <v>41563.542858796296</v>
      </c>
      <c r="J1474">
        <v>1381928503</v>
      </c>
      <c r="K1474" s="9">
        <f>(((Kickstarter[[#This Row],[launched_at]]/60)/60)/24)+DATE(1970,1,1)</f>
        <v>41533.542858796296</v>
      </c>
      <c r="L1474">
        <v>1379336503</v>
      </c>
      <c r="M1474" t="b">
        <v>1</v>
      </c>
      <c r="N1474">
        <v>336</v>
      </c>
      <c r="O1474" s="10">
        <f>Kickstarter[[#This Row],[pledged]]/Kickstarter[[#This Row],[goal]]</f>
        <v>1.3870400000000001</v>
      </c>
      <c r="P1474" s="12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Sub-Category]],LEN(Kickstarter[[#This Row],[Category and Sub-Category]])-FIND("/",Kickstarter[[#This Row],[Category and Sub-Category]]))</f>
        <v>radio &amp; podcasts</v>
      </c>
      <c r="S1474" t="b">
        <v>1</v>
      </c>
      <c r="T1474" t="s">
        <v>8288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f>(((Kickstarter[[#This Row],[deadline]]/60)/60)/24)+DATE(1970,1,1)</f>
        <v>40969.979618055557</v>
      </c>
      <c r="J1475">
        <v>1330644639</v>
      </c>
      <c r="K1475" s="9">
        <f>(((Kickstarter[[#This Row],[launched_at]]/60)/60)/24)+DATE(1970,1,1)</f>
        <v>40939.979618055557</v>
      </c>
      <c r="L1475">
        <v>1328052639</v>
      </c>
      <c r="M1475" t="b">
        <v>1</v>
      </c>
      <c r="N1475">
        <v>47</v>
      </c>
      <c r="O1475" s="10">
        <f>Kickstarter[[#This Row],[pledged]]/Kickstarter[[#This Row],[goal]]</f>
        <v>1.20516</v>
      </c>
      <c r="P1475" s="12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Sub-Category]],LEN(Kickstarter[[#This Row],[Category and Sub-Category]])-FIND("/",Kickstarter[[#This Row],[Category and Sub-Category]]))</f>
        <v>radio &amp; podcasts</v>
      </c>
      <c r="S1475" t="b">
        <v>1</v>
      </c>
      <c r="T1475" t="s">
        <v>8288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f>(((Kickstarter[[#This Row],[deadline]]/60)/60)/24)+DATE(1970,1,1)</f>
        <v>41530.727916666663</v>
      </c>
      <c r="J1476">
        <v>1379093292</v>
      </c>
      <c r="K1476" s="9">
        <f>(((Kickstarter[[#This Row],[launched_at]]/60)/60)/24)+DATE(1970,1,1)</f>
        <v>41500.727916666663</v>
      </c>
      <c r="L1476">
        <v>1376501292</v>
      </c>
      <c r="M1476" t="b">
        <v>1</v>
      </c>
      <c r="N1476">
        <v>76</v>
      </c>
      <c r="O1476" s="10">
        <f>Kickstarter[[#This Row],[pledged]]/Kickstarter[[#This Row],[goal]]</f>
        <v>1.1226666666666667</v>
      </c>
      <c r="P1476" s="12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Sub-Category]],LEN(Kickstarter[[#This Row],[Category and Sub-Category]])-FIND("/",Kickstarter[[#This Row],[Category and Sub-Category]]))</f>
        <v>radio &amp; podcasts</v>
      </c>
      <c r="S1476" t="b">
        <v>1</v>
      </c>
      <c r="T1476" t="s">
        <v>8288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f>(((Kickstarter[[#This Row],[deadline]]/60)/60)/24)+DATE(1970,1,1)</f>
        <v>41993.207638888889</v>
      </c>
      <c r="J1477">
        <v>1419051540</v>
      </c>
      <c r="K1477" s="9">
        <f>(((Kickstarter[[#This Row],[launched_at]]/60)/60)/24)+DATE(1970,1,1)</f>
        <v>41960.722951388889</v>
      </c>
      <c r="L1477">
        <v>1416244863</v>
      </c>
      <c r="M1477" t="b">
        <v>1</v>
      </c>
      <c r="N1477">
        <v>441</v>
      </c>
      <c r="O1477" s="10">
        <f>Kickstarter[[#This Row],[pledged]]/Kickstarter[[#This Row],[goal]]</f>
        <v>1.8866966666666667</v>
      </c>
      <c r="P1477" s="12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Sub-Category]],LEN(Kickstarter[[#This Row],[Category and Sub-Category]])-FIND("/",Kickstarter[[#This Row],[Category and Sub-Category]]))</f>
        <v>radio &amp; podcasts</v>
      </c>
      <c r="S1477" t="b">
        <v>1</v>
      </c>
      <c r="T1477" t="s">
        <v>8288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f>(((Kickstarter[[#This Row],[deadline]]/60)/60)/24)+DATE(1970,1,1)</f>
        <v>40796.041921296295</v>
      </c>
      <c r="J1478">
        <v>1315616422</v>
      </c>
      <c r="K1478" s="9">
        <f>(((Kickstarter[[#This Row],[launched_at]]/60)/60)/24)+DATE(1970,1,1)</f>
        <v>40766.041921296295</v>
      </c>
      <c r="L1478">
        <v>1313024422</v>
      </c>
      <c r="M1478" t="b">
        <v>1</v>
      </c>
      <c r="N1478">
        <v>916</v>
      </c>
      <c r="O1478" s="10">
        <f>Kickstarter[[#This Row],[pledged]]/Kickstarter[[#This Row],[goal]]</f>
        <v>6.6155466666666669</v>
      </c>
      <c r="P1478" s="12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Sub-Category]],LEN(Kickstarter[[#This Row],[Category and Sub-Category]])-FIND("/",Kickstarter[[#This Row],[Category and Sub-Category]]))</f>
        <v>radio &amp; podcasts</v>
      </c>
      <c r="S1478" t="b">
        <v>1</v>
      </c>
      <c r="T1478" t="s">
        <v>8288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f>(((Kickstarter[[#This Row],[deadline]]/60)/60)/24)+DATE(1970,1,1)</f>
        <v>40900.125</v>
      </c>
      <c r="J1479">
        <v>1324609200</v>
      </c>
      <c r="K1479" s="9">
        <f>(((Kickstarter[[#This Row],[launched_at]]/60)/60)/24)+DATE(1970,1,1)</f>
        <v>40840.615787037037</v>
      </c>
      <c r="L1479">
        <v>1319467604</v>
      </c>
      <c r="M1479" t="b">
        <v>1</v>
      </c>
      <c r="N1479">
        <v>369</v>
      </c>
      <c r="O1479" s="10">
        <f>Kickstarter[[#This Row],[pledged]]/Kickstarter[[#This Row],[goal]]</f>
        <v>1.1131</v>
      </c>
      <c r="P1479" s="12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Sub-Category]],LEN(Kickstarter[[#This Row],[Category and Sub-Category]])-FIND("/",Kickstarter[[#This Row],[Category and Sub-Category]]))</f>
        <v>radio &amp; podcasts</v>
      </c>
      <c r="S1479" t="b">
        <v>1</v>
      </c>
      <c r="T1479" t="s">
        <v>8288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f>(((Kickstarter[[#This Row],[deadline]]/60)/60)/24)+DATE(1970,1,1)</f>
        <v>41408.871678240743</v>
      </c>
      <c r="J1480">
        <v>1368564913</v>
      </c>
      <c r="K1480" s="9">
        <f>(((Kickstarter[[#This Row],[launched_at]]/60)/60)/24)+DATE(1970,1,1)</f>
        <v>41394.871678240743</v>
      </c>
      <c r="L1480">
        <v>1367355313</v>
      </c>
      <c r="M1480" t="b">
        <v>1</v>
      </c>
      <c r="N1480">
        <v>20242</v>
      </c>
      <c r="O1480" s="10">
        <f>Kickstarter[[#This Row],[pledged]]/Kickstarter[[#This Row],[goal]]</f>
        <v>11.8161422</v>
      </c>
      <c r="P1480" s="12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Sub-Category]],LEN(Kickstarter[[#This Row],[Category and Sub-Category]])-FIND("/",Kickstarter[[#This Row],[Category and Sub-Category]]))</f>
        <v>radio &amp; podcasts</v>
      </c>
      <c r="S1480" t="b">
        <v>1</v>
      </c>
      <c r="T1480" t="s">
        <v>8288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f>(((Kickstarter[[#This Row],[deadline]]/60)/60)/24)+DATE(1970,1,1)</f>
        <v>41769.165972222225</v>
      </c>
      <c r="J1481">
        <v>1399694340</v>
      </c>
      <c r="K1481" s="9">
        <f>(((Kickstarter[[#This Row],[launched_at]]/60)/60)/24)+DATE(1970,1,1)</f>
        <v>41754.745243055557</v>
      </c>
      <c r="L1481">
        <v>1398448389</v>
      </c>
      <c r="M1481" t="b">
        <v>1</v>
      </c>
      <c r="N1481">
        <v>71</v>
      </c>
      <c r="O1481" s="10">
        <f>Kickstarter[[#This Row],[pledged]]/Kickstarter[[#This Row],[goal]]</f>
        <v>1.37375</v>
      </c>
      <c r="P1481" s="12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Sub-Category]],LEN(Kickstarter[[#This Row],[Category and Sub-Category]])-FIND("/",Kickstarter[[#This Row],[Category and Sub-Category]]))</f>
        <v>radio &amp; podcasts</v>
      </c>
      <c r="S1481" t="b">
        <v>1</v>
      </c>
      <c r="T1481" t="s">
        <v>8288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f>(((Kickstarter[[#This Row],[deadline]]/60)/60)/24)+DATE(1970,1,1)</f>
        <v>41481.708333333336</v>
      </c>
      <c r="J1482">
        <v>1374858000</v>
      </c>
      <c r="K1482" s="9">
        <f>(((Kickstarter[[#This Row],[launched_at]]/60)/60)/24)+DATE(1970,1,1)</f>
        <v>41464.934016203704</v>
      </c>
      <c r="L1482">
        <v>1373408699</v>
      </c>
      <c r="M1482" t="b">
        <v>1</v>
      </c>
      <c r="N1482">
        <v>635</v>
      </c>
      <c r="O1482" s="10">
        <f>Kickstarter[[#This Row],[pledged]]/Kickstarter[[#This Row],[goal]]</f>
        <v>1.170404</v>
      </c>
      <c r="P1482" s="12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Sub-Category]],LEN(Kickstarter[[#This Row],[Category and Sub-Category]])-FIND("/",Kickstarter[[#This Row],[Category and Sub-Category]]))</f>
        <v>radio &amp; podcasts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f>(((Kickstarter[[#This Row],[deadline]]/60)/60)/24)+DATE(1970,1,1)</f>
        <v>41580.922974537039</v>
      </c>
      <c r="J1483">
        <v>1383430145</v>
      </c>
      <c r="K1483" s="9">
        <f>(((Kickstarter[[#This Row],[launched_at]]/60)/60)/24)+DATE(1970,1,1)</f>
        <v>41550.922974537039</v>
      </c>
      <c r="L1483">
        <v>1380838145</v>
      </c>
      <c r="M1483" t="b">
        <v>0</v>
      </c>
      <c r="N1483">
        <v>6</v>
      </c>
      <c r="O1483" s="10">
        <f>Kickstarter[[#This Row],[pledged]]/Kickstarter[[#This Row],[goal]]</f>
        <v>2.1000000000000001E-2</v>
      </c>
      <c r="P1483" s="12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Sub-Category]],LEN(Kickstarter[[#This Row],[Category and Sub-Category]])-FIND("/",Kickstarter[[#This Row],[Category and Sub-Category]]))</f>
        <v>fiction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f>(((Kickstarter[[#This Row],[deadline]]/60)/60)/24)+DATE(1970,1,1)</f>
        <v>41159.32708333333</v>
      </c>
      <c r="J1484">
        <v>1347004260</v>
      </c>
      <c r="K1484" s="9">
        <f>(((Kickstarter[[#This Row],[launched_at]]/60)/60)/24)+DATE(1970,1,1)</f>
        <v>41136.85805555556</v>
      </c>
      <c r="L1484">
        <v>1345062936</v>
      </c>
      <c r="M1484" t="b">
        <v>0</v>
      </c>
      <c r="N1484">
        <v>1</v>
      </c>
      <c r="O1484" s="10">
        <f>Kickstarter[[#This Row],[pledged]]/Kickstarter[[#This Row],[goal]]</f>
        <v>1E-3</v>
      </c>
      <c r="P1484" s="12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Sub-Category]],LEN(Kickstarter[[#This Row],[Category and Sub-Category]])-FIND("/",Kickstarter[[#This Row],[Category and Sub-Category]]))</f>
        <v>fiction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f>(((Kickstarter[[#This Row],[deadline]]/60)/60)/24)+DATE(1970,1,1)</f>
        <v>42573.192997685182</v>
      </c>
      <c r="J1485">
        <v>1469162275</v>
      </c>
      <c r="K1485" s="9">
        <f>(((Kickstarter[[#This Row],[launched_at]]/60)/60)/24)+DATE(1970,1,1)</f>
        <v>42548.192997685182</v>
      </c>
      <c r="L1485">
        <v>1467002275</v>
      </c>
      <c r="M1485" t="b">
        <v>0</v>
      </c>
      <c r="N1485">
        <v>2</v>
      </c>
      <c r="O1485" s="10">
        <f>Kickstarter[[#This Row],[pledged]]/Kickstarter[[#This Row],[goal]]</f>
        <v>7.1428571428571426E-3</v>
      </c>
      <c r="P1485" s="12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Sub-Category]],LEN(Kickstarter[[#This Row],[Category and Sub-Category]])-FIND("/",Kickstarter[[#This Row],[Category and Sub-Category]]))</f>
        <v>fiction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f>(((Kickstarter[[#This Row],[deadline]]/60)/60)/24)+DATE(1970,1,1)</f>
        <v>41111.618750000001</v>
      </c>
      <c r="J1486">
        <v>1342882260</v>
      </c>
      <c r="K1486" s="9">
        <f>(((Kickstarter[[#This Row],[launched_at]]/60)/60)/24)+DATE(1970,1,1)</f>
        <v>41053.200960648144</v>
      </c>
      <c r="L1486">
        <v>1337834963</v>
      </c>
      <c r="M1486" t="b">
        <v>0</v>
      </c>
      <c r="N1486">
        <v>0</v>
      </c>
      <c r="O1486" s="10">
        <f>Kickstarter[[#This Row],[pledged]]/Kickstarter[[#This Row],[goal]]</f>
        <v>0</v>
      </c>
      <c r="P1486" s="12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Sub-Category]],LEN(Kickstarter[[#This Row],[Category and Sub-Category]])-FIND("/",Kickstarter[[#This Row],[Category and Sub-Category]]))</f>
        <v>fiction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f>(((Kickstarter[[#This Row],[deadline]]/60)/60)/24)+DATE(1970,1,1)</f>
        <v>42175.795983796299</v>
      </c>
      <c r="J1487">
        <v>1434827173</v>
      </c>
      <c r="K1487" s="9">
        <f>(((Kickstarter[[#This Row],[launched_at]]/60)/60)/24)+DATE(1970,1,1)</f>
        <v>42130.795983796299</v>
      </c>
      <c r="L1487">
        <v>1430939173</v>
      </c>
      <c r="M1487" t="b">
        <v>0</v>
      </c>
      <c r="N1487">
        <v>3</v>
      </c>
      <c r="O1487" s="10">
        <f>Kickstarter[[#This Row],[pledged]]/Kickstarter[[#This Row],[goal]]</f>
        <v>2.2388059701492536E-2</v>
      </c>
      <c r="P1487" s="12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Sub-Category]],LEN(Kickstarter[[#This Row],[Category and Sub-Category]])-FIND("/",Kickstarter[[#This Row],[Category and Sub-Category]]))</f>
        <v>fiction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f>(((Kickstarter[[#This Row],[deadline]]/60)/60)/24)+DATE(1970,1,1)</f>
        <v>42062.168530092589</v>
      </c>
      <c r="J1488">
        <v>1425009761</v>
      </c>
      <c r="K1488" s="9">
        <f>(((Kickstarter[[#This Row],[launched_at]]/60)/60)/24)+DATE(1970,1,1)</f>
        <v>42032.168530092589</v>
      </c>
      <c r="L1488">
        <v>1422417761</v>
      </c>
      <c r="M1488" t="b">
        <v>0</v>
      </c>
      <c r="N1488">
        <v>3</v>
      </c>
      <c r="O1488" s="10">
        <f>Kickstarter[[#This Row],[pledged]]/Kickstarter[[#This Row],[goal]]</f>
        <v>2.3999999999999998E-3</v>
      </c>
      <c r="P1488" s="12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Sub-Category]],LEN(Kickstarter[[#This Row],[Category and Sub-Category]])-FIND("/",Kickstarter[[#This Row],[Category and Sub-Category]]))</f>
        <v>fiction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f>(((Kickstarter[[#This Row],[deadline]]/60)/60)/24)+DATE(1970,1,1)</f>
        <v>42584.917488425926</v>
      </c>
      <c r="J1489">
        <v>1470175271</v>
      </c>
      <c r="K1489" s="9">
        <f>(((Kickstarter[[#This Row],[launched_at]]/60)/60)/24)+DATE(1970,1,1)</f>
        <v>42554.917488425926</v>
      </c>
      <c r="L1489">
        <v>1467583271</v>
      </c>
      <c r="M1489" t="b">
        <v>0</v>
      </c>
      <c r="N1489">
        <v>0</v>
      </c>
      <c r="O1489" s="10">
        <f>Kickstarter[[#This Row],[pledged]]/Kickstarter[[#This Row],[goal]]</f>
        <v>0</v>
      </c>
      <c r="P1489" s="12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Sub-Category]],LEN(Kickstarter[[#This Row],[Category and Sub-Category]])-FIND("/",Kickstarter[[#This Row],[Category and Sub-Category]]))</f>
        <v>fiction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f>(((Kickstarter[[#This Row],[deadline]]/60)/60)/24)+DATE(1970,1,1)</f>
        <v>41644.563194444447</v>
      </c>
      <c r="J1490">
        <v>1388928660</v>
      </c>
      <c r="K1490" s="9">
        <f>(((Kickstarter[[#This Row],[launched_at]]/60)/60)/24)+DATE(1970,1,1)</f>
        <v>41614.563194444447</v>
      </c>
      <c r="L1490">
        <v>1386336660</v>
      </c>
      <c r="M1490" t="b">
        <v>0</v>
      </c>
      <c r="N1490">
        <v>6</v>
      </c>
      <c r="O1490" s="10">
        <f>Kickstarter[[#This Row],[pledged]]/Kickstarter[[#This Row],[goal]]</f>
        <v>2.4E-2</v>
      </c>
      <c r="P1490" s="12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Sub-Category]],LEN(Kickstarter[[#This Row],[Category and Sub-Category]])-FIND("/",Kickstarter[[#This Row],[Category and Sub-Category]]))</f>
        <v>fiction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f>(((Kickstarter[[#This Row],[deadline]]/60)/60)/24)+DATE(1970,1,1)</f>
        <v>41228.653379629628</v>
      </c>
      <c r="J1491">
        <v>1352994052</v>
      </c>
      <c r="K1491" s="9">
        <f>(((Kickstarter[[#This Row],[launched_at]]/60)/60)/24)+DATE(1970,1,1)</f>
        <v>41198.611712962964</v>
      </c>
      <c r="L1491">
        <v>1350398452</v>
      </c>
      <c r="M1491" t="b">
        <v>0</v>
      </c>
      <c r="N1491">
        <v>0</v>
      </c>
      <c r="O1491" s="10">
        <f>Kickstarter[[#This Row],[pledged]]/Kickstarter[[#This Row],[goal]]</f>
        <v>0</v>
      </c>
      <c r="P1491" s="12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Sub-Category]],LEN(Kickstarter[[#This Row],[Category and Sub-Category]])-FIND("/",Kickstarter[[#This Row],[Category and Sub-Category]]))</f>
        <v>fiction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f>(((Kickstarter[[#This Row],[deadline]]/60)/60)/24)+DATE(1970,1,1)</f>
        <v>41549.561041666668</v>
      </c>
      <c r="J1492">
        <v>1380720474</v>
      </c>
      <c r="K1492" s="9">
        <f>(((Kickstarter[[#This Row],[launched_at]]/60)/60)/24)+DATE(1970,1,1)</f>
        <v>41520.561041666668</v>
      </c>
      <c r="L1492">
        <v>1378214874</v>
      </c>
      <c r="M1492" t="b">
        <v>0</v>
      </c>
      <c r="N1492">
        <v>19</v>
      </c>
      <c r="O1492" s="10">
        <f>Kickstarter[[#This Row],[pledged]]/Kickstarter[[#This Row],[goal]]</f>
        <v>0.30862068965517242</v>
      </c>
      <c r="P1492" s="12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Sub-Category]],LEN(Kickstarter[[#This Row],[Category and Sub-Category]])-FIND("/",Kickstarter[[#This Row],[Category and Sub-Category]]))</f>
        <v>fiction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f>(((Kickstarter[[#This Row],[deadline]]/60)/60)/24)+DATE(1970,1,1)</f>
        <v>42050.651388888888</v>
      </c>
      <c r="J1493">
        <v>1424014680</v>
      </c>
      <c r="K1493" s="9">
        <f>(((Kickstarter[[#This Row],[launched_at]]/60)/60)/24)+DATE(1970,1,1)</f>
        <v>41991.713460648149</v>
      </c>
      <c r="L1493">
        <v>1418922443</v>
      </c>
      <c r="M1493" t="b">
        <v>0</v>
      </c>
      <c r="N1493">
        <v>1</v>
      </c>
      <c r="O1493" s="10">
        <f>Kickstarter[[#This Row],[pledged]]/Kickstarter[[#This Row],[goal]]</f>
        <v>8.3333333333333329E-2</v>
      </c>
      <c r="P1493" s="12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Sub-Category]],LEN(Kickstarter[[#This Row],[Category and Sub-Category]])-FIND("/",Kickstarter[[#This Row],[Category and Sub-Category]]))</f>
        <v>fiction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f>(((Kickstarter[[#This Row],[deadline]]/60)/60)/24)+DATE(1970,1,1)</f>
        <v>40712.884791666671</v>
      </c>
      <c r="J1494">
        <v>1308431646</v>
      </c>
      <c r="K1494" s="9">
        <f>(((Kickstarter[[#This Row],[launched_at]]/60)/60)/24)+DATE(1970,1,1)</f>
        <v>40682.884791666671</v>
      </c>
      <c r="L1494">
        <v>1305839646</v>
      </c>
      <c r="M1494" t="b">
        <v>0</v>
      </c>
      <c r="N1494">
        <v>2</v>
      </c>
      <c r="O1494" s="10">
        <f>Kickstarter[[#This Row],[pledged]]/Kickstarter[[#This Row],[goal]]</f>
        <v>7.4999999999999997E-3</v>
      </c>
      <c r="P1494" s="12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Sub-Category]],LEN(Kickstarter[[#This Row],[Category and Sub-Category]])-FIND("/",Kickstarter[[#This Row],[Category and Sub-Category]]))</f>
        <v>fiction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f>(((Kickstarter[[#This Row],[deadline]]/60)/60)/24)+DATE(1970,1,1)</f>
        <v>41441.866608796299</v>
      </c>
      <c r="J1495">
        <v>1371415675</v>
      </c>
      <c r="K1495" s="9">
        <f>(((Kickstarter[[#This Row],[launched_at]]/60)/60)/24)+DATE(1970,1,1)</f>
        <v>41411.866608796299</v>
      </c>
      <c r="L1495">
        <v>1368823675</v>
      </c>
      <c r="M1495" t="b">
        <v>0</v>
      </c>
      <c r="N1495">
        <v>0</v>
      </c>
      <c r="O1495" s="10">
        <f>Kickstarter[[#This Row],[pledged]]/Kickstarter[[#This Row],[goal]]</f>
        <v>0</v>
      </c>
      <c r="P1495" s="12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Sub-Category]],LEN(Kickstarter[[#This Row],[Category and Sub-Category]])-FIND("/",Kickstarter[[#This Row],[Category and Sub-Category]]))</f>
        <v>fiction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f>(((Kickstarter[[#This Row],[deadline]]/60)/60)/24)+DATE(1970,1,1)</f>
        <v>42097.651388888888</v>
      </c>
      <c r="J1496">
        <v>1428075480</v>
      </c>
      <c r="K1496" s="9">
        <f>(((Kickstarter[[#This Row],[launched_at]]/60)/60)/24)+DATE(1970,1,1)</f>
        <v>42067.722372685181</v>
      </c>
      <c r="L1496">
        <v>1425489613</v>
      </c>
      <c r="M1496" t="b">
        <v>0</v>
      </c>
      <c r="N1496">
        <v>11</v>
      </c>
      <c r="O1496" s="10">
        <f>Kickstarter[[#This Row],[pledged]]/Kickstarter[[#This Row],[goal]]</f>
        <v>8.8999999999999996E-2</v>
      </c>
      <c r="P1496" s="12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Sub-Category]],LEN(Kickstarter[[#This Row],[Category and Sub-Category]])-FIND("/",Kickstarter[[#This Row],[Category and Sub-Category]]))</f>
        <v>fiction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f>(((Kickstarter[[#This Row],[deadline]]/60)/60)/24)+DATE(1970,1,1)</f>
        <v>40782.789710648147</v>
      </c>
      <c r="J1497">
        <v>1314471431</v>
      </c>
      <c r="K1497" s="9">
        <f>(((Kickstarter[[#This Row],[launched_at]]/60)/60)/24)+DATE(1970,1,1)</f>
        <v>40752.789710648147</v>
      </c>
      <c r="L1497">
        <v>1311879431</v>
      </c>
      <c r="M1497" t="b">
        <v>0</v>
      </c>
      <c r="N1497">
        <v>0</v>
      </c>
      <c r="O1497" s="10">
        <f>Kickstarter[[#This Row],[pledged]]/Kickstarter[[#This Row],[goal]]</f>
        <v>0</v>
      </c>
      <c r="P1497" s="12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Sub-Category]],LEN(Kickstarter[[#This Row],[Category and Sub-Category]])-FIND("/",Kickstarter[[#This Row],[Category and Sub-Category]]))</f>
        <v>fiction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f>(((Kickstarter[[#This Row],[deadline]]/60)/60)/24)+DATE(1970,1,1)</f>
        <v>41898.475219907406</v>
      </c>
      <c r="J1498">
        <v>1410866659</v>
      </c>
      <c r="K1498" s="9">
        <f>(((Kickstarter[[#This Row],[launched_at]]/60)/60)/24)+DATE(1970,1,1)</f>
        <v>41838.475219907406</v>
      </c>
      <c r="L1498">
        <v>1405682659</v>
      </c>
      <c r="M1498" t="b">
        <v>0</v>
      </c>
      <c r="N1498">
        <v>0</v>
      </c>
      <c r="O1498" s="10">
        <f>Kickstarter[[#This Row],[pledged]]/Kickstarter[[#This Row],[goal]]</f>
        <v>0</v>
      </c>
      <c r="P1498" s="12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Sub-Category]],LEN(Kickstarter[[#This Row],[Category and Sub-Category]])-FIND("/",Kickstarter[[#This Row],[Category and Sub-Category]]))</f>
        <v>fiction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f>(((Kickstarter[[#This Row],[deadline]]/60)/60)/24)+DATE(1970,1,1)</f>
        <v>41486.821527777778</v>
      </c>
      <c r="J1499">
        <v>1375299780</v>
      </c>
      <c r="K1499" s="9">
        <f>(((Kickstarter[[#This Row],[launched_at]]/60)/60)/24)+DATE(1970,1,1)</f>
        <v>41444.64261574074</v>
      </c>
      <c r="L1499">
        <v>1371655522</v>
      </c>
      <c r="M1499" t="b">
        <v>0</v>
      </c>
      <c r="N1499">
        <v>1</v>
      </c>
      <c r="O1499" s="10">
        <f>Kickstarter[[#This Row],[pledged]]/Kickstarter[[#This Row],[goal]]</f>
        <v>6.666666666666667E-5</v>
      </c>
      <c r="P1499" s="12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Sub-Category]],LEN(Kickstarter[[#This Row],[Category and Sub-Category]])-FIND("/",Kickstarter[[#This Row],[Category and Sub-Category]]))</f>
        <v>fiction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f>(((Kickstarter[[#This Row],[deadline]]/60)/60)/24)+DATE(1970,1,1)</f>
        <v>41885.983541666668</v>
      </c>
      <c r="J1500">
        <v>1409787378</v>
      </c>
      <c r="K1500" s="9">
        <f>(((Kickstarter[[#This Row],[launched_at]]/60)/60)/24)+DATE(1970,1,1)</f>
        <v>41840.983541666668</v>
      </c>
      <c r="L1500">
        <v>1405899378</v>
      </c>
      <c r="M1500" t="b">
        <v>0</v>
      </c>
      <c r="N1500">
        <v>3</v>
      </c>
      <c r="O1500" s="10">
        <f>Kickstarter[[#This Row],[pledged]]/Kickstarter[[#This Row],[goal]]</f>
        <v>1.9E-2</v>
      </c>
      <c r="P1500" s="12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Sub-Category]],LEN(Kickstarter[[#This Row],[Category and Sub-Category]])-FIND("/",Kickstarter[[#This Row],[Category and Sub-Category]]))</f>
        <v>fiction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f>(((Kickstarter[[#This Row],[deadline]]/60)/60)/24)+DATE(1970,1,1)</f>
        <v>42587.007326388892</v>
      </c>
      <c r="J1501">
        <v>1470355833</v>
      </c>
      <c r="K1501" s="9">
        <f>(((Kickstarter[[#This Row],[launched_at]]/60)/60)/24)+DATE(1970,1,1)</f>
        <v>42527.007326388892</v>
      </c>
      <c r="L1501">
        <v>1465171833</v>
      </c>
      <c r="M1501" t="b">
        <v>0</v>
      </c>
      <c r="N1501">
        <v>1</v>
      </c>
      <c r="O1501" s="10">
        <f>Kickstarter[[#This Row],[pledged]]/Kickstarter[[#This Row],[goal]]</f>
        <v>2.5000000000000001E-3</v>
      </c>
      <c r="P1501" s="12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Sub-Category]],LEN(Kickstarter[[#This Row],[Category and Sub-Category]])-FIND("/",Kickstarter[[#This Row],[Category and Sub-Category]]))</f>
        <v>fiction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f>(((Kickstarter[[#This Row],[deadline]]/60)/60)/24)+DATE(1970,1,1)</f>
        <v>41395.904594907406</v>
      </c>
      <c r="J1502">
        <v>1367444557</v>
      </c>
      <c r="K1502" s="9">
        <f>(((Kickstarter[[#This Row],[launched_at]]/60)/60)/24)+DATE(1970,1,1)</f>
        <v>41365.904594907406</v>
      </c>
      <c r="L1502">
        <v>1364852557</v>
      </c>
      <c r="M1502" t="b">
        <v>0</v>
      </c>
      <c r="N1502">
        <v>15</v>
      </c>
      <c r="O1502" s="10">
        <f>Kickstarter[[#This Row],[pledged]]/Kickstarter[[#This Row],[goal]]</f>
        <v>0.25035714285714283</v>
      </c>
      <c r="P1502" s="12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Sub-Category]],LEN(Kickstarter[[#This Row],[Category and Sub-Category]])-FIND("/",Kickstarter[[#This Row],[Category and Sub-Category]]))</f>
        <v>fiction</v>
      </c>
      <c r="S1502" t="b">
        <v>0</v>
      </c>
      <c r="T1502" t="s">
        <v>8275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f>(((Kickstarter[[#This Row],[deadline]]/60)/60)/24)+DATE(1970,1,1)</f>
        <v>42193.583599537036</v>
      </c>
      <c r="J1503">
        <v>1436364023</v>
      </c>
      <c r="K1503" s="9">
        <f>(((Kickstarter[[#This Row],[launched_at]]/60)/60)/24)+DATE(1970,1,1)</f>
        <v>42163.583599537036</v>
      </c>
      <c r="L1503">
        <v>1433772023</v>
      </c>
      <c r="M1503" t="b">
        <v>1</v>
      </c>
      <c r="N1503">
        <v>885</v>
      </c>
      <c r="O1503" s="10">
        <f>Kickstarter[[#This Row],[pledged]]/Kickstarter[[#This Row],[goal]]</f>
        <v>1.6633076923076924</v>
      </c>
      <c r="P1503" s="12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Sub-Category]],LEN(Kickstarter[[#This Row],[Category and Sub-Category]])-FIND("/",Kickstarter[[#This Row],[Category and Sub-Category]]))</f>
        <v>photobooks</v>
      </c>
      <c r="S1503" t="b">
        <v>1</v>
      </c>
      <c r="T1503" t="s">
        <v>8285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f>(((Kickstarter[[#This Row],[deadline]]/60)/60)/24)+DATE(1970,1,1)</f>
        <v>42454.916666666672</v>
      </c>
      <c r="J1504">
        <v>1458943200</v>
      </c>
      <c r="K1504" s="9">
        <f>(((Kickstarter[[#This Row],[launched_at]]/60)/60)/24)+DATE(1970,1,1)</f>
        <v>42426.542592592596</v>
      </c>
      <c r="L1504">
        <v>1456491680</v>
      </c>
      <c r="M1504" t="b">
        <v>1</v>
      </c>
      <c r="N1504">
        <v>329</v>
      </c>
      <c r="O1504" s="10">
        <f>Kickstarter[[#This Row],[pledged]]/Kickstarter[[#This Row],[goal]]</f>
        <v>1.0144545454545455</v>
      </c>
      <c r="P1504" s="12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Sub-Category]],LEN(Kickstarter[[#This Row],[Category and Sub-Category]])-FIND("/",Kickstarter[[#This Row],[Category and Sub-Category]]))</f>
        <v>photobooks</v>
      </c>
      <c r="S1504" t="b">
        <v>1</v>
      </c>
      <c r="T1504" t="s">
        <v>8285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f>(((Kickstarter[[#This Row],[deadline]]/60)/60)/24)+DATE(1970,1,1)</f>
        <v>42666.347233796296</v>
      </c>
      <c r="J1505">
        <v>1477210801</v>
      </c>
      <c r="K1505" s="9">
        <f>(((Kickstarter[[#This Row],[launched_at]]/60)/60)/24)+DATE(1970,1,1)</f>
        <v>42606.347233796296</v>
      </c>
      <c r="L1505">
        <v>1472026801</v>
      </c>
      <c r="M1505" t="b">
        <v>1</v>
      </c>
      <c r="N1505">
        <v>71</v>
      </c>
      <c r="O1505" s="10">
        <f>Kickstarter[[#This Row],[pledged]]/Kickstarter[[#This Row],[goal]]</f>
        <v>1.0789146666666667</v>
      </c>
      <c r="P1505" s="12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Sub-Category]],LEN(Kickstarter[[#This Row],[Category and Sub-Category]])-FIND("/",Kickstarter[[#This Row],[Category and Sub-Category]]))</f>
        <v>photobooks</v>
      </c>
      <c r="S1505" t="b">
        <v>1</v>
      </c>
      <c r="T1505" t="s">
        <v>8285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f>(((Kickstarter[[#This Row],[deadline]]/60)/60)/24)+DATE(1970,1,1)</f>
        <v>41800.356249999997</v>
      </c>
      <c r="J1506">
        <v>1402389180</v>
      </c>
      <c r="K1506" s="9">
        <f>(((Kickstarter[[#This Row],[launched_at]]/60)/60)/24)+DATE(1970,1,1)</f>
        <v>41772.657685185186</v>
      </c>
      <c r="L1506">
        <v>1399996024</v>
      </c>
      <c r="M1506" t="b">
        <v>1</v>
      </c>
      <c r="N1506">
        <v>269</v>
      </c>
      <c r="O1506" s="10">
        <f>Kickstarter[[#This Row],[pledged]]/Kickstarter[[#This Row],[goal]]</f>
        <v>2.7793846153846156</v>
      </c>
      <c r="P1506" s="12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Sub-Category]],LEN(Kickstarter[[#This Row],[Category and Sub-Category]])-FIND("/",Kickstarter[[#This Row],[Category and Sub-Category]]))</f>
        <v>photobooks</v>
      </c>
      <c r="S1506" t="b">
        <v>1</v>
      </c>
      <c r="T1506" t="s">
        <v>8285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f>(((Kickstarter[[#This Row],[deadline]]/60)/60)/24)+DATE(1970,1,1)</f>
        <v>42451.834027777775</v>
      </c>
      <c r="J1507">
        <v>1458676860</v>
      </c>
      <c r="K1507" s="9">
        <f>(((Kickstarter[[#This Row],[launched_at]]/60)/60)/24)+DATE(1970,1,1)</f>
        <v>42414.44332175926</v>
      </c>
      <c r="L1507">
        <v>1455446303</v>
      </c>
      <c r="M1507" t="b">
        <v>1</v>
      </c>
      <c r="N1507">
        <v>345</v>
      </c>
      <c r="O1507" s="10">
        <f>Kickstarter[[#This Row],[pledged]]/Kickstarter[[#This Row],[goal]]</f>
        <v>1.0358125</v>
      </c>
      <c r="P1507" s="12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Sub-Category]],LEN(Kickstarter[[#This Row],[Category and Sub-Category]])-FIND("/",Kickstarter[[#This Row],[Category and Sub-Category]]))</f>
        <v>photobooks</v>
      </c>
      <c r="S1507" t="b">
        <v>1</v>
      </c>
      <c r="T1507" t="s">
        <v>8285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f>(((Kickstarter[[#This Row],[deadline]]/60)/60)/24)+DATE(1970,1,1)</f>
        <v>41844.785925925928</v>
      </c>
      <c r="J1508">
        <v>1406227904</v>
      </c>
      <c r="K1508" s="9">
        <f>(((Kickstarter[[#This Row],[launched_at]]/60)/60)/24)+DATE(1970,1,1)</f>
        <v>41814.785925925928</v>
      </c>
      <c r="L1508">
        <v>1403635904</v>
      </c>
      <c r="M1508" t="b">
        <v>1</v>
      </c>
      <c r="N1508">
        <v>43</v>
      </c>
      <c r="O1508" s="10">
        <f>Kickstarter[[#This Row],[pledged]]/Kickstarter[[#This Row],[goal]]</f>
        <v>1.1140000000000001</v>
      </c>
      <c r="P1508" s="12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Sub-Category]],LEN(Kickstarter[[#This Row],[Category and Sub-Category]])-FIND("/",Kickstarter[[#This Row],[Category and Sub-Category]]))</f>
        <v>photobooks</v>
      </c>
      <c r="S1508" t="b">
        <v>1</v>
      </c>
      <c r="T1508" t="s">
        <v>8285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f>(((Kickstarter[[#This Row],[deadline]]/60)/60)/24)+DATE(1970,1,1)</f>
        <v>40313.340277777781</v>
      </c>
      <c r="J1509">
        <v>1273911000</v>
      </c>
      <c r="K1509" s="9">
        <f>(((Kickstarter[[#This Row],[launched_at]]/60)/60)/24)+DATE(1970,1,1)</f>
        <v>40254.450335648151</v>
      </c>
      <c r="L1509">
        <v>1268822909</v>
      </c>
      <c r="M1509" t="b">
        <v>1</v>
      </c>
      <c r="N1509">
        <v>33</v>
      </c>
      <c r="O1509" s="10">
        <f>Kickstarter[[#This Row],[pledged]]/Kickstarter[[#This Row],[goal]]</f>
        <v>2.15</v>
      </c>
      <c r="P1509" s="12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Sub-Category]],LEN(Kickstarter[[#This Row],[Category and Sub-Category]])-FIND("/",Kickstarter[[#This Row],[Category and Sub-Category]]))</f>
        <v>photobooks</v>
      </c>
      <c r="S1509" t="b">
        <v>1</v>
      </c>
      <c r="T1509" t="s">
        <v>8285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f>(((Kickstarter[[#This Row],[deadline]]/60)/60)/24)+DATE(1970,1,1)</f>
        <v>41817.614363425928</v>
      </c>
      <c r="J1510">
        <v>1403880281</v>
      </c>
      <c r="K1510" s="9">
        <f>(((Kickstarter[[#This Row],[launched_at]]/60)/60)/24)+DATE(1970,1,1)</f>
        <v>41786.614363425928</v>
      </c>
      <c r="L1510">
        <v>1401201881</v>
      </c>
      <c r="M1510" t="b">
        <v>1</v>
      </c>
      <c r="N1510">
        <v>211</v>
      </c>
      <c r="O1510" s="10">
        <f>Kickstarter[[#This Row],[pledged]]/Kickstarter[[#This Row],[goal]]</f>
        <v>1.1076216216216217</v>
      </c>
      <c r="P1510" s="12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Sub-Category]],LEN(Kickstarter[[#This Row],[Category and Sub-Category]])-FIND("/",Kickstarter[[#This Row],[Category and Sub-Category]]))</f>
        <v>photobooks</v>
      </c>
      <c r="S1510" t="b">
        <v>1</v>
      </c>
      <c r="T1510" t="s">
        <v>8285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f>(((Kickstarter[[#This Row],[deadline]]/60)/60)/24)+DATE(1970,1,1)</f>
        <v>42780.957638888889</v>
      </c>
      <c r="J1511">
        <v>1487113140</v>
      </c>
      <c r="K1511" s="9">
        <f>(((Kickstarter[[#This Row],[launched_at]]/60)/60)/24)+DATE(1970,1,1)</f>
        <v>42751.533391203702</v>
      </c>
      <c r="L1511">
        <v>1484570885</v>
      </c>
      <c r="M1511" t="b">
        <v>1</v>
      </c>
      <c r="N1511">
        <v>196</v>
      </c>
      <c r="O1511" s="10">
        <f>Kickstarter[[#This Row],[pledged]]/Kickstarter[[#This Row],[goal]]</f>
        <v>1.2364125714285714</v>
      </c>
      <c r="P1511" s="12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Sub-Category]],LEN(Kickstarter[[#This Row],[Category and Sub-Category]])-FIND("/",Kickstarter[[#This Row],[Category and Sub-Category]]))</f>
        <v>photobooks</v>
      </c>
      <c r="S1511" t="b">
        <v>1</v>
      </c>
      <c r="T1511" t="s">
        <v>8285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f>(((Kickstarter[[#This Row],[deadline]]/60)/60)/24)+DATE(1970,1,1)</f>
        <v>41839.385162037033</v>
      </c>
      <c r="J1512">
        <v>1405761278</v>
      </c>
      <c r="K1512" s="9">
        <f>(((Kickstarter[[#This Row],[launched_at]]/60)/60)/24)+DATE(1970,1,1)</f>
        <v>41809.385162037033</v>
      </c>
      <c r="L1512">
        <v>1403169278</v>
      </c>
      <c r="M1512" t="b">
        <v>1</v>
      </c>
      <c r="N1512">
        <v>405</v>
      </c>
      <c r="O1512" s="10">
        <f>Kickstarter[[#This Row],[pledged]]/Kickstarter[[#This Row],[goal]]</f>
        <v>1.0103500000000001</v>
      </c>
      <c r="P1512" s="12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Sub-Category]],LEN(Kickstarter[[#This Row],[Category and Sub-Category]])-FIND("/",Kickstarter[[#This Row],[Category and Sub-Category]]))</f>
        <v>photobooks</v>
      </c>
      <c r="S1512" t="b">
        <v>1</v>
      </c>
      <c r="T1512" t="s">
        <v>8285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f>(((Kickstarter[[#This Row],[deadline]]/60)/60)/24)+DATE(1970,1,1)</f>
        <v>42326.625046296293</v>
      </c>
      <c r="J1513">
        <v>1447858804</v>
      </c>
      <c r="K1513" s="9">
        <f>(((Kickstarter[[#This Row],[launched_at]]/60)/60)/24)+DATE(1970,1,1)</f>
        <v>42296.583379629628</v>
      </c>
      <c r="L1513">
        <v>1445263204</v>
      </c>
      <c r="M1513" t="b">
        <v>1</v>
      </c>
      <c r="N1513">
        <v>206</v>
      </c>
      <c r="O1513" s="10">
        <f>Kickstarter[[#This Row],[pledged]]/Kickstarter[[#This Row],[goal]]</f>
        <v>1.1179285714285714</v>
      </c>
      <c r="P1513" s="12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Sub-Category]],LEN(Kickstarter[[#This Row],[Category and Sub-Category]])-FIND("/",Kickstarter[[#This Row],[Category and Sub-Category]]))</f>
        <v>photobooks</v>
      </c>
      <c r="S1513" t="b">
        <v>1</v>
      </c>
      <c r="T1513" t="s">
        <v>8285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f>(((Kickstarter[[#This Row],[deadline]]/60)/60)/24)+DATE(1970,1,1)</f>
        <v>42771.684479166666</v>
      </c>
      <c r="J1514">
        <v>1486311939</v>
      </c>
      <c r="K1514" s="9">
        <f>(((Kickstarter[[#This Row],[launched_at]]/60)/60)/24)+DATE(1970,1,1)</f>
        <v>42741.684479166666</v>
      </c>
      <c r="L1514">
        <v>1483719939</v>
      </c>
      <c r="M1514" t="b">
        <v>1</v>
      </c>
      <c r="N1514">
        <v>335</v>
      </c>
      <c r="O1514" s="10">
        <f>Kickstarter[[#This Row],[pledged]]/Kickstarter[[#This Row],[goal]]</f>
        <v>5.5877142857142861</v>
      </c>
      <c r="P1514" s="12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Sub-Category]],LEN(Kickstarter[[#This Row],[Category and Sub-Category]])-FIND("/",Kickstarter[[#This Row],[Category and Sub-Category]]))</f>
        <v>photobooks</v>
      </c>
      <c r="S1514" t="b">
        <v>1</v>
      </c>
      <c r="T1514" t="s">
        <v>8285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f>(((Kickstarter[[#This Row],[deadline]]/60)/60)/24)+DATE(1970,1,1)</f>
        <v>41836.637337962966</v>
      </c>
      <c r="J1515">
        <v>1405523866</v>
      </c>
      <c r="K1515" s="9">
        <f>(((Kickstarter[[#This Row],[launched_at]]/60)/60)/24)+DATE(1970,1,1)</f>
        <v>41806.637337962966</v>
      </c>
      <c r="L1515">
        <v>1402931866</v>
      </c>
      <c r="M1515" t="b">
        <v>1</v>
      </c>
      <c r="N1515">
        <v>215</v>
      </c>
      <c r="O1515" s="10">
        <f>Kickstarter[[#This Row],[pledged]]/Kickstarter[[#This Row],[goal]]</f>
        <v>1.5001875</v>
      </c>
      <c r="P1515" s="12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Sub-Category]],LEN(Kickstarter[[#This Row],[Category and Sub-Category]])-FIND("/",Kickstarter[[#This Row],[Category and Sub-Category]]))</f>
        <v>photobooks</v>
      </c>
      <c r="S1515" t="b">
        <v>1</v>
      </c>
      <c r="T1515" t="s">
        <v>8285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f>(((Kickstarter[[#This Row],[deadline]]/60)/60)/24)+DATE(1970,1,1)</f>
        <v>42274.597685185188</v>
      </c>
      <c r="J1516">
        <v>1443363640</v>
      </c>
      <c r="K1516" s="9">
        <f>(((Kickstarter[[#This Row],[launched_at]]/60)/60)/24)+DATE(1970,1,1)</f>
        <v>42234.597685185188</v>
      </c>
      <c r="L1516">
        <v>1439907640</v>
      </c>
      <c r="M1516" t="b">
        <v>1</v>
      </c>
      <c r="N1516">
        <v>176</v>
      </c>
      <c r="O1516" s="10">
        <f>Kickstarter[[#This Row],[pledged]]/Kickstarter[[#This Row],[goal]]</f>
        <v>1.0647599999999999</v>
      </c>
      <c r="P1516" s="12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Sub-Category]],LEN(Kickstarter[[#This Row],[Category and Sub-Category]])-FIND("/",Kickstarter[[#This Row],[Category and Sub-Category]]))</f>
        <v>photobooks</v>
      </c>
      <c r="S1516" t="b">
        <v>1</v>
      </c>
      <c r="T1516" t="s">
        <v>8285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f>(((Kickstarter[[#This Row],[deadline]]/60)/60)/24)+DATE(1970,1,1)</f>
        <v>42445.211770833332</v>
      </c>
      <c r="J1517">
        <v>1458104697</v>
      </c>
      <c r="K1517" s="9">
        <f>(((Kickstarter[[#This Row],[launched_at]]/60)/60)/24)+DATE(1970,1,1)</f>
        <v>42415.253437499996</v>
      </c>
      <c r="L1517">
        <v>1455516297</v>
      </c>
      <c r="M1517" t="b">
        <v>1</v>
      </c>
      <c r="N1517">
        <v>555</v>
      </c>
      <c r="O1517" s="10">
        <f>Kickstarter[[#This Row],[pledged]]/Kickstarter[[#This Row],[goal]]</f>
        <v>1.57189</v>
      </c>
      <c r="P1517" s="12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Sub-Category]],LEN(Kickstarter[[#This Row],[Category and Sub-Category]])-FIND("/",Kickstarter[[#This Row],[Category and Sub-Category]]))</f>
        <v>photobooks</v>
      </c>
      <c r="S1517" t="b">
        <v>1</v>
      </c>
      <c r="T1517" t="s">
        <v>8285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f>(((Kickstarter[[#This Row],[deadline]]/60)/60)/24)+DATE(1970,1,1)</f>
        <v>42649.583333333328</v>
      </c>
      <c r="J1518">
        <v>1475762400</v>
      </c>
      <c r="K1518" s="9">
        <f>(((Kickstarter[[#This Row],[launched_at]]/60)/60)/24)+DATE(1970,1,1)</f>
        <v>42619.466342592597</v>
      </c>
      <c r="L1518">
        <v>1473160292</v>
      </c>
      <c r="M1518" t="b">
        <v>1</v>
      </c>
      <c r="N1518">
        <v>116</v>
      </c>
      <c r="O1518" s="10">
        <f>Kickstarter[[#This Row],[pledged]]/Kickstarter[[#This Row],[goal]]</f>
        <v>1.0865882352941176</v>
      </c>
      <c r="P1518" s="12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Sub-Category]],LEN(Kickstarter[[#This Row],[Category and Sub-Category]])-FIND("/",Kickstarter[[#This Row],[Category and Sub-Category]]))</f>
        <v>photobooks</v>
      </c>
      <c r="S1518" t="b">
        <v>1</v>
      </c>
      <c r="T1518" t="s">
        <v>8285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f>(((Kickstarter[[#This Row],[deadline]]/60)/60)/24)+DATE(1970,1,1)</f>
        <v>41979.25</v>
      </c>
      <c r="J1519">
        <v>1417845600</v>
      </c>
      <c r="K1519" s="9">
        <f>(((Kickstarter[[#This Row],[launched_at]]/60)/60)/24)+DATE(1970,1,1)</f>
        <v>41948.56658564815</v>
      </c>
      <c r="L1519">
        <v>1415194553</v>
      </c>
      <c r="M1519" t="b">
        <v>1</v>
      </c>
      <c r="N1519">
        <v>615</v>
      </c>
      <c r="O1519" s="10">
        <f>Kickstarter[[#This Row],[pledged]]/Kickstarter[[#This Row],[goal]]</f>
        <v>1.6197999999999999</v>
      </c>
      <c r="P1519" s="12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Sub-Category]],LEN(Kickstarter[[#This Row],[Category and Sub-Category]])-FIND("/",Kickstarter[[#This Row],[Category and Sub-Category]]))</f>
        <v>photobooks</v>
      </c>
      <c r="S1519" t="b">
        <v>1</v>
      </c>
      <c r="T1519" t="s">
        <v>8285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f>(((Kickstarter[[#This Row],[deadline]]/60)/60)/24)+DATE(1970,1,1)</f>
        <v>41790.8200462963</v>
      </c>
      <c r="J1520">
        <v>1401565252</v>
      </c>
      <c r="K1520" s="9">
        <f>(((Kickstarter[[#This Row],[launched_at]]/60)/60)/24)+DATE(1970,1,1)</f>
        <v>41760.8200462963</v>
      </c>
      <c r="L1520">
        <v>1398973252</v>
      </c>
      <c r="M1520" t="b">
        <v>1</v>
      </c>
      <c r="N1520">
        <v>236</v>
      </c>
      <c r="O1520" s="10">
        <f>Kickstarter[[#This Row],[pledged]]/Kickstarter[[#This Row],[goal]]</f>
        <v>2.0536666666666665</v>
      </c>
      <c r="P1520" s="12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Sub-Category]],LEN(Kickstarter[[#This Row],[Category and Sub-Category]])-FIND("/",Kickstarter[[#This Row],[Category and Sub-Category]]))</f>
        <v>photobooks</v>
      </c>
      <c r="S1520" t="b">
        <v>1</v>
      </c>
      <c r="T1520" t="s">
        <v>8285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f>(((Kickstarter[[#This Row],[deadline]]/60)/60)/24)+DATE(1970,1,1)</f>
        <v>41810.915972222225</v>
      </c>
      <c r="J1521">
        <v>1403301540</v>
      </c>
      <c r="K1521" s="9">
        <f>(((Kickstarter[[#This Row],[launched_at]]/60)/60)/24)+DATE(1970,1,1)</f>
        <v>41782.741701388892</v>
      </c>
      <c r="L1521">
        <v>1400867283</v>
      </c>
      <c r="M1521" t="b">
        <v>1</v>
      </c>
      <c r="N1521">
        <v>145</v>
      </c>
      <c r="O1521" s="10">
        <f>Kickstarter[[#This Row],[pledged]]/Kickstarter[[#This Row],[goal]]</f>
        <v>1.033638888888889</v>
      </c>
      <c r="P1521" s="12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Sub-Category]],LEN(Kickstarter[[#This Row],[Category and Sub-Category]])-FIND("/",Kickstarter[[#This Row],[Category and Sub-Category]]))</f>
        <v>photobooks</v>
      </c>
      <c r="S1521" t="b">
        <v>1</v>
      </c>
      <c r="T1521" t="s">
        <v>8285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f>(((Kickstarter[[#This Row],[deadline]]/60)/60)/24)+DATE(1970,1,1)</f>
        <v>41992.166666666672</v>
      </c>
      <c r="J1522">
        <v>1418961600</v>
      </c>
      <c r="K1522" s="9">
        <f>(((Kickstarter[[#This Row],[launched_at]]/60)/60)/24)+DATE(1970,1,1)</f>
        <v>41955.857789351852</v>
      </c>
      <c r="L1522">
        <v>1415824513</v>
      </c>
      <c r="M1522" t="b">
        <v>1</v>
      </c>
      <c r="N1522">
        <v>167</v>
      </c>
      <c r="O1522" s="10">
        <f>Kickstarter[[#This Row],[pledged]]/Kickstarter[[#This Row],[goal]]</f>
        <v>1.0347222222222223</v>
      </c>
      <c r="P1522" s="12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Sub-Category]],LEN(Kickstarter[[#This Row],[Category and Sub-Category]])-FIND("/",Kickstarter[[#This Row],[Category and Sub-Category]]))</f>
        <v>photobooks</v>
      </c>
      <c r="S1522" t="b">
        <v>1</v>
      </c>
      <c r="T1522" t="s">
        <v>8285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f>(((Kickstarter[[#This Row],[deadline]]/60)/60)/24)+DATE(1970,1,1)</f>
        <v>42528.167719907404</v>
      </c>
      <c r="J1523">
        <v>1465272091</v>
      </c>
      <c r="K1523" s="9">
        <f>(((Kickstarter[[#This Row],[launched_at]]/60)/60)/24)+DATE(1970,1,1)</f>
        <v>42493.167719907404</v>
      </c>
      <c r="L1523">
        <v>1462248091</v>
      </c>
      <c r="M1523" t="b">
        <v>1</v>
      </c>
      <c r="N1523">
        <v>235</v>
      </c>
      <c r="O1523" s="10">
        <f>Kickstarter[[#This Row],[pledged]]/Kickstarter[[#This Row],[goal]]</f>
        <v>1.0681333333333334</v>
      </c>
      <c r="P1523" s="12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Sub-Category]],LEN(Kickstarter[[#This Row],[Category and Sub-Category]])-FIND("/",Kickstarter[[#This Row],[Category and Sub-Category]]))</f>
        <v>photobooks</v>
      </c>
      <c r="S1523" t="b">
        <v>1</v>
      </c>
      <c r="T1523" t="s">
        <v>8285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f>(((Kickstarter[[#This Row],[deadline]]/60)/60)/24)+DATE(1970,1,1)</f>
        <v>41929.830312500002</v>
      </c>
      <c r="J1524">
        <v>1413575739</v>
      </c>
      <c r="K1524" s="9">
        <f>(((Kickstarter[[#This Row],[launched_at]]/60)/60)/24)+DATE(1970,1,1)</f>
        <v>41899.830312500002</v>
      </c>
      <c r="L1524">
        <v>1410983739</v>
      </c>
      <c r="M1524" t="b">
        <v>1</v>
      </c>
      <c r="N1524">
        <v>452</v>
      </c>
      <c r="O1524" s="10">
        <f>Kickstarter[[#This Row],[pledged]]/Kickstarter[[#This Row],[goal]]</f>
        <v>1.3896574712643677</v>
      </c>
      <c r="P1524" s="12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Sub-Category]],LEN(Kickstarter[[#This Row],[Category and Sub-Category]])-FIND("/",Kickstarter[[#This Row],[Category and Sub-Category]]))</f>
        <v>photobooks</v>
      </c>
      <c r="S1524" t="b">
        <v>1</v>
      </c>
      <c r="T1524" t="s">
        <v>8285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f>(((Kickstarter[[#This Row],[deadline]]/60)/60)/24)+DATE(1970,1,1)</f>
        <v>41996</v>
      </c>
      <c r="J1525">
        <v>1419292800</v>
      </c>
      <c r="K1525" s="9">
        <f>(((Kickstarter[[#This Row],[launched_at]]/60)/60)/24)+DATE(1970,1,1)</f>
        <v>41964.751342592594</v>
      </c>
      <c r="L1525">
        <v>1416592916</v>
      </c>
      <c r="M1525" t="b">
        <v>1</v>
      </c>
      <c r="N1525">
        <v>241</v>
      </c>
      <c r="O1525" s="10">
        <f>Kickstarter[[#This Row],[pledged]]/Kickstarter[[#This Row],[goal]]</f>
        <v>1.2484324324324325</v>
      </c>
      <c r="P1525" s="12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Sub-Category]],LEN(Kickstarter[[#This Row],[Category and Sub-Category]])-FIND("/",Kickstarter[[#This Row],[Category and Sub-Category]]))</f>
        <v>photobooks</v>
      </c>
      <c r="S1525" t="b">
        <v>1</v>
      </c>
      <c r="T1525" t="s">
        <v>8285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f>(((Kickstarter[[#This Row],[deadline]]/60)/60)/24)+DATE(1970,1,1)</f>
        <v>42786.501041666663</v>
      </c>
      <c r="J1526">
        <v>1487592090</v>
      </c>
      <c r="K1526" s="9">
        <f>(((Kickstarter[[#This Row],[launched_at]]/60)/60)/24)+DATE(1970,1,1)</f>
        <v>42756.501041666663</v>
      </c>
      <c r="L1526">
        <v>1485000090</v>
      </c>
      <c r="M1526" t="b">
        <v>1</v>
      </c>
      <c r="N1526">
        <v>28</v>
      </c>
      <c r="O1526" s="10">
        <f>Kickstarter[[#This Row],[pledged]]/Kickstarter[[#This Row],[goal]]</f>
        <v>2.0699999999999998</v>
      </c>
      <c r="P1526" s="12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Sub-Category]],LEN(Kickstarter[[#This Row],[Category and Sub-Category]])-FIND("/",Kickstarter[[#This Row],[Category and Sub-Category]]))</f>
        <v>photobooks</v>
      </c>
      <c r="S1526" t="b">
        <v>1</v>
      </c>
      <c r="T1526" t="s">
        <v>8285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f>(((Kickstarter[[#This Row],[deadline]]/60)/60)/24)+DATE(1970,1,1)</f>
        <v>42600.702986111108</v>
      </c>
      <c r="J1527">
        <v>1471539138</v>
      </c>
      <c r="K1527" s="9">
        <f>(((Kickstarter[[#This Row],[launched_at]]/60)/60)/24)+DATE(1970,1,1)</f>
        <v>42570.702986111108</v>
      </c>
      <c r="L1527">
        <v>1468947138</v>
      </c>
      <c r="M1527" t="b">
        <v>1</v>
      </c>
      <c r="N1527">
        <v>140</v>
      </c>
      <c r="O1527" s="10">
        <f>Kickstarter[[#This Row],[pledged]]/Kickstarter[[#This Row],[goal]]</f>
        <v>1.7400576923076922</v>
      </c>
      <c r="P1527" s="12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Sub-Category]],LEN(Kickstarter[[#This Row],[Category and Sub-Category]])-FIND("/",Kickstarter[[#This Row],[Category and Sub-Category]]))</f>
        <v>photobooks</v>
      </c>
      <c r="S1527" t="b">
        <v>1</v>
      </c>
      <c r="T1527" t="s">
        <v>8285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f>(((Kickstarter[[#This Row],[deadline]]/60)/60)/24)+DATE(1970,1,1)</f>
        <v>42388.276006944448</v>
      </c>
      <c r="J1528">
        <v>1453185447</v>
      </c>
      <c r="K1528" s="9">
        <f>(((Kickstarter[[#This Row],[launched_at]]/60)/60)/24)+DATE(1970,1,1)</f>
        <v>42339.276006944448</v>
      </c>
      <c r="L1528">
        <v>1448951847</v>
      </c>
      <c r="M1528" t="b">
        <v>1</v>
      </c>
      <c r="N1528">
        <v>280</v>
      </c>
      <c r="O1528" s="10">
        <f>Kickstarter[[#This Row],[pledged]]/Kickstarter[[#This Row],[goal]]</f>
        <v>1.2032608695652174</v>
      </c>
      <c r="P1528" s="12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Sub-Category]],LEN(Kickstarter[[#This Row],[Category and Sub-Category]])-FIND("/",Kickstarter[[#This Row],[Category and Sub-Category]]))</f>
        <v>photobooks</v>
      </c>
      <c r="S1528" t="b">
        <v>1</v>
      </c>
      <c r="T1528" t="s">
        <v>8285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f>(((Kickstarter[[#This Row],[deadline]]/60)/60)/24)+DATE(1970,1,1)</f>
        <v>42808.558865740735</v>
      </c>
      <c r="J1529">
        <v>1489497886</v>
      </c>
      <c r="K1529" s="9">
        <f>(((Kickstarter[[#This Row],[launched_at]]/60)/60)/24)+DATE(1970,1,1)</f>
        <v>42780.600532407407</v>
      </c>
      <c r="L1529">
        <v>1487082286</v>
      </c>
      <c r="M1529" t="b">
        <v>1</v>
      </c>
      <c r="N1529">
        <v>70</v>
      </c>
      <c r="O1529" s="10">
        <f>Kickstarter[[#This Row],[pledged]]/Kickstarter[[#This Row],[goal]]</f>
        <v>1.1044428571428573</v>
      </c>
      <c r="P1529" s="12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Sub-Category]],LEN(Kickstarter[[#This Row],[Category and Sub-Category]])-FIND("/",Kickstarter[[#This Row],[Category and Sub-Category]]))</f>
        <v>photobooks</v>
      </c>
      <c r="S1529" t="b">
        <v>1</v>
      </c>
      <c r="T1529" t="s">
        <v>8285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f>(((Kickstarter[[#This Row],[deadline]]/60)/60)/24)+DATE(1970,1,1)</f>
        <v>42767</v>
      </c>
      <c r="J1530">
        <v>1485907200</v>
      </c>
      <c r="K1530" s="9">
        <f>(((Kickstarter[[#This Row],[launched_at]]/60)/60)/24)+DATE(1970,1,1)</f>
        <v>42736.732893518521</v>
      </c>
      <c r="L1530">
        <v>1483292122</v>
      </c>
      <c r="M1530" t="b">
        <v>1</v>
      </c>
      <c r="N1530">
        <v>160</v>
      </c>
      <c r="O1530" s="10">
        <f>Kickstarter[[#This Row],[pledged]]/Kickstarter[[#This Row],[goal]]</f>
        <v>2.8156666666666665</v>
      </c>
      <c r="P1530" s="12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Sub-Category]],LEN(Kickstarter[[#This Row],[Category and Sub-Category]])-FIND("/",Kickstarter[[#This Row],[Category and Sub-Category]]))</f>
        <v>photobooks</v>
      </c>
      <c r="S1530" t="b">
        <v>1</v>
      </c>
      <c r="T1530" t="s">
        <v>8285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f>(((Kickstarter[[#This Row],[deadline]]/60)/60)/24)+DATE(1970,1,1)</f>
        <v>42082.587037037039</v>
      </c>
      <c r="J1531">
        <v>1426773920</v>
      </c>
      <c r="K1531" s="9">
        <f>(((Kickstarter[[#This Row],[launched_at]]/60)/60)/24)+DATE(1970,1,1)</f>
        <v>42052.628703703704</v>
      </c>
      <c r="L1531">
        <v>1424185520</v>
      </c>
      <c r="M1531" t="b">
        <v>1</v>
      </c>
      <c r="N1531">
        <v>141</v>
      </c>
      <c r="O1531" s="10">
        <f>Kickstarter[[#This Row],[pledged]]/Kickstarter[[#This Row],[goal]]</f>
        <v>1.0067894736842105</v>
      </c>
      <c r="P1531" s="12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Sub-Category]],LEN(Kickstarter[[#This Row],[Category and Sub-Category]])-FIND("/",Kickstarter[[#This Row],[Category and Sub-Category]]))</f>
        <v>photobooks</v>
      </c>
      <c r="S1531" t="b">
        <v>1</v>
      </c>
      <c r="T1531" t="s">
        <v>8285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f>(((Kickstarter[[#This Row],[deadline]]/60)/60)/24)+DATE(1970,1,1)</f>
        <v>42300.767303240747</v>
      </c>
      <c r="J1532">
        <v>1445624695</v>
      </c>
      <c r="K1532" s="9">
        <f>(((Kickstarter[[#This Row],[launched_at]]/60)/60)/24)+DATE(1970,1,1)</f>
        <v>42275.767303240747</v>
      </c>
      <c r="L1532">
        <v>1443464695</v>
      </c>
      <c r="M1532" t="b">
        <v>1</v>
      </c>
      <c r="N1532">
        <v>874</v>
      </c>
      <c r="O1532" s="10">
        <f>Kickstarter[[#This Row],[pledged]]/Kickstarter[[#This Row],[goal]]</f>
        <v>1.3482571428571428</v>
      </c>
      <c r="P1532" s="12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Sub-Category]],LEN(Kickstarter[[#This Row],[Category and Sub-Category]])-FIND("/",Kickstarter[[#This Row],[Category and Sub-Category]]))</f>
        <v>photobooks</v>
      </c>
      <c r="S1532" t="b">
        <v>1</v>
      </c>
      <c r="T1532" t="s">
        <v>8285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f>(((Kickstarter[[#This Row],[deadline]]/60)/60)/24)+DATE(1970,1,1)</f>
        <v>41974.125</v>
      </c>
      <c r="J1533">
        <v>1417402800</v>
      </c>
      <c r="K1533" s="9">
        <f>(((Kickstarter[[#This Row],[launched_at]]/60)/60)/24)+DATE(1970,1,1)</f>
        <v>41941.802384259259</v>
      </c>
      <c r="L1533">
        <v>1414610126</v>
      </c>
      <c r="M1533" t="b">
        <v>1</v>
      </c>
      <c r="N1533">
        <v>73</v>
      </c>
      <c r="O1533" s="10">
        <f>Kickstarter[[#This Row],[pledged]]/Kickstarter[[#This Row],[goal]]</f>
        <v>1.7595744680851064</v>
      </c>
      <c r="P1533" s="12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Sub-Category]],LEN(Kickstarter[[#This Row],[Category and Sub-Category]])-FIND("/",Kickstarter[[#This Row],[Category and Sub-Category]]))</f>
        <v>photobooks</v>
      </c>
      <c r="S1533" t="b">
        <v>1</v>
      </c>
      <c r="T1533" t="s">
        <v>8285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f>(((Kickstarter[[#This Row],[deadline]]/60)/60)/24)+DATE(1970,1,1)</f>
        <v>42415.625</v>
      </c>
      <c r="J1534">
        <v>1455548400</v>
      </c>
      <c r="K1534" s="9">
        <f>(((Kickstarter[[#This Row],[launched_at]]/60)/60)/24)+DATE(1970,1,1)</f>
        <v>42391.475289351853</v>
      </c>
      <c r="L1534">
        <v>1453461865</v>
      </c>
      <c r="M1534" t="b">
        <v>1</v>
      </c>
      <c r="N1534">
        <v>294</v>
      </c>
      <c r="O1534" s="10">
        <f>Kickstarter[[#This Row],[pledged]]/Kickstarter[[#This Row],[goal]]</f>
        <v>4.8402000000000003</v>
      </c>
      <c r="P1534" s="12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Sub-Category]],LEN(Kickstarter[[#This Row],[Category and Sub-Category]])-FIND("/",Kickstarter[[#This Row],[Category and Sub-Category]]))</f>
        <v>photobooks</v>
      </c>
      <c r="S1534" t="b">
        <v>1</v>
      </c>
      <c r="T1534" t="s">
        <v>8285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f>(((Kickstarter[[#This Row],[deadline]]/60)/60)/24)+DATE(1970,1,1)</f>
        <v>42492.165972222225</v>
      </c>
      <c r="J1535">
        <v>1462161540</v>
      </c>
      <c r="K1535" s="9">
        <f>(((Kickstarter[[#This Row],[launched_at]]/60)/60)/24)+DATE(1970,1,1)</f>
        <v>42443.00204861111</v>
      </c>
      <c r="L1535">
        <v>1457913777</v>
      </c>
      <c r="M1535" t="b">
        <v>1</v>
      </c>
      <c r="N1535">
        <v>740</v>
      </c>
      <c r="O1535" s="10">
        <f>Kickstarter[[#This Row],[pledged]]/Kickstarter[[#This Row],[goal]]</f>
        <v>1.4514</v>
      </c>
      <c r="P1535" s="12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Sub-Category]],LEN(Kickstarter[[#This Row],[Category and Sub-Category]])-FIND("/",Kickstarter[[#This Row],[Category and Sub-Category]]))</f>
        <v>photobooks</v>
      </c>
      <c r="S1535" t="b">
        <v>1</v>
      </c>
      <c r="T1535" t="s">
        <v>8285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f>(((Kickstarter[[#This Row],[deadline]]/60)/60)/24)+DATE(1970,1,1)</f>
        <v>42251.67432870371</v>
      </c>
      <c r="J1536">
        <v>1441383062</v>
      </c>
      <c r="K1536" s="9">
        <f>(((Kickstarter[[#This Row],[launched_at]]/60)/60)/24)+DATE(1970,1,1)</f>
        <v>42221.67432870371</v>
      </c>
      <c r="L1536">
        <v>1438791062</v>
      </c>
      <c r="M1536" t="b">
        <v>1</v>
      </c>
      <c r="N1536">
        <v>369</v>
      </c>
      <c r="O1536" s="10">
        <f>Kickstarter[[#This Row],[pledged]]/Kickstarter[[#This Row],[goal]]</f>
        <v>4.1773333333333333</v>
      </c>
      <c r="P1536" s="12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Sub-Category]],LEN(Kickstarter[[#This Row],[Category and Sub-Category]])-FIND("/",Kickstarter[[#This Row],[Category and Sub-Category]]))</f>
        <v>photobooks</v>
      </c>
      <c r="S1536" t="b">
        <v>1</v>
      </c>
      <c r="T1536" t="s">
        <v>8285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f>(((Kickstarter[[#This Row],[deadline]]/60)/60)/24)+DATE(1970,1,1)</f>
        <v>42513.916666666672</v>
      </c>
      <c r="J1537">
        <v>1464040800</v>
      </c>
      <c r="K1537" s="9">
        <f>(((Kickstarter[[#This Row],[launched_at]]/60)/60)/24)+DATE(1970,1,1)</f>
        <v>42484.829062500001</v>
      </c>
      <c r="L1537">
        <v>1461527631</v>
      </c>
      <c r="M1537" t="b">
        <v>1</v>
      </c>
      <c r="N1537">
        <v>110</v>
      </c>
      <c r="O1537" s="10">
        <f>Kickstarter[[#This Row],[pledged]]/Kickstarter[[#This Row],[goal]]</f>
        <v>1.3242499999999999</v>
      </c>
      <c r="P1537" s="12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Sub-Category]],LEN(Kickstarter[[#This Row],[Category and Sub-Category]])-FIND("/",Kickstarter[[#This Row],[Category and Sub-Category]]))</f>
        <v>photobooks</v>
      </c>
      <c r="S1537" t="b">
        <v>1</v>
      </c>
      <c r="T1537" t="s">
        <v>8285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f>(((Kickstarter[[#This Row],[deadline]]/60)/60)/24)+DATE(1970,1,1)</f>
        <v>42243.802199074074</v>
      </c>
      <c r="J1538">
        <v>1440702910</v>
      </c>
      <c r="K1538" s="9">
        <f>(((Kickstarter[[#This Row],[launched_at]]/60)/60)/24)+DATE(1970,1,1)</f>
        <v>42213.802199074074</v>
      </c>
      <c r="L1538">
        <v>1438110910</v>
      </c>
      <c r="M1538" t="b">
        <v>1</v>
      </c>
      <c r="N1538">
        <v>455</v>
      </c>
      <c r="O1538" s="10">
        <f>Kickstarter[[#This Row],[pledged]]/Kickstarter[[#This Row],[goal]]</f>
        <v>2.5030841666666666</v>
      </c>
      <c r="P1538" s="12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Sub-Category]],LEN(Kickstarter[[#This Row],[Category and Sub-Category]])-FIND("/",Kickstarter[[#This Row],[Category and Sub-Category]]))</f>
        <v>photobooks</v>
      </c>
      <c r="S1538" t="b">
        <v>1</v>
      </c>
      <c r="T1538" t="s">
        <v>8285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f>(((Kickstarter[[#This Row],[deadline]]/60)/60)/24)+DATE(1970,1,1)</f>
        <v>42588.75</v>
      </c>
      <c r="J1539">
        <v>1470506400</v>
      </c>
      <c r="K1539" s="9">
        <f>(((Kickstarter[[#This Row],[launched_at]]/60)/60)/24)+DATE(1970,1,1)</f>
        <v>42552.315127314811</v>
      </c>
      <c r="L1539">
        <v>1467358427</v>
      </c>
      <c r="M1539" t="b">
        <v>1</v>
      </c>
      <c r="N1539">
        <v>224</v>
      </c>
      <c r="O1539" s="10">
        <f>Kickstarter[[#This Row],[pledged]]/Kickstarter[[#This Row],[goal]]</f>
        <v>1.7989999999999999</v>
      </c>
      <c r="P1539" s="12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Sub-Category]],LEN(Kickstarter[[#This Row],[Category and Sub-Category]])-FIND("/",Kickstarter[[#This Row],[Category and Sub-Category]]))</f>
        <v>photobooks</v>
      </c>
      <c r="S1539" t="b">
        <v>1</v>
      </c>
      <c r="T1539" t="s">
        <v>8285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f>(((Kickstarter[[#This Row],[deadline]]/60)/60)/24)+DATE(1970,1,1)</f>
        <v>42026.782060185185</v>
      </c>
      <c r="J1540">
        <v>1421952370</v>
      </c>
      <c r="K1540" s="9">
        <f>(((Kickstarter[[#This Row],[launched_at]]/60)/60)/24)+DATE(1970,1,1)</f>
        <v>41981.782060185185</v>
      </c>
      <c r="L1540">
        <v>1418064370</v>
      </c>
      <c r="M1540" t="b">
        <v>1</v>
      </c>
      <c r="N1540">
        <v>46</v>
      </c>
      <c r="O1540" s="10">
        <f>Kickstarter[[#This Row],[pledged]]/Kickstarter[[#This Row],[goal]]</f>
        <v>1.0262857142857142</v>
      </c>
      <c r="P1540" s="12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Sub-Category]],LEN(Kickstarter[[#This Row],[Category and Sub-Category]])-FIND("/",Kickstarter[[#This Row],[Category and Sub-Category]]))</f>
        <v>photobooks</v>
      </c>
      <c r="S1540" t="b">
        <v>1</v>
      </c>
      <c r="T1540" t="s">
        <v>8285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f>(((Kickstarter[[#This Row],[deadline]]/60)/60)/24)+DATE(1970,1,1)</f>
        <v>42738.919201388882</v>
      </c>
      <c r="J1541">
        <v>1483481019</v>
      </c>
      <c r="K1541" s="9">
        <f>(((Kickstarter[[#This Row],[launched_at]]/60)/60)/24)+DATE(1970,1,1)</f>
        <v>42705.919201388882</v>
      </c>
      <c r="L1541">
        <v>1480629819</v>
      </c>
      <c r="M1541" t="b">
        <v>0</v>
      </c>
      <c r="N1541">
        <v>284</v>
      </c>
      <c r="O1541" s="10">
        <f>Kickstarter[[#This Row],[pledged]]/Kickstarter[[#This Row],[goal]]</f>
        <v>1.359861</v>
      </c>
      <c r="P1541" s="12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Sub-Category]],LEN(Kickstarter[[#This Row],[Category and Sub-Category]])-FIND("/",Kickstarter[[#This Row],[Category and Sub-Category]]))</f>
        <v>photobooks</v>
      </c>
      <c r="S1541" t="b">
        <v>1</v>
      </c>
      <c r="T1541" t="s">
        <v>8285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f>(((Kickstarter[[#This Row],[deadline]]/60)/60)/24)+DATE(1970,1,1)</f>
        <v>41969.052083333328</v>
      </c>
      <c r="J1542">
        <v>1416964500</v>
      </c>
      <c r="K1542" s="9">
        <f>(((Kickstarter[[#This Row],[launched_at]]/60)/60)/24)+DATE(1970,1,1)</f>
        <v>41939.00712962963</v>
      </c>
      <c r="L1542">
        <v>1414368616</v>
      </c>
      <c r="M1542" t="b">
        <v>1</v>
      </c>
      <c r="N1542">
        <v>98</v>
      </c>
      <c r="O1542" s="10">
        <f>Kickstarter[[#This Row],[pledged]]/Kickstarter[[#This Row],[goal]]</f>
        <v>1.1786666666666668</v>
      </c>
      <c r="P1542" s="12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Sub-Category]],LEN(Kickstarter[[#This Row],[Category and Sub-Category]])-FIND("/",Kickstarter[[#This Row],[Category and Sub-Category]]))</f>
        <v>photobooks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f>(((Kickstarter[[#This Row],[deadline]]/60)/60)/24)+DATE(1970,1,1)</f>
        <v>42004.712245370371</v>
      </c>
      <c r="J1543">
        <v>1420045538</v>
      </c>
      <c r="K1543" s="9">
        <f>(((Kickstarter[[#This Row],[launched_at]]/60)/60)/24)+DATE(1970,1,1)</f>
        <v>41974.712245370371</v>
      </c>
      <c r="L1543">
        <v>1417453538</v>
      </c>
      <c r="M1543" t="b">
        <v>0</v>
      </c>
      <c r="N1543">
        <v>2</v>
      </c>
      <c r="O1543" s="10">
        <f>Kickstarter[[#This Row],[pledged]]/Kickstarter[[#This Row],[goal]]</f>
        <v>3.3333333333333332E-4</v>
      </c>
      <c r="P1543" s="12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Sub-Category]],LEN(Kickstarter[[#This Row],[Category and Sub-Category]])-FIND("/",Kickstarter[[#This Row],[Category and Sub-Category]]))</f>
        <v>nature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f>(((Kickstarter[[#This Row],[deadline]]/60)/60)/24)+DATE(1970,1,1)</f>
        <v>42185.996527777781</v>
      </c>
      <c r="J1544">
        <v>1435708500</v>
      </c>
      <c r="K1544" s="9">
        <f>(((Kickstarter[[#This Row],[launched_at]]/60)/60)/24)+DATE(1970,1,1)</f>
        <v>42170.996527777781</v>
      </c>
      <c r="L1544">
        <v>1434412500</v>
      </c>
      <c r="M1544" t="b">
        <v>0</v>
      </c>
      <c r="N1544">
        <v>1</v>
      </c>
      <c r="O1544" s="10">
        <f>Kickstarter[[#This Row],[pledged]]/Kickstarter[[#This Row],[goal]]</f>
        <v>0.04</v>
      </c>
      <c r="P1544" s="12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Sub-Category]],LEN(Kickstarter[[#This Row],[Category and Sub-Category]])-FIND("/",Kickstarter[[#This Row],[Category and Sub-Category]]))</f>
        <v>nature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f>(((Kickstarter[[#This Row],[deadline]]/60)/60)/24)+DATE(1970,1,1)</f>
        <v>41965.551319444443</v>
      </c>
      <c r="J1545">
        <v>1416662034</v>
      </c>
      <c r="K1545" s="9">
        <f>(((Kickstarter[[#This Row],[launched_at]]/60)/60)/24)+DATE(1970,1,1)</f>
        <v>41935.509652777779</v>
      </c>
      <c r="L1545">
        <v>1414066434</v>
      </c>
      <c r="M1545" t="b">
        <v>0</v>
      </c>
      <c r="N1545">
        <v>1</v>
      </c>
      <c r="O1545" s="10">
        <f>Kickstarter[[#This Row],[pledged]]/Kickstarter[[#This Row],[goal]]</f>
        <v>4.4444444444444444E-3</v>
      </c>
      <c r="P1545" s="12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Sub-Category]],LEN(Kickstarter[[#This Row],[Category and Sub-Category]])-FIND("/",Kickstarter[[#This Row],[Category and Sub-Category]]))</f>
        <v>nature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f>(((Kickstarter[[#This Row],[deadline]]/60)/60)/24)+DATE(1970,1,1)</f>
        <v>42095.012499999997</v>
      </c>
      <c r="J1546">
        <v>1427847480</v>
      </c>
      <c r="K1546" s="9">
        <f>(((Kickstarter[[#This Row],[launched_at]]/60)/60)/24)+DATE(1970,1,1)</f>
        <v>42053.051203703704</v>
      </c>
      <c r="L1546">
        <v>1424222024</v>
      </c>
      <c r="M1546" t="b">
        <v>0</v>
      </c>
      <c r="N1546">
        <v>0</v>
      </c>
      <c r="O1546" s="10">
        <f>Kickstarter[[#This Row],[pledged]]/Kickstarter[[#This Row],[goal]]</f>
        <v>0</v>
      </c>
      <c r="P1546" s="12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Sub-Category]],LEN(Kickstarter[[#This Row],[Category and Sub-Category]])-FIND("/",Kickstarter[[#This Row],[Category and Sub-Category]]))</f>
        <v>nature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f>(((Kickstarter[[#This Row],[deadline]]/60)/60)/24)+DATE(1970,1,1)</f>
        <v>42065.886111111111</v>
      </c>
      <c r="J1547">
        <v>1425330960</v>
      </c>
      <c r="K1547" s="9">
        <f>(((Kickstarter[[#This Row],[launched_at]]/60)/60)/24)+DATE(1970,1,1)</f>
        <v>42031.884652777779</v>
      </c>
      <c r="L1547">
        <v>1422393234</v>
      </c>
      <c r="M1547" t="b">
        <v>0</v>
      </c>
      <c r="N1547">
        <v>1</v>
      </c>
      <c r="O1547" s="10">
        <f>Kickstarter[[#This Row],[pledged]]/Kickstarter[[#This Row],[goal]]</f>
        <v>3.3333333333333332E-4</v>
      </c>
      <c r="P1547" s="12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Sub-Category]],LEN(Kickstarter[[#This Row],[Category and Sub-Category]])-FIND("/",Kickstarter[[#This Row],[Category and Sub-Category]]))</f>
        <v>nature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f>(((Kickstarter[[#This Row],[deadline]]/60)/60)/24)+DATE(1970,1,1)</f>
        <v>41899.212951388887</v>
      </c>
      <c r="J1548">
        <v>1410930399</v>
      </c>
      <c r="K1548" s="9">
        <f>(((Kickstarter[[#This Row],[launched_at]]/60)/60)/24)+DATE(1970,1,1)</f>
        <v>41839.212951388887</v>
      </c>
      <c r="L1548">
        <v>1405746399</v>
      </c>
      <c r="M1548" t="b">
        <v>0</v>
      </c>
      <c r="N1548">
        <v>11</v>
      </c>
      <c r="O1548" s="10">
        <f>Kickstarter[[#This Row],[pledged]]/Kickstarter[[#This Row],[goal]]</f>
        <v>0.28899999999999998</v>
      </c>
      <c r="P1548" s="12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Sub-Category]],LEN(Kickstarter[[#This Row],[Category and Sub-Category]])-FIND("/",Kickstarter[[#This Row],[Category and Sub-Category]]))</f>
        <v>nature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f>(((Kickstarter[[#This Row],[deadline]]/60)/60)/24)+DATE(1970,1,1)</f>
        <v>42789.426875000005</v>
      </c>
      <c r="J1549">
        <v>1487844882</v>
      </c>
      <c r="K1549" s="9">
        <f>(((Kickstarter[[#This Row],[launched_at]]/60)/60)/24)+DATE(1970,1,1)</f>
        <v>42782.426875000005</v>
      </c>
      <c r="L1549">
        <v>1487240082</v>
      </c>
      <c r="M1549" t="b">
        <v>0</v>
      </c>
      <c r="N1549">
        <v>0</v>
      </c>
      <c r="O1549" s="10">
        <f>Kickstarter[[#This Row],[pledged]]/Kickstarter[[#This Row],[goal]]</f>
        <v>0</v>
      </c>
      <c r="P1549" s="12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Sub-Category]],LEN(Kickstarter[[#This Row],[Category and Sub-Category]])-FIND("/",Kickstarter[[#This Row],[Category and Sub-Category]]))</f>
        <v>nature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f>(((Kickstarter[[#This Row],[deadline]]/60)/60)/24)+DATE(1970,1,1)</f>
        <v>42316.923842592587</v>
      </c>
      <c r="J1550">
        <v>1447020620</v>
      </c>
      <c r="K1550" s="9">
        <f>(((Kickstarter[[#This Row],[launched_at]]/60)/60)/24)+DATE(1970,1,1)</f>
        <v>42286.88217592593</v>
      </c>
      <c r="L1550">
        <v>1444425020</v>
      </c>
      <c r="M1550" t="b">
        <v>0</v>
      </c>
      <c r="N1550">
        <v>1</v>
      </c>
      <c r="O1550" s="10">
        <f>Kickstarter[[#This Row],[pledged]]/Kickstarter[[#This Row],[goal]]</f>
        <v>8.5714285714285715E-2</v>
      </c>
      <c r="P1550" s="12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Sub-Category]],LEN(Kickstarter[[#This Row],[Category and Sub-Category]])-FIND("/",Kickstarter[[#This Row],[Category and Sub-Category]]))</f>
        <v>nature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f>(((Kickstarter[[#This Row],[deadline]]/60)/60)/24)+DATE(1970,1,1)</f>
        <v>42311.177766203706</v>
      </c>
      <c r="J1551">
        <v>1446524159</v>
      </c>
      <c r="K1551" s="9">
        <f>(((Kickstarter[[#This Row],[launched_at]]/60)/60)/24)+DATE(1970,1,1)</f>
        <v>42281.136099537034</v>
      </c>
      <c r="L1551">
        <v>1443928559</v>
      </c>
      <c r="M1551" t="b">
        <v>0</v>
      </c>
      <c r="N1551">
        <v>6</v>
      </c>
      <c r="O1551" s="10">
        <f>Kickstarter[[#This Row],[pledged]]/Kickstarter[[#This Row],[goal]]</f>
        <v>0.34</v>
      </c>
      <c r="P1551" s="12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Sub-Category]],LEN(Kickstarter[[#This Row],[Category and Sub-Category]])-FIND("/",Kickstarter[[#This Row],[Category and Sub-Category]]))</f>
        <v>nature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f>(((Kickstarter[[#This Row],[deadline]]/60)/60)/24)+DATE(1970,1,1)</f>
        <v>42502.449467592596</v>
      </c>
      <c r="J1552">
        <v>1463050034</v>
      </c>
      <c r="K1552" s="9">
        <f>(((Kickstarter[[#This Row],[launched_at]]/60)/60)/24)+DATE(1970,1,1)</f>
        <v>42472.449467592596</v>
      </c>
      <c r="L1552">
        <v>1460458034</v>
      </c>
      <c r="M1552" t="b">
        <v>0</v>
      </c>
      <c r="N1552">
        <v>7</v>
      </c>
      <c r="O1552" s="10">
        <f>Kickstarter[[#This Row],[pledged]]/Kickstarter[[#This Row],[goal]]</f>
        <v>0.13466666666666666</v>
      </c>
      <c r="P1552" s="12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Sub-Category]],LEN(Kickstarter[[#This Row],[Category and Sub-Category]])-FIND("/",Kickstarter[[#This Row],[Category and Sub-Category]]))</f>
        <v>nature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f>(((Kickstarter[[#This Row],[deadline]]/60)/60)/24)+DATE(1970,1,1)</f>
        <v>42151.824525462958</v>
      </c>
      <c r="J1553">
        <v>1432756039</v>
      </c>
      <c r="K1553" s="9">
        <f>(((Kickstarter[[#This Row],[launched_at]]/60)/60)/24)+DATE(1970,1,1)</f>
        <v>42121.824525462958</v>
      </c>
      <c r="L1553">
        <v>1430164039</v>
      </c>
      <c r="M1553" t="b">
        <v>0</v>
      </c>
      <c r="N1553">
        <v>0</v>
      </c>
      <c r="O1553" s="10">
        <f>Kickstarter[[#This Row],[pledged]]/Kickstarter[[#This Row],[goal]]</f>
        <v>0</v>
      </c>
      <c r="P1553" s="12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Sub-Category]],LEN(Kickstarter[[#This Row],[Category and Sub-Category]])-FIND("/",Kickstarter[[#This Row],[Category and Sub-Category]]))</f>
        <v>nature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f>(((Kickstarter[[#This Row],[deadline]]/60)/60)/24)+DATE(1970,1,1)</f>
        <v>41913.165972222225</v>
      </c>
      <c r="J1554">
        <v>1412135940</v>
      </c>
      <c r="K1554" s="9">
        <f>(((Kickstarter[[#This Row],[launched_at]]/60)/60)/24)+DATE(1970,1,1)</f>
        <v>41892.688750000001</v>
      </c>
      <c r="L1554">
        <v>1410366708</v>
      </c>
      <c r="M1554" t="b">
        <v>0</v>
      </c>
      <c r="N1554">
        <v>16</v>
      </c>
      <c r="O1554" s="10">
        <f>Kickstarter[[#This Row],[pledged]]/Kickstarter[[#This Row],[goal]]</f>
        <v>0.49186046511627907</v>
      </c>
      <c r="P1554" s="12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Sub-Category]],LEN(Kickstarter[[#This Row],[Category and Sub-Category]])-FIND("/",Kickstarter[[#This Row],[Category and Sub-Category]]))</f>
        <v>nature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f>(((Kickstarter[[#This Row],[deadline]]/60)/60)/24)+DATE(1970,1,1)</f>
        <v>42249.282951388886</v>
      </c>
      <c r="J1555">
        <v>1441176447</v>
      </c>
      <c r="K1555" s="9">
        <f>(((Kickstarter[[#This Row],[launched_at]]/60)/60)/24)+DATE(1970,1,1)</f>
        <v>42219.282951388886</v>
      </c>
      <c r="L1555">
        <v>1438584447</v>
      </c>
      <c r="M1555" t="b">
        <v>0</v>
      </c>
      <c r="N1555">
        <v>0</v>
      </c>
      <c r="O1555" s="10">
        <f>Kickstarter[[#This Row],[pledged]]/Kickstarter[[#This Row],[goal]]</f>
        <v>0</v>
      </c>
      <c r="P1555" s="12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Sub-Category]],LEN(Kickstarter[[#This Row],[Category and Sub-Category]])-FIND("/",Kickstarter[[#This Row],[Category and Sub-Category]]))</f>
        <v>nature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f>(((Kickstarter[[#This Row],[deadline]]/60)/60)/24)+DATE(1970,1,1)</f>
        <v>42218.252199074079</v>
      </c>
      <c r="J1556">
        <v>1438495390</v>
      </c>
      <c r="K1556" s="9">
        <f>(((Kickstarter[[#This Row],[launched_at]]/60)/60)/24)+DATE(1970,1,1)</f>
        <v>42188.252199074079</v>
      </c>
      <c r="L1556">
        <v>1435903390</v>
      </c>
      <c r="M1556" t="b">
        <v>0</v>
      </c>
      <c r="N1556">
        <v>0</v>
      </c>
      <c r="O1556" s="10">
        <f>Kickstarter[[#This Row],[pledged]]/Kickstarter[[#This Row],[goal]]</f>
        <v>0</v>
      </c>
      <c r="P1556" s="12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Sub-Category]],LEN(Kickstarter[[#This Row],[Category and Sub-Category]])-FIND("/",Kickstarter[[#This Row],[Category and Sub-Category]]))</f>
        <v>nature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f>(((Kickstarter[[#This Row],[deadline]]/60)/60)/24)+DATE(1970,1,1)</f>
        <v>42264.708333333328</v>
      </c>
      <c r="J1557">
        <v>1442509200</v>
      </c>
      <c r="K1557" s="9">
        <f>(((Kickstarter[[#This Row],[launched_at]]/60)/60)/24)+DATE(1970,1,1)</f>
        <v>42241.613796296297</v>
      </c>
      <c r="L1557">
        <v>1440513832</v>
      </c>
      <c r="M1557" t="b">
        <v>0</v>
      </c>
      <c r="N1557">
        <v>0</v>
      </c>
      <c r="O1557" s="10">
        <f>Kickstarter[[#This Row],[pledged]]/Kickstarter[[#This Row],[goal]]</f>
        <v>0</v>
      </c>
      <c r="P1557" s="12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Sub-Category]],LEN(Kickstarter[[#This Row],[Category and Sub-Category]])-FIND("/",Kickstarter[[#This Row],[Category and Sub-Category]]))</f>
        <v>nature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f>(((Kickstarter[[#This Row],[deadline]]/60)/60)/24)+DATE(1970,1,1)</f>
        <v>42555.153055555551</v>
      </c>
      <c r="J1558">
        <v>1467603624</v>
      </c>
      <c r="K1558" s="9">
        <f>(((Kickstarter[[#This Row],[launched_at]]/60)/60)/24)+DATE(1970,1,1)</f>
        <v>42525.153055555551</v>
      </c>
      <c r="L1558">
        <v>1465011624</v>
      </c>
      <c r="M1558" t="b">
        <v>0</v>
      </c>
      <c r="N1558">
        <v>12</v>
      </c>
      <c r="O1558" s="10">
        <f>Kickstarter[[#This Row],[pledged]]/Kickstarter[[#This Row],[goal]]</f>
        <v>0.45133333333333331</v>
      </c>
      <c r="P1558" s="12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Sub-Category]],LEN(Kickstarter[[#This Row],[Category and Sub-Category]])-FIND("/",Kickstarter[[#This Row],[Category and Sub-Category]]))</f>
        <v>nature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f>(((Kickstarter[[#This Row],[deadline]]/60)/60)/24)+DATE(1970,1,1)</f>
        <v>41902.65315972222</v>
      </c>
      <c r="J1559">
        <v>1411227633</v>
      </c>
      <c r="K1559" s="9">
        <f>(((Kickstarter[[#This Row],[launched_at]]/60)/60)/24)+DATE(1970,1,1)</f>
        <v>41871.65315972222</v>
      </c>
      <c r="L1559">
        <v>1408549233</v>
      </c>
      <c r="M1559" t="b">
        <v>0</v>
      </c>
      <c r="N1559">
        <v>1</v>
      </c>
      <c r="O1559" s="10">
        <f>Kickstarter[[#This Row],[pledged]]/Kickstarter[[#This Row],[goal]]</f>
        <v>0.04</v>
      </c>
      <c r="P1559" s="12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Sub-Category]],LEN(Kickstarter[[#This Row],[Category and Sub-Category]])-FIND("/",Kickstarter[[#This Row],[Category and Sub-Category]]))</f>
        <v>nature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f>(((Kickstarter[[#This Row],[deadline]]/60)/60)/24)+DATE(1970,1,1)</f>
        <v>42244.508333333331</v>
      </c>
      <c r="J1560">
        <v>1440763920</v>
      </c>
      <c r="K1560" s="9">
        <f>(((Kickstarter[[#This Row],[launched_at]]/60)/60)/24)+DATE(1970,1,1)</f>
        <v>42185.397673611107</v>
      </c>
      <c r="L1560">
        <v>1435656759</v>
      </c>
      <c r="M1560" t="b">
        <v>0</v>
      </c>
      <c r="N1560">
        <v>3</v>
      </c>
      <c r="O1560" s="10">
        <f>Kickstarter[[#This Row],[pledged]]/Kickstarter[[#This Row],[goal]]</f>
        <v>4.6666666666666669E-2</v>
      </c>
      <c r="P1560" s="12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Sub-Category]],LEN(Kickstarter[[#This Row],[Category and Sub-Category]])-FIND("/",Kickstarter[[#This Row],[Category and Sub-Category]]))</f>
        <v>nature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f>(((Kickstarter[[#This Row],[deadline]]/60)/60)/24)+DATE(1970,1,1)</f>
        <v>42123.05322916666</v>
      </c>
      <c r="J1561">
        <v>1430270199</v>
      </c>
      <c r="K1561" s="9">
        <f>(((Kickstarter[[#This Row],[launched_at]]/60)/60)/24)+DATE(1970,1,1)</f>
        <v>42108.05322916666</v>
      </c>
      <c r="L1561">
        <v>1428974199</v>
      </c>
      <c r="M1561" t="b">
        <v>0</v>
      </c>
      <c r="N1561">
        <v>1</v>
      </c>
      <c r="O1561" s="10">
        <f>Kickstarter[[#This Row],[pledged]]/Kickstarter[[#This Row],[goal]]</f>
        <v>3.3333333333333335E-3</v>
      </c>
      <c r="P1561" s="12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Sub-Category]],LEN(Kickstarter[[#This Row],[Category and Sub-Category]])-FIND("/",Kickstarter[[#This Row],[Category and Sub-Category]]))</f>
        <v>nature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f>(((Kickstarter[[#This Row],[deadline]]/60)/60)/24)+DATE(1970,1,1)</f>
        <v>41956.062418981484</v>
      </c>
      <c r="J1562">
        <v>1415842193</v>
      </c>
      <c r="K1562" s="9">
        <f>(((Kickstarter[[#This Row],[launched_at]]/60)/60)/24)+DATE(1970,1,1)</f>
        <v>41936.020752314813</v>
      </c>
      <c r="L1562">
        <v>1414110593</v>
      </c>
      <c r="M1562" t="b">
        <v>0</v>
      </c>
      <c r="N1562">
        <v>4</v>
      </c>
      <c r="O1562" s="10">
        <f>Kickstarter[[#This Row],[pledged]]/Kickstarter[[#This Row],[goal]]</f>
        <v>3.7600000000000001E-2</v>
      </c>
      <c r="P1562" s="12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Sub-Category]],LEN(Kickstarter[[#This Row],[Category and Sub-Category]])-FIND("/",Kickstarter[[#This Row],[Category and Sub-Category]]))</f>
        <v>nature</v>
      </c>
      <c r="S1562" t="b">
        <v>0</v>
      </c>
      <c r="T1562" t="s">
        <v>8289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f>(((Kickstarter[[#This Row],[deadline]]/60)/60)/24)+DATE(1970,1,1)</f>
        <v>41585.083368055559</v>
      </c>
      <c r="J1563">
        <v>1383789603</v>
      </c>
      <c r="K1563" s="9">
        <f>(((Kickstarter[[#This Row],[launched_at]]/60)/60)/24)+DATE(1970,1,1)</f>
        <v>41555.041701388887</v>
      </c>
      <c r="L1563">
        <v>1381194003</v>
      </c>
      <c r="M1563" t="b">
        <v>0</v>
      </c>
      <c r="N1563">
        <v>1</v>
      </c>
      <c r="O1563" s="10">
        <f>Kickstarter[[#This Row],[pledged]]/Kickstarter[[#This Row],[goal]]</f>
        <v>6.7000000000000002E-3</v>
      </c>
      <c r="P1563" s="12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Sub-Category]],LEN(Kickstarter[[#This Row],[Category and Sub-Category]])-FIND("/",Kickstarter[[#This Row],[Category and Sub-Category]]))</f>
        <v>art books</v>
      </c>
      <c r="S1563" t="b">
        <v>0</v>
      </c>
      <c r="T1563" t="s">
        <v>8290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f>(((Kickstarter[[#This Row],[deadline]]/60)/60)/24)+DATE(1970,1,1)</f>
        <v>40149.034722222219</v>
      </c>
      <c r="J1564">
        <v>1259715000</v>
      </c>
      <c r="K1564" s="9">
        <f>(((Kickstarter[[#This Row],[launched_at]]/60)/60)/24)+DATE(1970,1,1)</f>
        <v>40079.566157407404</v>
      </c>
      <c r="L1564">
        <v>1253712916</v>
      </c>
      <c r="M1564" t="b">
        <v>0</v>
      </c>
      <c r="N1564">
        <v>0</v>
      </c>
      <c r="O1564" s="10">
        <f>Kickstarter[[#This Row],[pledged]]/Kickstarter[[#This Row],[goal]]</f>
        <v>0</v>
      </c>
      <c r="P1564" s="12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Sub-Category]],LEN(Kickstarter[[#This Row],[Category and Sub-Category]])-FIND("/",Kickstarter[[#This Row],[Category and Sub-Category]]))</f>
        <v>art books</v>
      </c>
      <c r="S1564" t="b">
        <v>0</v>
      </c>
      <c r="T1564" t="s">
        <v>8290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f>(((Kickstarter[[#This Row],[deadline]]/60)/60)/24)+DATE(1970,1,1)</f>
        <v>41712.700821759259</v>
      </c>
      <c r="J1565">
        <v>1394815751</v>
      </c>
      <c r="K1565" s="9">
        <f>(((Kickstarter[[#This Row],[launched_at]]/60)/60)/24)+DATE(1970,1,1)</f>
        <v>41652.742488425924</v>
      </c>
      <c r="L1565">
        <v>1389635351</v>
      </c>
      <c r="M1565" t="b">
        <v>0</v>
      </c>
      <c r="N1565">
        <v>2</v>
      </c>
      <c r="O1565" s="10">
        <f>Kickstarter[[#This Row],[pledged]]/Kickstarter[[#This Row],[goal]]</f>
        <v>1.4166666666666666E-2</v>
      </c>
      <c r="P1565" s="12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Sub-Category]],LEN(Kickstarter[[#This Row],[Category and Sub-Category]])-FIND("/",Kickstarter[[#This Row],[Category and Sub-Category]]))</f>
        <v>art books</v>
      </c>
      <c r="S1565" t="b">
        <v>0</v>
      </c>
      <c r="T1565" t="s">
        <v>8290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f>(((Kickstarter[[#This Row],[deadline]]/60)/60)/24)+DATE(1970,1,1)</f>
        <v>42152.836805555555</v>
      </c>
      <c r="J1566">
        <v>1432843500</v>
      </c>
      <c r="K1566" s="9">
        <f>(((Kickstarter[[#This Row],[launched_at]]/60)/60)/24)+DATE(1970,1,1)</f>
        <v>42121.367002314815</v>
      </c>
      <c r="L1566">
        <v>1430124509</v>
      </c>
      <c r="M1566" t="b">
        <v>0</v>
      </c>
      <c r="N1566">
        <v>1</v>
      </c>
      <c r="O1566" s="10">
        <f>Kickstarter[[#This Row],[pledged]]/Kickstarter[[#This Row],[goal]]</f>
        <v>1E-3</v>
      </c>
      <c r="P1566" s="12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Sub-Category]],LEN(Kickstarter[[#This Row],[Category and Sub-Category]])-FIND("/",Kickstarter[[#This Row],[Category and Sub-Category]]))</f>
        <v>art books</v>
      </c>
      <c r="S1566" t="b">
        <v>0</v>
      </c>
      <c r="T1566" t="s">
        <v>8290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f>(((Kickstarter[[#This Row],[deadline]]/60)/60)/24)+DATE(1970,1,1)</f>
        <v>40702.729872685188</v>
      </c>
      <c r="J1567">
        <v>1307554261</v>
      </c>
      <c r="K1567" s="9">
        <f>(((Kickstarter[[#This Row],[launched_at]]/60)/60)/24)+DATE(1970,1,1)</f>
        <v>40672.729872685188</v>
      </c>
      <c r="L1567">
        <v>1304962261</v>
      </c>
      <c r="M1567" t="b">
        <v>0</v>
      </c>
      <c r="N1567">
        <v>1</v>
      </c>
      <c r="O1567" s="10">
        <f>Kickstarter[[#This Row],[pledged]]/Kickstarter[[#This Row],[goal]]</f>
        <v>2.5000000000000001E-2</v>
      </c>
      <c r="P1567" s="12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Sub-Category]],LEN(Kickstarter[[#This Row],[Category and Sub-Category]])-FIND("/",Kickstarter[[#This Row],[Category and Sub-Category]]))</f>
        <v>art books</v>
      </c>
      <c r="S1567" t="b">
        <v>0</v>
      </c>
      <c r="T1567" t="s">
        <v>8290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f>(((Kickstarter[[#This Row],[deadline]]/60)/60)/24)+DATE(1970,1,1)</f>
        <v>42578.916666666672</v>
      </c>
      <c r="J1568">
        <v>1469656800</v>
      </c>
      <c r="K1568" s="9">
        <f>(((Kickstarter[[#This Row],[launched_at]]/60)/60)/24)+DATE(1970,1,1)</f>
        <v>42549.916712962964</v>
      </c>
      <c r="L1568">
        <v>1467151204</v>
      </c>
      <c r="M1568" t="b">
        <v>0</v>
      </c>
      <c r="N1568">
        <v>59</v>
      </c>
      <c r="O1568" s="10">
        <f>Kickstarter[[#This Row],[pledged]]/Kickstarter[[#This Row],[goal]]</f>
        <v>0.21249999999999999</v>
      </c>
      <c r="P1568" s="12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Sub-Category]],LEN(Kickstarter[[#This Row],[Category and Sub-Category]])-FIND("/",Kickstarter[[#This Row],[Category and Sub-Category]]))</f>
        <v>art books</v>
      </c>
      <c r="S1568" t="b">
        <v>0</v>
      </c>
      <c r="T1568" t="s">
        <v>8290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f>(((Kickstarter[[#This Row],[deadline]]/60)/60)/24)+DATE(1970,1,1)</f>
        <v>41687</v>
      </c>
      <c r="J1569">
        <v>1392595200</v>
      </c>
      <c r="K1569" s="9">
        <f>(((Kickstarter[[#This Row],[launched_at]]/60)/60)/24)+DATE(1970,1,1)</f>
        <v>41671.936863425923</v>
      </c>
      <c r="L1569">
        <v>1391293745</v>
      </c>
      <c r="M1569" t="b">
        <v>0</v>
      </c>
      <c r="N1569">
        <v>13</v>
      </c>
      <c r="O1569" s="10">
        <f>Kickstarter[[#This Row],[pledged]]/Kickstarter[[#This Row],[goal]]</f>
        <v>4.1176470588235294E-2</v>
      </c>
      <c r="P1569" s="12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Sub-Category]],LEN(Kickstarter[[#This Row],[Category and Sub-Category]])-FIND("/",Kickstarter[[#This Row],[Category and Sub-Category]]))</f>
        <v>art books</v>
      </c>
      <c r="S1569" t="b">
        <v>0</v>
      </c>
      <c r="T1569" t="s">
        <v>8290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f>(((Kickstarter[[#This Row],[deadline]]/60)/60)/24)+DATE(1970,1,1)</f>
        <v>41997.062326388885</v>
      </c>
      <c r="J1570">
        <v>1419384585</v>
      </c>
      <c r="K1570" s="9">
        <f>(((Kickstarter[[#This Row],[launched_at]]/60)/60)/24)+DATE(1970,1,1)</f>
        <v>41962.062326388885</v>
      </c>
      <c r="L1570">
        <v>1416360585</v>
      </c>
      <c r="M1570" t="b">
        <v>0</v>
      </c>
      <c r="N1570">
        <v>22</v>
      </c>
      <c r="O1570" s="10">
        <f>Kickstarter[[#This Row],[pledged]]/Kickstarter[[#This Row],[goal]]</f>
        <v>0.13639999999999999</v>
      </c>
      <c r="P1570" s="12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Sub-Category]],LEN(Kickstarter[[#This Row],[Category and Sub-Category]])-FIND("/",Kickstarter[[#This Row],[Category and Sub-Category]]))</f>
        <v>art books</v>
      </c>
      <c r="S1570" t="b">
        <v>0</v>
      </c>
      <c r="T1570" t="s">
        <v>8290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f>(((Kickstarter[[#This Row],[deadline]]/60)/60)/24)+DATE(1970,1,1)</f>
        <v>41419.679560185185</v>
      </c>
      <c r="J1571">
        <v>1369498714</v>
      </c>
      <c r="K1571" s="9">
        <f>(((Kickstarter[[#This Row],[launched_at]]/60)/60)/24)+DATE(1970,1,1)</f>
        <v>41389.679560185185</v>
      </c>
      <c r="L1571">
        <v>1366906714</v>
      </c>
      <c r="M1571" t="b">
        <v>0</v>
      </c>
      <c r="N1571">
        <v>0</v>
      </c>
      <c r="O1571" s="10">
        <f>Kickstarter[[#This Row],[pledged]]/Kickstarter[[#This Row],[goal]]</f>
        <v>0</v>
      </c>
      <c r="P1571" s="12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Sub-Category]],LEN(Kickstarter[[#This Row],[Category and Sub-Category]])-FIND("/",Kickstarter[[#This Row],[Category and Sub-Category]]))</f>
        <v>art books</v>
      </c>
      <c r="S1571" t="b">
        <v>0</v>
      </c>
      <c r="T1571" t="s">
        <v>8290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f>(((Kickstarter[[#This Row],[deadline]]/60)/60)/24)+DATE(1970,1,1)</f>
        <v>42468.771782407406</v>
      </c>
      <c r="J1572">
        <v>1460140282</v>
      </c>
      <c r="K1572" s="9">
        <f>(((Kickstarter[[#This Row],[launched_at]]/60)/60)/24)+DATE(1970,1,1)</f>
        <v>42438.813449074078</v>
      </c>
      <c r="L1572">
        <v>1457551882</v>
      </c>
      <c r="M1572" t="b">
        <v>0</v>
      </c>
      <c r="N1572">
        <v>52</v>
      </c>
      <c r="O1572" s="10">
        <f>Kickstarter[[#This Row],[pledged]]/Kickstarter[[#This Row],[goal]]</f>
        <v>0.41399999999999998</v>
      </c>
      <c r="P1572" s="12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Sub-Category]],LEN(Kickstarter[[#This Row],[Category and Sub-Category]])-FIND("/",Kickstarter[[#This Row],[Category and Sub-Category]]))</f>
        <v>art books</v>
      </c>
      <c r="S1572" t="b">
        <v>0</v>
      </c>
      <c r="T1572" t="s">
        <v>8290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f>(((Kickstarter[[#This Row],[deadline]]/60)/60)/24)+DATE(1970,1,1)</f>
        <v>42174.769479166673</v>
      </c>
      <c r="J1573">
        <v>1434738483</v>
      </c>
      <c r="K1573" s="9">
        <f>(((Kickstarter[[#This Row],[launched_at]]/60)/60)/24)+DATE(1970,1,1)</f>
        <v>42144.769479166673</v>
      </c>
      <c r="L1573">
        <v>1432146483</v>
      </c>
      <c r="M1573" t="b">
        <v>0</v>
      </c>
      <c r="N1573">
        <v>4</v>
      </c>
      <c r="O1573" s="10">
        <f>Kickstarter[[#This Row],[pledged]]/Kickstarter[[#This Row],[goal]]</f>
        <v>6.6115702479338841E-3</v>
      </c>
      <c r="P1573" s="12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Sub-Category]],LEN(Kickstarter[[#This Row],[Category and Sub-Category]])-FIND("/",Kickstarter[[#This Row],[Category and Sub-Category]]))</f>
        <v>art books</v>
      </c>
      <c r="S1573" t="b">
        <v>0</v>
      </c>
      <c r="T1573" t="s">
        <v>8290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f>(((Kickstarter[[#This Row],[deadline]]/60)/60)/24)+DATE(1970,1,1)</f>
        <v>42428.999305555553</v>
      </c>
      <c r="J1574">
        <v>1456703940</v>
      </c>
      <c r="K1574" s="9">
        <f>(((Kickstarter[[#This Row],[launched_at]]/60)/60)/24)+DATE(1970,1,1)</f>
        <v>42404.033090277779</v>
      </c>
      <c r="L1574">
        <v>1454546859</v>
      </c>
      <c r="M1574" t="b">
        <v>0</v>
      </c>
      <c r="N1574">
        <v>3</v>
      </c>
      <c r="O1574" s="10">
        <f>Kickstarter[[#This Row],[pledged]]/Kickstarter[[#This Row],[goal]]</f>
        <v>0.05</v>
      </c>
      <c r="P1574" s="12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Sub-Category]],LEN(Kickstarter[[#This Row],[Category and Sub-Category]])-FIND("/",Kickstarter[[#This Row],[Category and Sub-Category]]))</f>
        <v>art books</v>
      </c>
      <c r="S1574" t="b">
        <v>0</v>
      </c>
      <c r="T1574" t="s">
        <v>8290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f>(((Kickstarter[[#This Row],[deadline]]/60)/60)/24)+DATE(1970,1,1)</f>
        <v>42826.165972222225</v>
      </c>
      <c r="J1575">
        <v>1491019140</v>
      </c>
      <c r="K1575" s="9">
        <f>(((Kickstarter[[#This Row],[launched_at]]/60)/60)/24)+DATE(1970,1,1)</f>
        <v>42786.000023148154</v>
      </c>
      <c r="L1575">
        <v>1487548802</v>
      </c>
      <c r="M1575" t="b">
        <v>0</v>
      </c>
      <c r="N1575">
        <v>3</v>
      </c>
      <c r="O1575" s="10">
        <f>Kickstarter[[#This Row],[pledged]]/Kickstarter[[#This Row],[goal]]</f>
        <v>2.4777777777777777E-2</v>
      </c>
      <c r="P1575" s="12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Sub-Category]],LEN(Kickstarter[[#This Row],[Category and Sub-Category]])-FIND("/",Kickstarter[[#This Row],[Category and Sub-Category]]))</f>
        <v>art books</v>
      </c>
      <c r="S1575" t="b">
        <v>0</v>
      </c>
      <c r="T1575" t="s">
        <v>8290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f>(((Kickstarter[[#This Row],[deadline]]/60)/60)/24)+DATE(1970,1,1)</f>
        <v>42052.927418981482</v>
      </c>
      <c r="J1576">
        <v>1424211329</v>
      </c>
      <c r="K1576" s="9">
        <f>(((Kickstarter[[#This Row],[launched_at]]/60)/60)/24)+DATE(1970,1,1)</f>
        <v>42017.927418981482</v>
      </c>
      <c r="L1576">
        <v>1421187329</v>
      </c>
      <c r="M1576" t="b">
        <v>0</v>
      </c>
      <c r="N1576">
        <v>6</v>
      </c>
      <c r="O1576" s="10">
        <f>Kickstarter[[#This Row],[pledged]]/Kickstarter[[#This Row],[goal]]</f>
        <v>5.0599999999999999E-2</v>
      </c>
      <c r="P1576" s="12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Sub-Category]],LEN(Kickstarter[[#This Row],[Category and Sub-Category]])-FIND("/",Kickstarter[[#This Row],[Category and Sub-Category]]))</f>
        <v>art books</v>
      </c>
      <c r="S1576" t="b">
        <v>0</v>
      </c>
      <c r="T1576" t="s">
        <v>8290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f>(((Kickstarter[[#This Row],[deadline]]/60)/60)/24)+DATE(1970,1,1)</f>
        <v>41829.524259259262</v>
      </c>
      <c r="J1577">
        <v>1404909296</v>
      </c>
      <c r="K1577" s="9">
        <f>(((Kickstarter[[#This Row],[launched_at]]/60)/60)/24)+DATE(1970,1,1)</f>
        <v>41799.524259259262</v>
      </c>
      <c r="L1577">
        <v>1402317296</v>
      </c>
      <c r="M1577" t="b">
        <v>0</v>
      </c>
      <c r="N1577">
        <v>35</v>
      </c>
      <c r="O1577" s="10">
        <f>Kickstarter[[#This Row],[pledged]]/Kickstarter[[#This Row],[goal]]</f>
        <v>0.2291</v>
      </c>
      <c r="P1577" s="12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Sub-Category]],LEN(Kickstarter[[#This Row],[Category and Sub-Category]])-FIND("/",Kickstarter[[#This Row],[Category and Sub-Category]]))</f>
        <v>art books</v>
      </c>
      <c r="S1577" t="b">
        <v>0</v>
      </c>
      <c r="T1577" t="s">
        <v>8290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f>(((Kickstarter[[#This Row],[deadline]]/60)/60)/24)+DATE(1970,1,1)</f>
        <v>42185.879259259258</v>
      </c>
      <c r="J1578">
        <v>1435698368</v>
      </c>
      <c r="K1578" s="9">
        <f>(((Kickstarter[[#This Row],[launched_at]]/60)/60)/24)+DATE(1970,1,1)</f>
        <v>42140.879259259258</v>
      </c>
      <c r="L1578">
        <v>1431810368</v>
      </c>
      <c r="M1578" t="b">
        <v>0</v>
      </c>
      <c r="N1578">
        <v>10</v>
      </c>
      <c r="O1578" s="10">
        <f>Kickstarter[[#This Row],[pledged]]/Kickstarter[[#This Row],[goal]]</f>
        <v>0.13</v>
      </c>
      <c r="P1578" s="12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Sub-Category]],LEN(Kickstarter[[#This Row],[Category and Sub-Category]])-FIND("/",Kickstarter[[#This Row],[Category and Sub-Category]]))</f>
        <v>art books</v>
      </c>
      <c r="S1578" t="b">
        <v>0</v>
      </c>
      <c r="T1578" t="s">
        <v>8290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f>(((Kickstarter[[#This Row],[deadline]]/60)/60)/24)+DATE(1970,1,1)</f>
        <v>41114.847777777781</v>
      </c>
      <c r="J1579">
        <v>1343161248</v>
      </c>
      <c r="K1579" s="9">
        <f>(((Kickstarter[[#This Row],[launched_at]]/60)/60)/24)+DATE(1970,1,1)</f>
        <v>41054.847777777781</v>
      </c>
      <c r="L1579">
        <v>1337977248</v>
      </c>
      <c r="M1579" t="b">
        <v>0</v>
      </c>
      <c r="N1579">
        <v>2</v>
      </c>
      <c r="O1579" s="10">
        <f>Kickstarter[[#This Row],[pledged]]/Kickstarter[[#This Row],[goal]]</f>
        <v>5.4999999999999997E-3</v>
      </c>
      <c r="P1579" s="12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Sub-Category]],LEN(Kickstarter[[#This Row],[Category and Sub-Category]])-FIND("/",Kickstarter[[#This Row],[Category and Sub-Category]]))</f>
        <v>art books</v>
      </c>
      <c r="S1579" t="b">
        <v>0</v>
      </c>
      <c r="T1579" t="s">
        <v>8290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f>(((Kickstarter[[#This Row],[deadline]]/60)/60)/24)+DATE(1970,1,1)</f>
        <v>40423.083333333336</v>
      </c>
      <c r="J1580">
        <v>1283392800</v>
      </c>
      <c r="K1580" s="9">
        <f>(((Kickstarter[[#This Row],[launched_at]]/60)/60)/24)+DATE(1970,1,1)</f>
        <v>40399.065868055557</v>
      </c>
      <c r="L1580">
        <v>1281317691</v>
      </c>
      <c r="M1580" t="b">
        <v>0</v>
      </c>
      <c r="N1580">
        <v>4</v>
      </c>
      <c r="O1580" s="10">
        <f>Kickstarter[[#This Row],[pledged]]/Kickstarter[[#This Row],[goal]]</f>
        <v>0.10806536636794939</v>
      </c>
      <c r="P1580" s="12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Sub-Category]],LEN(Kickstarter[[#This Row],[Category and Sub-Category]])-FIND("/",Kickstarter[[#This Row],[Category and Sub-Category]]))</f>
        <v>art books</v>
      </c>
      <c r="S1580" t="b">
        <v>0</v>
      </c>
      <c r="T1580" t="s">
        <v>8290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f>(((Kickstarter[[#This Row],[deadline]]/60)/60)/24)+DATE(1970,1,1)</f>
        <v>41514.996423611112</v>
      </c>
      <c r="J1581">
        <v>1377734091</v>
      </c>
      <c r="K1581" s="9">
        <f>(((Kickstarter[[#This Row],[launched_at]]/60)/60)/24)+DATE(1970,1,1)</f>
        <v>41481.996423611112</v>
      </c>
      <c r="L1581">
        <v>1374882891</v>
      </c>
      <c r="M1581" t="b">
        <v>0</v>
      </c>
      <c r="N1581">
        <v>2</v>
      </c>
      <c r="O1581" s="10">
        <f>Kickstarter[[#This Row],[pledged]]/Kickstarter[[#This Row],[goal]]</f>
        <v>8.4008400840084006E-3</v>
      </c>
      <c r="P1581" s="12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Sub-Category]],LEN(Kickstarter[[#This Row],[Category and Sub-Category]])-FIND("/",Kickstarter[[#This Row],[Category and Sub-Category]]))</f>
        <v>art books</v>
      </c>
      <c r="S1581" t="b">
        <v>0</v>
      </c>
      <c r="T1581" t="s">
        <v>8290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f>(((Kickstarter[[#This Row],[deadline]]/60)/60)/24)+DATE(1970,1,1)</f>
        <v>41050.050069444449</v>
      </c>
      <c r="J1582">
        <v>1337562726</v>
      </c>
      <c r="K1582" s="9">
        <f>(((Kickstarter[[#This Row],[launched_at]]/60)/60)/24)+DATE(1970,1,1)</f>
        <v>40990.050069444449</v>
      </c>
      <c r="L1582">
        <v>1332378726</v>
      </c>
      <c r="M1582" t="b">
        <v>0</v>
      </c>
      <c r="N1582">
        <v>0</v>
      </c>
      <c r="O1582" s="10">
        <f>Kickstarter[[#This Row],[pledged]]/Kickstarter[[#This Row],[goal]]</f>
        <v>0</v>
      </c>
      <c r="P1582" s="12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Sub-Category]],LEN(Kickstarter[[#This Row],[Category and Sub-Category]])-FIND("/",Kickstarter[[#This Row],[Category and Sub-Category]]))</f>
        <v>art books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f>(((Kickstarter[[#This Row],[deadline]]/60)/60)/24)+DATE(1970,1,1)</f>
        <v>42357.448958333334</v>
      </c>
      <c r="J1583">
        <v>1450521990</v>
      </c>
      <c r="K1583" s="9">
        <f>(((Kickstarter[[#This Row],[launched_at]]/60)/60)/24)+DATE(1970,1,1)</f>
        <v>42325.448958333334</v>
      </c>
      <c r="L1583">
        <v>1447757190</v>
      </c>
      <c r="M1583" t="b">
        <v>0</v>
      </c>
      <c r="N1583">
        <v>1</v>
      </c>
      <c r="O1583" s="10">
        <f>Kickstarter[[#This Row],[pledged]]/Kickstarter[[#This Row],[goal]]</f>
        <v>5.0000000000000001E-3</v>
      </c>
      <c r="P1583" s="12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Sub-Category]],LEN(Kickstarter[[#This Row],[Category and Sub-Category]])-FIND("/",Kickstarter[[#This Row],[Category and Sub-Category]]))</f>
        <v>places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f>(((Kickstarter[[#This Row],[deadline]]/60)/60)/24)+DATE(1970,1,1)</f>
        <v>42303.888888888891</v>
      </c>
      <c r="J1584">
        <v>1445894400</v>
      </c>
      <c r="K1584" s="9">
        <f>(((Kickstarter[[#This Row],[launched_at]]/60)/60)/24)+DATE(1970,1,1)</f>
        <v>42246.789965277778</v>
      </c>
      <c r="L1584">
        <v>1440961053</v>
      </c>
      <c r="M1584" t="b">
        <v>0</v>
      </c>
      <c r="N1584">
        <v>3</v>
      </c>
      <c r="O1584" s="10">
        <f>Kickstarter[[#This Row],[pledged]]/Kickstarter[[#This Row],[goal]]</f>
        <v>9.2999999999999999E-2</v>
      </c>
      <c r="P1584" s="12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Sub-Category]],LEN(Kickstarter[[#This Row],[Category and Sub-Category]])-FIND("/",Kickstarter[[#This Row],[Category and Sub-Category]]))</f>
        <v>places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f>(((Kickstarter[[#This Row],[deadline]]/60)/60)/24)+DATE(1970,1,1)</f>
        <v>41907.904988425929</v>
      </c>
      <c r="J1585">
        <v>1411681391</v>
      </c>
      <c r="K1585" s="9">
        <f>(((Kickstarter[[#This Row],[launched_at]]/60)/60)/24)+DATE(1970,1,1)</f>
        <v>41877.904988425929</v>
      </c>
      <c r="L1585">
        <v>1409089391</v>
      </c>
      <c r="M1585" t="b">
        <v>0</v>
      </c>
      <c r="N1585">
        <v>1</v>
      </c>
      <c r="O1585" s="10">
        <f>Kickstarter[[#This Row],[pledged]]/Kickstarter[[#This Row],[goal]]</f>
        <v>7.5000000000000002E-4</v>
      </c>
      <c r="P1585" s="12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Sub-Category]],LEN(Kickstarter[[#This Row],[Category and Sub-Category]])-FIND("/",Kickstarter[[#This Row],[Category and Sub-Category]]))</f>
        <v>places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f>(((Kickstarter[[#This Row],[deadline]]/60)/60)/24)+DATE(1970,1,1)</f>
        <v>41789.649317129632</v>
      </c>
      <c r="J1586">
        <v>1401464101</v>
      </c>
      <c r="K1586" s="9">
        <f>(((Kickstarter[[#This Row],[launched_at]]/60)/60)/24)+DATE(1970,1,1)</f>
        <v>41779.649317129632</v>
      </c>
      <c r="L1586">
        <v>1400600101</v>
      </c>
      <c r="M1586" t="b">
        <v>0</v>
      </c>
      <c r="N1586">
        <v>0</v>
      </c>
      <c r="O1586" s="10">
        <f>Kickstarter[[#This Row],[pledged]]/Kickstarter[[#This Row],[goal]]</f>
        <v>0</v>
      </c>
      <c r="P1586" s="12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Sub-Category]],LEN(Kickstarter[[#This Row],[Category and Sub-Category]])-FIND("/",Kickstarter[[#This Row],[Category and Sub-Category]]))</f>
        <v>places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f>(((Kickstarter[[#This Row],[deadline]]/60)/60)/24)+DATE(1970,1,1)</f>
        <v>42729.458333333328</v>
      </c>
      <c r="J1587">
        <v>1482663600</v>
      </c>
      <c r="K1587" s="9">
        <f>(((Kickstarter[[#This Row],[launched_at]]/60)/60)/24)+DATE(1970,1,1)</f>
        <v>42707.895462962959</v>
      </c>
      <c r="L1587">
        <v>1480800568</v>
      </c>
      <c r="M1587" t="b">
        <v>0</v>
      </c>
      <c r="N1587">
        <v>12</v>
      </c>
      <c r="O1587" s="10">
        <f>Kickstarter[[#This Row],[pledged]]/Kickstarter[[#This Row],[goal]]</f>
        <v>0.79</v>
      </c>
      <c r="P1587" s="12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Sub-Category]],LEN(Kickstarter[[#This Row],[Category and Sub-Category]])-FIND("/",Kickstarter[[#This Row],[Category and Sub-Category]]))</f>
        <v>places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f>(((Kickstarter[[#This Row],[deadline]]/60)/60)/24)+DATE(1970,1,1)</f>
        <v>42099.062754629631</v>
      </c>
      <c r="J1588">
        <v>1428197422</v>
      </c>
      <c r="K1588" s="9">
        <f>(((Kickstarter[[#This Row],[launched_at]]/60)/60)/24)+DATE(1970,1,1)</f>
        <v>42069.104421296302</v>
      </c>
      <c r="L1588">
        <v>1425609022</v>
      </c>
      <c r="M1588" t="b">
        <v>0</v>
      </c>
      <c r="N1588">
        <v>0</v>
      </c>
      <c r="O1588" s="10">
        <f>Kickstarter[[#This Row],[pledged]]/Kickstarter[[#This Row],[goal]]</f>
        <v>0</v>
      </c>
      <c r="P1588" s="12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Sub-Category]],LEN(Kickstarter[[#This Row],[Category and Sub-Category]])-FIND("/",Kickstarter[[#This Row],[Category and Sub-Category]]))</f>
        <v>places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f>(((Kickstarter[[#This Row],[deadline]]/60)/60)/24)+DATE(1970,1,1)</f>
        <v>41986.950983796298</v>
      </c>
      <c r="J1589">
        <v>1418510965</v>
      </c>
      <c r="K1589" s="9">
        <f>(((Kickstarter[[#This Row],[launched_at]]/60)/60)/24)+DATE(1970,1,1)</f>
        <v>41956.950983796298</v>
      </c>
      <c r="L1589">
        <v>1415918965</v>
      </c>
      <c r="M1589" t="b">
        <v>0</v>
      </c>
      <c r="N1589">
        <v>1</v>
      </c>
      <c r="O1589" s="10">
        <f>Kickstarter[[#This Row],[pledged]]/Kickstarter[[#This Row],[goal]]</f>
        <v>1.3333333333333334E-4</v>
      </c>
      <c r="P1589" s="12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Sub-Category]],LEN(Kickstarter[[#This Row],[Category and Sub-Category]])-FIND("/",Kickstarter[[#This Row],[Category and Sub-Category]]))</f>
        <v>places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f>(((Kickstarter[[#This Row],[deadline]]/60)/60)/24)+DATE(1970,1,1)</f>
        <v>42035.841666666667</v>
      </c>
      <c r="J1590">
        <v>1422735120</v>
      </c>
      <c r="K1590" s="9">
        <f>(((Kickstarter[[#This Row],[launched_at]]/60)/60)/24)+DATE(1970,1,1)</f>
        <v>42005.24998842593</v>
      </c>
      <c r="L1590">
        <v>1420091999</v>
      </c>
      <c r="M1590" t="b">
        <v>0</v>
      </c>
      <c r="N1590">
        <v>0</v>
      </c>
      <c r="O1590" s="10">
        <f>Kickstarter[[#This Row],[pledged]]/Kickstarter[[#This Row],[goal]]</f>
        <v>0</v>
      </c>
      <c r="P1590" s="12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Sub-Category]],LEN(Kickstarter[[#This Row],[Category and Sub-Category]])-FIND("/",Kickstarter[[#This Row],[Category and Sub-Category]]))</f>
        <v>places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f>(((Kickstarter[[#This Row],[deadline]]/60)/60)/24)+DATE(1970,1,1)</f>
        <v>42286.984791666662</v>
      </c>
      <c r="J1591">
        <v>1444433886</v>
      </c>
      <c r="K1591" s="9">
        <f>(((Kickstarter[[#This Row],[launched_at]]/60)/60)/24)+DATE(1970,1,1)</f>
        <v>42256.984791666662</v>
      </c>
      <c r="L1591">
        <v>1441841886</v>
      </c>
      <c r="M1591" t="b">
        <v>0</v>
      </c>
      <c r="N1591">
        <v>0</v>
      </c>
      <c r="O1591" s="10">
        <f>Kickstarter[[#This Row],[pledged]]/Kickstarter[[#This Row],[goal]]</f>
        <v>0</v>
      </c>
      <c r="P1591" s="12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Sub-Category]],LEN(Kickstarter[[#This Row],[Category and Sub-Category]])-FIND("/",Kickstarter[[#This Row],[Category and Sub-Category]]))</f>
        <v>places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f>(((Kickstarter[[#This Row],[deadline]]/60)/60)/24)+DATE(1970,1,1)</f>
        <v>42270.857222222221</v>
      </c>
      <c r="J1592">
        <v>1443040464</v>
      </c>
      <c r="K1592" s="9">
        <f>(((Kickstarter[[#This Row],[launched_at]]/60)/60)/24)+DATE(1970,1,1)</f>
        <v>42240.857222222221</v>
      </c>
      <c r="L1592">
        <v>1440448464</v>
      </c>
      <c r="M1592" t="b">
        <v>0</v>
      </c>
      <c r="N1592">
        <v>2</v>
      </c>
      <c r="O1592" s="10">
        <f>Kickstarter[[#This Row],[pledged]]/Kickstarter[[#This Row],[goal]]</f>
        <v>1.7000000000000001E-2</v>
      </c>
      <c r="P1592" s="12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Sub-Category]],LEN(Kickstarter[[#This Row],[Category and Sub-Category]])-FIND("/",Kickstarter[[#This Row],[Category and Sub-Category]]))</f>
        <v>places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f>(((Kickstarter[[#This Row],[deadline]]/60)/60)/24)+DATE(1970,1,1)</f>
        <v>42463.68450231482</v>
      </c>
      <c r="J1593">
        <v>1459700741</v>
      </c>
      <c r="K1593" s="9">
        <f>(((Kickstarter[[#This Row],[launched_at]]/60)/60)/24)+DATE(1970,1,1)</f>
        <v>42433.726168981477</v>
      </c>
      <c r="L1593">
        <v>1457112341</v>
      </c>
      <c r="M1593" t="b">
        <v>0</v>
      </c>
      <c r="N1593">
        <v>92</v>
      </c>
      <c r="O1593" s="10">
        <f>Kickstarter[[#This Row],[pledged]]/Kickstarter[[#This Row],[goal]]</f>
        <v>0.29228571428571426</v>
      </c>
      <c r="P1593" s="12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Sub-Category]],LEN(Kickstarter[[#This Row],[Category and Sub-Category]])-FIND("/",Kickstarter[[#This Row],[Category and Sub-Category]]))</f>
        <v>places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f>(((Kickstarter[[#This Row],[deadline]]/60)/60)/24)+DATE(1970,1,1)</f>
        <v>42091.031076388885</v>
      </c>
      <c r="J1594">
        <v>1427503485</v>
      </c>
      <c r="K1594" s="9">
        <f>(((Kickstarter[[#This Row],[launched_at]]/60)/60)/24)+DATE(1970,1,1)</f>
        <v>42046.072743055556</v>
      </c>
      <c r="L1594">
        <v>1423619085</v>
      </c>
      <c r="M1594" t="b">
        <v>0</v>
      </c>
      <c r="N1594">
        <v>0</v>
      </c>
      <c r="O1594" s="10">
        <f>Kickstarter[[#This Row],[pledged]]/Kickstarter[[#This Row],[goal]]</f>
        <v>0</v>
      </c>
      <c r="P1594" s="12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Sub-Category]],LEN(Kickstarter[[#This Row],[Category and Sub-Category]])-FIND("/",Kickstarter[[#This Row],[Category and Sub-Category]]))</f>
        <v>places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f>(((Kickstarter[[#This Row],[deadline]]/60)/60)/24)+DATE(1970,1,1)</f>
        <v>42063.845543981486</v>
      </c>
      <c r="J1595">
        <v>1425154655</v>
      </c>
      <c r="K1595" s="9">
        <f>(((Kickstarter[[#This Row],[launched_at]]/60)/60)/24)+DATE(1970,1,1)</f>
        <v>42033.845543981486</v>
      </c>
      <c r="L1595">
        <v>1422562655</v>
      </c>
      <c r="M1595" t="b">
        <v>0</v>
      </c>
      <c r="N1595">
        <v>3</v>
      </c>
      <c r="O1595" s="10">
        <f>Kickstarter[[#This Row],[pledged]]/Kickstarter[[#This Row],[goal]]</f>
        <v>1.3636363636363637E-4</v>
      </c>
      <c r="P1595" s="12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Sub-Category]],LEN(Kickstarter[[#This Row],[Category and Sub-Category]])-FIND("/",Kickstarter[[#This Row],[Category and Sub-Category]]))</f>
        <v>places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f>(((Kickstarter[[#This Row],[deadline]]/60)/60)/24)+DATE(1970,1,1)</f>
        <v>42505.681249999994</v>
      </c>
      <c r="J1596">
        <v>1463329260</v>
      </c>
      <c r="K1596" s="9">
        <f>(((Kickstarter[[#This Row],[launched_at]]/60)/60)/24)+DATE(1970,1,1)</f>
        <v>42445.712754629625</v>
      </c>
      <c r="L1596">
        <v>1458147982</v>
      </c>
      <c r="M1596" t="b">
        <v>0</v>
      </c>
      <c r="N1596">
        <v>10</v>
      </c>
      <c r="O1596" s="10">
        <f>Kickstarter[[#This Row],[pledged]]/Kickstarter[[#This Row],[goal]]</f>
        <v>0.20499999999999999</v>
      </c>
      <c r="P1596" s="12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Sub-Category]],LEN(Kickstarter[[#This Row],[Category and Sub-Category]])-FIND("/",Kickstarter[[#This Row],[Category and Sub-Category]]))</f>
        <v>places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f>(((Kickstarter[[#This Row],[deadline]]/60)/60)/24)+DATE(1970,1,1)</f>
        <v>41808.842361111114</v>
      </c>
      <c r="J1597">
        <v>1403122380</v>
      </c>
      <c r="K1597" s="9">
        <f>(((Kickstarter[[#This Row],[launched_at]]/60)/60)/24)+DATE(1970,1,1)</f>
        <v>41780.050092592595</v>
      </c>
      <c r="L1597">
        <v>1400634728</v>
      </c>
      <c r="M1597" t="b">
        <v>0</v>
      </c>
      <c r="N1597">
        <v>7</v>
      </c>
      <c r="O1597" s="10">
        <f>Kickstarter[[#This Row],[pledged]]/Kickstarter[[#This Row],[goal]]</f>
        <v>2.8E-3</v>
      </c>
      <c r="P1597" s="12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Sub-Category]],LEN(Kickstarter[[#This Row],[Category and Sub-Category]])-FIND("/",Kickstarter[[#This Row],[Category and Sub-Category]]))</f>
        <v>places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f>(((Kickstarter[[#This Row],[deadline]]/60)/60)/24)+DATE(1970,1,1)</f>
        <v>41986.471863425926</v>
      </c>
      <c r="J1598">
        <v>1418469569</v>
      </c>
      <c r="K1598" s="9">
        <f>(((Kickstarter[[#This Row],[launched_at]]/60)/60)/24)+DATE(1970,1,1)</f>
        <v>41941.430196759262</v>
      </c>
      <c r="L1598">
        <v>1414577969</v>
      </c>
      <c r="M1598" t="b">
        <v>0</v>
      </c>
      <c r="N1598">
        <v>3</v>
      </c>
      <c r="O1598" s="10">
        <f>Kickstarter[[#This Row],[pledged]]/Kickstarter[[#This Row],[goal]]</f>
        <v>2.3076923076923078E-2</v>
      </c>
      <c r="P1598" s="12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Sub-Category]],LEN(Kickstarter[[#This Row],[Category and Sub-Category]])-FIND("/",Kickstarter[[#This Row],[Category and Sub-Category]]))</f>
        <v>places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f>(((Kickstarter[[#This Row],[deadline]]/60)/60)/24)+DATE(1970,1,1)</f>
        <v>42633.354131944448</v>
      </c>
      <c r="J1599">
        <v>1474360197</v>
      </c>
      <c r="K1599" s="9">
        <f>(((Kickstarter[[#This Row],[launched_at]]/60)/60)/24)+DATE(1970,1,1)</f>
        <v>42603.354131944448</v>
      </c>
      <c r="L1599">
        <v>1471768197</v>
      </c>
      <c r="M1599" t="b">
        <v>0</v>
      </c>
      <c r="N1599">
        <v>0</v>
      </c>
      <c r="O1599" s="10">
        <f>Kickstarter[[#This Row],[pledged]]/Kickstarter[[#This Row],[goal]]</f>
        <v>0</v>
      </c>
      <c r="P1599" s="12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Sub-Category]],LEN(Kickstarter[[#This Row],[Category and Sub-Category]])-FIND("/",Kickstarter[[#This Row],[Category and Sub-Category]]))</f>
        <v>places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f>(((Kickstarter[[#This Row],[deadline]]/60)/60)/24)+DATE(1970,1,1)</f>
        <v>42211.667337962965</v>
      </c>
      <c r="J1600">
        <v>1437926458</v>
      </c>
      <c r="K1600" s="9">
        <f>(((Kickstarter[[#This Row],[launched_at]]/60)/60)/24)+DATE(1970,1,1)</f>
        <v>42151.667337962965</v>
      </c>
      <c r="L1600">
        <v>1432742458</v>
      </c>
      <c r="M1600" t="b">
        <v>0</v>
      </c>
      <c r="N1600">
        <v>1</v>
      </c>
      <c r="O1600" s="10">
        <f>Kickstarter[[#This Row],[pledged]]/Kickstarter[[#This Row],[goal]]</f>
        <v>1.25E-3</v>
      </c>
      <c r="P1600" s="12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Sub-Category]],LEN(Kickstarter[[#This Row],[Category and Sub-Category]])-FIND("/",Kickstarter[[#This Row],[Category and Sub-Category]]))</f>
        <v>places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f>(((Kickstarter[[#This Row],[deadline]]/60)/60)/24)+DATE(1970,1,1)</f>
        <v>42468.497407407413</v>
      </c>
      <c r="J1601">
        <v>1460116576</v>
      </c>
      <c r="K1601" s="9">
        <f>(((Kickstarter[[#This Row],[launched_at]]/60)/60)/24)+DATE(1970,1,1)</f>
        <v>42438.53907407407</v>
      </c>
      <c r="L1601">
        <v>1457528176</v>
      </c>
      <c r="M1601" t="b">
        <v>0</v>
      </c>
      <c r="N1601">
        <v>0</v>
      </c>
      <c r="O1601" s="10">
        <f>Kickstarter[[#This Row],[pledged]]/Kickstarter[[#This Row],[goal]]</f>
        <v>0</v>
      </c>
      <c r="P1601" s="12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Sub-Category]],LEN(Kickstarter[[#This Row],[Category and Sub-Category]])-FIND("/",Kickstarter[[#This Row],[Category and Sub-Category]]))</f>
        <v>places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f>(((Kickstarter[[#This Row],[deadline]]/60)/60)/24)+DATE(1970,1,1)</f>
        <v>41835.21597222222</v>
      </c>
      <c r="J1602">
        <v>1405401060</v>
      </c>
      <c r="K1602" s="9">
        <f>(((Kickstarter[[#This Row],[launched_at]]/60)/60)/24)+DATE(1970,1,1)</f>
        <v>41791.057314814818</v>
      </c>
      <c r="L1602">
        <v>1401585752</v>
      </c>
      <c r="M1602" t="b">
        <v>0</v>
      </c>
      <c r="N1602">
        <v>9</v>
      </c>
      <c r="O1602" s="10">
        <f>Kickstarter[[#This Row],[pledged]]/Kickstarter[[#This Row],[goal]]</f>
        <v>7.3400000000000007E-2</v>
      </c>
      <c r="P1602" s="12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Sub-Category]],LEN(Kickstarter[[#This Row],[Category and Sub-Category]])-FIND("/",Kickstarter[[#This Row],[Category and Sub-Category]]))</f>
        <v>places</v>
      </c>
      <c r="S1602" t="b">
        <v>0</v>
      </c>
      <c r="T1602" t="s">
        <v>8291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f>(((Kickstarter[[#This Row],[deadline]]/60)/60)/24)+DATE(1970,1,1)</f>
        <v>40668.092974537038</v>
      </c>
      <c r="J1603">
        <v>1304561633</v>
      </c>
      <c r="K1603" s="9">
        <f>(((Kickstarter[[#This Row],[launched_at]]/60)/60)/24)+DATE(1970,1,1)</f>
        <v>40638.092974537038</v>
      </c>
      <c r="L1603">
        <v>1301969633</v>
      </c>
      <c r="M1603" t="b">
        <v>0</v>
      </c>
      <c r="N1603">
        <v>56</v>
      </c>
      <c r="O1603" s="10">
        <f>Kickstarter[[#This Row],[pledged]]/Kickstarter[[#This Row],[goal]]</f>
        <v>1.082492</v>
      </c>
      <c r="P1603" s="12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Sub-Category]],LEN(Kickstarter[[#This Row],[Category and Sub-Category]])-FIND("/",Kickstarter[[#This Row],[Category and Sub-Category]]))</f>
        <v>rock</v>
      </c>
      <c r="S1603" t="b">
        <v>1</v>
      </c>
      <c r="T1603" t="s">
        <v>8276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f>(((Kickstarter[[#This Row],[deadline]]/60)/60)/24)+DATE(1970,1,1)</f>
        <v>40830.958333333336</v>
      </c>
      <c r="J1604">
        <v>1318633200</v>
      </c>
      <c r="K1604" s="9">
        <f>(((Kickstarter[[#This Row],[launched_at]]/60)/60)/24)+DATE(1970,1,1)</f>
        <v>40788.297650462962</v>
      </c>
      <c r="L1604">
        <v>1314947317</v>
      </c>
      <c r="M1604" t="b">
        <v>0</v>
      </c>
      <c r="N1604">
        <v>32</v>
      </c>
      <c r="O1604" s="10">
        <f>Kickstarter[[#This Row],[pledged]]/Kickstarter[[#This Row],[goal]]</f>
        <v>1.0016666666666667</v>
      </c>
      <c r="P1604" s="12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Sub-Category]],LEN(Kickstarter[[#This Row],[Category and Sub-Category]])-FIND("/",Kickstarter[[#This Row],[Category and Sub-Category]]))</f>
        <v>rock</v>
      </c>
      <c r="S1604" t="b">
        <v>1</v>
      </c>
      <c r="T1604" t="s">
        <v>8276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f>(((Kickstarter[[#This Row],[deadline]]/60)/60)/24)+DATE(1970,1,1)</f>
        <v>40936.169664351852</v>
      </c>
      <c r="J1605">
        <v>1327723459</v>
      </c>
      <c r="K1605" s="9">
        <f>(((Kickstarter[[#This Row],[launched_at]]/60)/60)/24)+DATE(1970,1,1)</f>
        <v>40876.169664351852</v>
      </c>
      <c r="L1605">
        <v>1322539459</v>
      </c>
      <c r="M1605" t="b">
        <v>0</v>
      </c>
      <c r="N1605">
        <v>30</v>
      </c>
      <c r="O1605" s="10">
        <f>Kickstarter[[#This Row],[pledged]]/Kickstarter[[#This Row],[goal]]</f>
        <v>1.0003299999999999</v>
      </c>
      <c r="P1605" s="12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Sub-Category]],LEN(Kickstarter[[#This Row],[Category and Sub-Category]])-FIND("/",Kickstarter[[#This Row],[Category and Sub-Category]]))</f>
        <v>rock</v>
      </c>
      <c r="S1605" t="b">
        <v>1</v>
      </c>
      <c r="T1605" t="s">
        <v>8276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f>(((Kickstarter[[#This Row],[deadline]]/60)/60)/24)+DATE(1970,1,1)</f>
        <v>40985.80364583333</v>
      </c>
      <c r="J1606">
        <v>1332011835</v>
      </c>
      <c r="K1606" s="9">
        <f>(((Kickstarter[[#This Row],[launched_at]]/60)/60)/24)+DATE(1970,1,1)</f>
        <v>40945.845312500001</v>
      </c>
      <c r="L1606">
        <v>1328559435</v>
      </c>
      <c r="M1606" t="b">
        <v>0</v>
      </c>
      <c r="N1606">
        <v>70</v>
      </c>
      <c r="O1606" s="10">
        <f>Kickstarter[[#This Row],[pledged]]/Kickstarter[[#This Row],[goal]]</f>
        <v>1.2210714285714286</v>
      </c>
      <c r="P1606" s="12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Sub-Category]],LEN(Kickstarter[[#This Row],[Category and Sub-Category]])-FIND("/",Kickstarter[[#This Row],[Category and Sub-Category]]))</f>
        <v>rock</v>
      </c>
      <c r="S1606" t="b">
        <v>1</v>
      </c>
      <c r="T1606" t="s">
        <v>8276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f>(((Kickstarter[[#This Row],[deadline]]/60)/60)/24)+DATE(1970,1,1)</f>
        <v>40756.291666666664</v>
      </c>
      <c r="J1607">
        <v>1312182000</v>
      </c>
      <c r="K1607" s="9">
        <f>(((Kickstarter[[#This Row],[launched_at]]/60)/60)/24)+DATE(1970,1,1)</f>
        <v>40747.012881944444</v>
      </c>
      <c r="L1607">
        <v>1311380313</v>
      </c>
      <c r="M1607" t="b">
        <v>0</v>
      </c>
      <c r="N1607">
        <v>44</v>
      </c>
      <c r="O1607" s="10">
        <f>Kickstarter[[#This Row],[pledged]]/Kickstarter[[#This Row],[goal]]</f>
        <v>1.0069333333333335</v>
      </c>
      <c r="P1607" s="12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Sub-Category]],LEN(Kickstarter[[#This Row],[Category and Sub-Category]])-FIND("/",Kickstarter[[#This Row],[Category and Sub-Category]]))</f>
        <v>rock</v>
      </c>
      <c r="S1607" t="b">
        <v>1</v>
      </c>
      <c r="T1607" t="s">
        <v>8276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f>(((Kickstarter[[#This Row],[deadline]]/60)/60)/24)+DATE(1970,1,1)</f>
        <v>40626.069884259261</v>
      </c>
      <c r="J1608">
        <v>1300930838</v>
      </c>
      <c r="K1608" s="9">
        <f>(((Kickstarter[[#This Row],[launched_at]]/60)/60)/24)+DATE(1970,1,1)</f>
        <v>40536.111550925925</v>
      </c>
      <c r="L1608">
        <v>1293158438</v>
      </c>
      <c r="M1608" t="b">
        <v>0</v>
      </c>
      <c r="N1608">
        <v>92</v>
      </c>
      <c r="O1608" s="10">
        <f>Kickstarter[[#This Row],[pledged]]/Kickstarter[[#This Row],[goal]]</f>
        <v>1.01004125</v>
      </c>
      <c r="P1608" s="12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Sub-Category]],LEN(Kickstarter[[#This Row],[Category and Sub-Category]])-FIND("/",Kickstarter[[#This Row],[Category and Sub-Category]]))</f>
        <v>rock</v>
      </c>
      <c r="S1608" t="b">
        <v>1</v>
      </c>
      <c r="T1608" t="s">
        <v>8276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f>(((Kickstarter[[#This Row],[deadline]]/60)/60)/24)+DATE(1970,1,1)</f>
        <v>41074.80846064815</v>
      </c>
      <c r="J1609">
        <v>1339701851</v>
      </c>
      <c r="K1609" s="9">
        <f>(((Kickstarter[[#This Row],[launched_at]]/60)/60)/24)+DATE(1970,1,1)</f>
        <v>41053.80846064815</v>
      </c>
      <c r="L1609">
        <v>1337887451</v>
      </c>
      <c r="M1609" t="b">
        <v>0</v>
      </c>
      <c r="N1609">
        <v>205</v>
      </c>
      <c r="O1609" s="10">
        <f>Kickstarter[[#This Row],[pledged]]/Kickstarter[[#This Row],[goal]]</f>
        <v>1.4511000000000001</v>
      </c>
      <c r="P1609" s="12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Sub-Category]],LEN(Kickstarter[[#This Row],[Category and Sub-Category]])-FIND("/",Kickstarter[[#This Row],[Category and Sub-Category]]))</f>
        <v>rock</v>
      </c>
      <c r="S1609" t="b">
        <v>1</v>
      </c>
      <c r="T1609" t="s">
        <v>8276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f>(((Kickstarter[[#This Row],[deadline]]/60)/60)/24)+DATE(1970,1,1)</f>
        <v>41640.226388888892</v>
      </c>
      <c r="J1610">
        <v>1388553960</v>
      </c>
      <c r="K1610" s="9">
        <f>(((Kickstarter[[#This Row],[launched_at]]/60)/60)/24)+DATE(1970,1,1)</f>
        <v>41607.83085648148</v>
      </c>
      <c r="L1610">
        <v>1385754986</v>
      </c>
      <c r="M1610" t="b">
        <v>0</v>
      </c>
      <c r="N1610">
        <v>23</v>
      </c>
      <c r="O1610" s="10">
        <f>Kickstarter[[#This Row],[pledged]]/Kickstarter[[#This Row],[goal]]</f>
        <v>1.0125</v>
      </c>
      <c r="P1610" s="12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Sub-Category]],LEN(Kickstarter[[#This Row],[Category and Sub-Category]])-FIND("/",Kickstarter[[#This Row],[Category and Sub-Category]]))</f>
        <v>rock</v>
      </c>
      <c r="S1610" t="b">
        <v>1</v>
      </c>
      <c r="T1610" t="s">
        <v>8276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f>(((Kickstarter[[#This Row],[deadline]]/60)/60)/24)+DATE(1970,1,1)</f>
        <v>40849.333333333336</v>
      </c>
      <c r="J1611">
        <v>1320220800</v>
      </c>
      <c r="K1611" s="9">
        <f>(((Kickstarter[[#This Row],[launched_at]]/60)/60)/24)+DATE(1970,1,1)</f>
        <v>40796.001261574071</v>
      </c>
      <c r="L1611">
        <v>1315612909</v>
      </c>
      <c r="M1611" t="b">
        <v>0</v>
      </c>
      <c r="N1611">
        <v>4</v>
      </c>
      <c r="O1611" s="10">
        <f>Kickstarter[[#This Row],[pledged]]/Kickstarter[[#This Row],[goal]]</f>
        <v>1.1833333333333333</v>
      </c>
      <c r="P1611" s="12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Sub-Category]],LEN(Kickstarter[[#This Row],[Category and Sub-Category]])-FIND("/",Kickstarter[[#This Row],[Category and Sub-Category]]))</f>
        <v>rock</v>
      </c>
      <c r="S1611" t="b">
        <v>1</v>
      </c>
      <c r="T1611" t="s">
        <v>8276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f>(((Kickstarter[[#This Row],[deadline]]/60)/60)/24)+DATE(1970,1,1)</f>
        <v>41258.924884259257</v>
      </c>
      <c r="J1612">
        <v>1355609510</v>
      </c>
      <c r="K1612" s="9">
        <f>(((Kickstarter[[#This Row],[launched_at]]/60)/60)/24)+DATE(1970,1,1)</f>
        <v>41228.924884259257</v>
      </c>
      <c r="L1612">
        <v>1353017510</v>
      </c>
      <c r="M1612" t="b">
        <v>0</v>
      </c>
      <c r="N1612">
        <v>112</v>
      </c>
      <c r="O1612" s="10">
        <f>Kickstarter[[#This Row],[pledged]]/Kickstarter[[#This Row],[goal]]</f>
        <v>2.7185000000000001</v>
      </c>
      <c r="P1612" s="12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Sub-Category]],LEN(Kickstarter[[#This Row],[Category and Sub-Category]])-FIND("/",Kickstarter[[#This Row],[Category and Sub-Category]]))</f>
        <v>rock</v>
      </c>
      <c r="S1612" t="b">
        <v>1</v>
      </c>
      <c r="T1612" t="s">
        <v>8276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f>(((Kickstarter[[#This Row],[deadline]]/60)/60)/24)+DATE(1970,1,1)</f>
        <v>41430.00037037037</v>
      </c>
      <c r="J1613">
        <v>1370390432</v>
      </c>
      <c r="K1613" s="9">
        <f>(((Kickstarter[[#This Row],[launched_at]]/60)/60)/24)+DATE(1970,1,1)</f>
        <v>41409.00037037037</v>
      </c>
      <c r="L1613">
        <v>1368576032</v>
      </c>
      <c r="M1613" t="b">
        <v>0</v>
      </c>
      <c r="N1613">
        <v>27</v>
      </c>
      <c r="O1613" s="10">
        <f>Kickstarter[[#This Row],[pledged]]/Kickstarter[[#This Row],[goal]]</f>
        <v>1.25125</v>
      </c>
      <c r="P1613" s="12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Sub-Category]],LEN(Kickstarter[[#This Row],[Category and Sub-Category]])-FIND("/",Kickstarter[[#This Row],[Category and Sub-Category]]))</f>
        <v>rock</v>
      </c>
      <c r="S1613" t="b">
        <v>1</v>
      </c>
      <c r="T1613" t="s">
        <v>8276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f>(((Kickstarter[[#This Row],[deadline]]/60)/60)/24)+DATE(1970,1,1)</f>
        <v>41276.874814814815</v>
      </c>
      <c r="J1614">
        <v>1357160384</v>
      </c>
      <c r="K1614" s="9">
        <f>(((Kickstarter[[#This Row],[launched_at]]/60)/60)/24)+DATE(1970,1,1)</f>
        <v>41246.874814814815</v>
      </c>
      <c r="L1614">
        <v>1354568384</v>
      </c>
      <c r="M1614" t="b">
        <v>0</v>
      </c>
      <c r="N1614">
        <v>11</v>
      </c>
      <c r="O1614" s="10">
        <f>Kickstarter[[#This Row],[pledged]]/Kickstarter[[#This Row],[goal]]</f>
        <v>1.1000000000000001</v>
      </c>
      <c r="P1614" s="12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Sub-Category]],LEN(Kickstarter[[#This Row],[Category and Sub-Category]])-FIND("/",Kickstarter[[#This Row],[Category and Sub-Category]]))</f>
        <v>rock</v>
      </c>
      <c r="S1614" t="b">
        <v>1</v>
      </c>
      <c r="T1614" t="s">
        <v>8276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f>(((Kickstarter[[#This Row],[deadline]]/60)/60)/24)+DATE(1970,1,1)</f>
        <v>41112.069467592592</v>
      </c>
      <c r="J1615">
        <v>1342921202</v>
      </c>
      <c r="K1615" s="9">
        <f>(((Kickstarter[[#This Row],[launched_at]]/60)/60)/24)+DATE(1970,1,1)</f>
        <v>41082.069467592592</v>
      </c>
      <c r="L1615">
        <v>1340329202</v>
      </c>
      <c r="M1615" t="b">
        <v>0</v>
      </c>
      <c r="N1615">
        <v>26</v>
      </c>
      <c r="O1615" s="10">
        <f>Kickstarter[[#This Row],[pledged]]/Kickstarter[[#This Row],[goal]]</f>
        <v>1.0149999999999999</v>
      </c>
      <c r="P1615" s="12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Sub-Category]],LEN(Kickstarter[[#This Row],[Category and Sub-Category]])-FIND("/",Kickstarter[[#This Row],[Category and Sub-Category]]))</f>
        <v>rock</v>
      </c>
      <c r="S1615" t="b">
        <v>1</v>
      </c>
      <c r="T1615" t="s">
        <v>8276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f>(((Kickstarter[[#This Row],[deadline]]/60)/60)/24)+DATE(1970,1,1)</f>
        <v>41854.708333333336</v>
      </c>
      <c r="J1616">
        <v>1407085200</v>
      </c>
      <c r="K1616" s="9">
        <f>(((Kickstarter[[#This Row],[launched_at]]/60)/60)/24)+DATE(1970,1,1)</f>
        <v>41794.981122685182</v>
      </c>
      <c r="L1616">
        <v>1401924769</v>
      </c>
      <c r="M1616" t="b">
        <v>0</v>
      </c>
      <c r="N1616">
        <v>77</v>
      </c>
      <c r="O1616" s="10">
        <f>Kickstarter[[#This Row],[pledged]]/Kickstarter[[#This Row],[goal]]</f>
        <v>1.0269999999999999</v>
      </c>
      <c r="P1616" s="12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Sub-Category]],LEN(Kickstarter[[#This Row],[Category and Sub-Category]])-FIND("/",Kickstarter[[#This Row],[Category and Sub-Category]]))</f>
        <v>rock</v>
      </c>
      <c r="S1616" t="b">
        <v>1</v>
      </c>
      <c r="T1616" t="s">
        <v>8276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f>(((Kickstarter[[#This Row],[deadline]]/60)/60)/24)+DATE(1970,1,1)</f>
        <v>40890.092546296299</v>
      </c>
      <c r="J1617">
        <v>1323742396</v>
      </c>
      <c r="K1617" s="9">
        <f>(((Kickstarter[[#This Row],[launched_at]]/60)/60)/24)+DATE(1970,1,1)</f>
        <v>40845.050879629627</v>
      </c>
      <c r="L1617">
        <v>1319850796</v>
      </c>
      <c r="M1617" t="b">
        <v>0</v>
      </c>
      <c r="N1617">
        <v>136</v>
      </c>
      <c r="O1617" s="10">
        <f>Kickstarter[[#This Row],[pledged]]/Kickstarter[[#This Row],[goal]]</f>
        <v>1.1412500000000001</v>
      </c>
      <c r="P1617" s="12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Sub-Category]],LEN(Kickstarter[[#This Row],[Category and Sub-Category]])-FIND("/",Kickstarter[[#This Row],[Category and Sub-Category]]))</f>
        <v>rock</v>
      </c>
      <c r="S1617" t="b">
        <v>1</v>
      </c>
      <c r="T1617" t="s">
        <v>8276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f>(((Kickstarter[[#This Row],[deadline]]/60)/60)/24)+DATE(1970,1,1)</f>
        <v>41235.916666666664</v>
      </c>
      <c r="J1618">
        <v>1353621600</v>
      </c>
      <c r="K1618" s="9">
        <f>(((Kickstarter[[#This Row],[launched_at]]/60)/60)/24)+DATE(1970,1,1)</f>
        <v>41194.715520833335</v>
      </c>
      <c r="L1618">
        <v>1350061821</v>
      </c>
      <c r="M1618" t="b">
        <v>0</v>
      </c>
      <c r="N1618">
        <v>157</v>
      </c>
      <c r="O1618" s="10">
        <f>Kickstarter[[#This Row],[pledged]]/Kickstarter[[#This Row],[goal]]</f>
        <v>1.042</v>
      </c>
      <c r="P1618" s="12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Sub-Category]],LEN(Kickstarter[[#This Row],[Category and Sub-Category]])-FIND("/",Kickstarter[[#This Row],[Category and Sub-Category]]))</f>
        <v>rock</v>
      </c>
      <c r="S1618" t="b">
        <v>1</v>
      </c>
      <c r="T1618" t="s">
        <v>8276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f>(((Kickstarter[[#This Row],[deadline]]/60)/60)/24)+DATE(1970,1,1)</f>
        <v>41579.791666666664</v>
      </c>
      <c r="J1619">
        <v>1383332400</v>
      </c>
      <c r="K1619" s="9">
        <f>(((Kickstarter[[#This Row],[launched_at]]/60)/60)/24)+DATE(1970,1,1)</f>
        <v>41546.664212962962</v>
      </c>
      <c r="L1619">
        <v>1380470188</v>
      </c>
      <c r="M1619" t="b">
        <v>0</v>
      </c>
      <c r="N1619">
        <v>158</v>
      </c>
      <c r="O1619" s="10">
        <f>Kickstarter[[#This Row],[pledged]]/Kickstarter[[#This Row],[goal]]</f>
        <v>1.4585714285714286</v>
      </c>
      <c r="P1619" s="12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Sub-Category]],LEN(Kickstarter[[#This Row],[Category and Sub-Category]])-FIND("/",Kickstarter[[#This Row],[Category and Sub-Category]]))</f>
        <v>rock</v>
      </c>
      <c r="S1619" t="b">
        <v>1</v>
      </c>
      <c r="T1619" t="s">
        <v>8276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f>(((Kickstarter[[#This Row],[deadline]]/60)/60)/24)+DATE(1970,1,1)</f>
        <v>41341.654340277775</v>
      </c>
      <c r="J1620">
        <v>1362757335</v>
      </c>
      <c r="K1620" s="9">
        <f>(((Kickstarter[[#This Row],[launched_at]]/60)/60)/24)+DATE(1970,1,1)</f>
        <v>41301.654340277775</v>
      </c>
      <c r="L1620">
        <v>1359301335</v>
      </c>
      <c r="M1620" t="b">
        <v>0</v>
      </c>
      <c r="N1620">
        <v>27</v>
      </c>
      <c r="O1620" s="10">
        <f>Kickstarter[[#This Row],[pledged]]/Kickstarter[[#This Row],[goal]]</f>
        <v>1.0506666666666666</v>
      </c>
      <c r="P1620" s="12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Sub-Category]],LEN(Kickstarter[[#This Row],[Category and Sub-Category]])-FIND("/",Kickstarter[[#This Row],[Category and Sub-Category]]))</f>
        <v>rock</v>
      </c>
      <c r="S1620" t="b">
        <v>1</v>
      </c>
      <c r="T1620" t="s">
        <v>8276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f>(((Kickstarter[[#This Row],[deadline]]/60)/60)/24)+DATE(1970,1,1)</f>
        <v>41897.18618055556</v>
      </c>
      <c r="J1621">
        <v>1410755286</v>
      </c>
      <c r="K1621" s="9">
        <f>(((Kickstarter[[#This Row],[launched_at]]/60)/60)/24)+DATE(1970,1,1)</f>
        <v>41876.18618055556</v>
      </c>
      <c r="L1621">
        <v>1408940886</v>
      </c>
      <c r="M1621" t="b">
        <v>0</v>
      </c>
      <c r="N1621">
        <v>23</v>
      </c>
      <c r="O1621" s="10">
        <f>Kickstarter[[#This Row],[pledged]]/Kickstarter[[#This Row],[goal]]</f>
        <v>1.3333333333333333</v>
      </c>
      <c r="P1621" s="12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Sub-Category]],LEN(Kickstarter[[#This Row],[Category and Sub-Category]])-FIND("/",Kickstarter[[#This Row],[Category and Sub-Category]]))</f>
        <v>rock</v>
      </c>
      <c r="S1621" t="b">
        <v>1</v>
      </c>
      <c r="T1621" t="s">
        <v>8276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f>(((Kickstarter[[#This Row],[deadline]]/60)/60)/24)+DATE(1970,1,1)</f>
        <v>41328.339583333334</v>
      </c>
      <c r="J1622">
        <v>1361606940</v>
      </c>
      <c r="K1622" s="9">
        <f>(((Kickstarter[[#This Row],[launched_at]]/60)/60)/24)+DATE(1970,1,1)</f>
        <v>41321.339583333334</v>
      </c>
      <c r="L1622">
        <v>1361002140</v>
      </c>
      <c r="M1622" t="b">
        <v>0</v>
      </c>
      <c r="N1622">
        <v>17</v>
      </c>
      <c r="O1622" s="10">
        <f>Kickstarter[[#This Row],[pledged]]/Kickstarter[[#This Row],[goal]]</f>
        <v>1.1299999999999999</v>
      </c>
      <c r="P1622" s="12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Sub-Category]],LEN(Kickstarter[[#This Row],[Category and Sub-Category]])-FIND("/",Kickstarter[[#This Row],[Category and Sub-Category]]))</f>
        <v>rock</v>
      </c>
      <c r="S1622" t="b">
        <v>1</v>
      </c>
      <c r="T1622" t="s">
        <v>8276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f>(((Kickstarter[[#This Row],[deadline]]/60)/60)/24)+DATE(1970,1,1)</f>
        <v>41057.165972222225</v>
      </c>
      <c r="J1623">
        <v>1338177540</v>
      </c>
      <c r="K1623" s="9">
        <f>(((Kickstarter[[#This Row],[launched_at]]/60)/60)/24)+DATE(1970,1,1)</f>
        <v>41003.60665509259</v>
      </c>
      <c r="L1623">
        <v>1333550015</v>
      </c>
      <c r="M1623" t="b">
        <v>0</v>
      </c>
      <c r="N1623">
        <v>37</v>
      </c>
      <c r="O1623" s="10">
        <f>Kickstarter[[#This Row],[pledged]]/Kickstarter[[#This Row],[goal]]</f>
        <v>1.212</v>
      </c>
      <c r="P1623" s="12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Sub-Category]],LEN(Kickstarter[[#This Row],[Category and Sub-Category]])-FIND("/",Kickstarter[[#This Row],[Category and Sub-Category]]))</f>
        <v>rock</v>
      </c>
      <c r="S1623" t="b">
        <v>1</v>
      </c>
      <c r="T1623" t="s">
        <v>8276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f>(((Kickstarter[[#This Row],[deadline]]/60)/60)/24)+DATE(1970,1,1)</f>
        <v>41990.332638888889</v>
      </c>
      <c r="J1624">
        <v>1418803140</v>
      </c>
      <c r="K1624" s="9">
        <f>(((Kickstarter[[#This Row],[launched_at]]/60)/60)/24)+DATE(1970,1,1)</f>
        <v>41950.29483796296</v>
      </c>
      <c r="L1624">
        <v>1415343874</v>
      </c>
      <c r="M1624" t="b">
        <v>0</v>
      </c>
      <c r="N1624">
        <v>65</v>
      </c>
      <c r="O1624" s="10">
        <f>Kickstarter[[#This Row],[pledged]]/Kickstarter[[#This Row],[goal]]</f>
        <v>1.0172463768115942</v>
      </c>
      <c r="P1624" s="12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Sub-Category]],LEN(Kickstarter[[#This Row],[Category and Sub-Category]])-FIND("/",Kickstarter[[#This Row],[Category and Sub-Category]]))</f>
        <v>rock</v>
      </c>
      <c r="S1624" t="b">
        <v>1</v>
      </c>
      <c r="T1624" t="s">
        <v>8276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f>(((Kickstarter[[#This Row],[deadline]]/60)/60)/24)+DATE(1970,1,1)</f>
        <v>41513.688530092593</v>
      </c>
      <c r="J1625">
        <v>1377621089</v>
      </c>
      <c r="K1625" s="9">
        <f>(((Kickstarter[[#This Row],[launched_at]]/60)/60)/24)+DATE(1970,1,1)</f>
        <v>41453.688530092593</v>
      </c>
      <c r="L1625">
        <v>1372437089</v>
      </c>
      <c r="M1625" t="b">
        <v>0</v>
      </c>
      <c r="N1625">
        <v>18</v>
      </c>
      <c r="O1625" s="10">
        <f>Kickstarter[[#This Row],[pledged]]/Kickstarter[[#This Row],[goal]]</f>
        <v>1.0106666666666666</v>
      </c>
      <c r="P1625" s="12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Sub-Category]],LEN(Kickstarter[[#This Row],[Category and Sub-Category]])-FIND("/",Kickstarter[[#This Row],[Category and Sub-Category]]))</f>
        <v>rock</v>
      </c>
      <c r="S1625" t="b">
        <v>1</v>
      </c>
      <c r="T1625" t="s">
        <v>8276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f>(((Kickstarter[[#This Row],[deadline]]/60)/60)/24)+DATE(1970,1,1)</f>
        <v>41283.367303240739</v>
      </c>
      <c r="J1626">
        <v>1357721335</v>
      </c>
      <c r="K1626" s="9">
        <f>(((Kickstarter[[#This Row],[launched_at]]/60)/60)/24)+DATE(1970,1,1)</f>
        <v>41243.367303240739</v>
      </c>
      <c r="L1626">
        <v>1354265335</v>
      </c>
      <c r="M1626" t="b">
        <v>0</v>
      </c>
      <c r="N1626">
        <v>25</v>
      </c>
      <c r="O1626" s="10">
        <f>Kickstarter[[#This Row],[pledged]]/Kickstarter[[#This Row],[goal]]</f>
        <v>1.18</v>
      </c>
      <c r="P1626" s="12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Sub-Category]],LEN(Kickstarter[[#This Row],[Category and Sub-Category]])-FIND("/",Kickstarter[[#This Row],[Category and Sub-Category]]))</f>
        <v>rock</v>
      </c>
      <c r="S1626" t="b">
        <v>1</v>
      </c>
      <c r="T1626" t="s">
        <v>8276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f>(((Kickstarter[[#This Row],[deadline]]/60)/60)/24)+DATE(1970,1,1)</f>
        <v>41163.699687500004</v>
      </c>
      <c r="J1627">
        <v>1347382053</v>
      </c>
      <c r="K1627" s="9">
        <f>(((Kickstarter[[#This Row],[launched_at]]/60)/60)/24)+DATE(1970,1,1)</f>
        <v>41135.699687500004</v>
      </c>
      <c r="L1627">
        <v>1344962853</v>
      </c>
      <c r="M1627" t="b">
        <v>0</v>
      </c>
      <c r="N1627">
        <v>104</v>
      </c>
      <c r="O1627" s="10">
        <f>Kickstarter[[#This Row],[pledged]]/Kickstarter[[#This Row],[goal]]</f>
        <v>1.5533333333333332</v>
      </c>
      <c r="P1627" s="12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Sub-Category]],LEN(Kickstarter[[#This Row],[Category and Sub-Category]])-FIND("/",Kickstarter[[#This Row],[Category and Sub-Category]]))</f>
        <v>rock</v>
      </c>
      <c r="S1627" t="b">
        <v>1</v>
      </c>
      <c r="T1627" t="s">
        <v>8276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f>(((Kickstarter[[#This Row],[deadline]]/60)/60)/24)+DATE(1970,1,1)</f>
        <v>41609.889664351853</v>
      </c>
      <c r="J1628">
        <v>1385932867</v>
      </c>
      <c r="K1628" s="9">
        <f>(((Kickstarter[[#This Row],[launched_at]]/60)/60)/24)+DATE(1970,1,1)</f>
        <v>41579.847997685189</v>
      </c>
      <c r="L1628">
        <v>1383337267</v>
      </c>
      <c r="M1628" t="b">
        <v>0</v>
      </c>
      <c r="N1628">
        <v>108</v>
      </c>
      <c r="O1628" s="10">
        <f>Kickstarter[[#This Row],[pledged]]/Kickstarter[[#This Row],[goal]]</f>
        <v>1.0118750000000001</v>
      </c>
      <c r="P1628" s="12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Sub-Category]],LEN(Kickstarter[[#This Row],[Category and Sub-Category]])-FIND("/",Kickstarter[[#This Row],[Category and Sub-Category]]))</f>
        <v>rock</v>
      </c>
      <c r="S1628" t="b">
        <v>1</v>
      </c>
      <c r="T1628" t="s">
        <v>8276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f>(((Kickstarter[[#This Row],[deadline]]/60)/60)/24)+DATE(1970,1,1)</f>
        <v>41239.207638888889</v>
      </c>
      <c r="J1629">
        <v>1353905940</v>
      </c>
      <c r="K1629" s="9">
        <f>(((Kickstarter[[#This Row],[launched_at]]/60)/60)/24)+DATE(1970,1,1)</f>
        <v>41205.707048611112</v>
      </c>
      <c r="L1629">
        <v>1351011489</v>
      </c>
      <c r="M1629" t="b">
        <v>0</v>
      </c>
      <c r="N1629">
        <v>38</v>
      </c>
      <c r="O1629" s="10">
        <f>Kickstarter[[#This Row],[pledged]]/Kickstarter[[#This Row],[goal]]</f>
        <v>1.17</v>
      </c>
      <c r="P1629" s="12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Sub-Category]],LEN(Kickstarter[[#This Row],[Category and Sub-Category]])-FIND("/",Kickstarter[[#This Row],[Category and Sub-Category]]))</f>
        <v>rock</v>
      </c>
      <c r="S1629" t="b">
        <v>1</v>
      </c>
      <c r="T1629" t="s">
        <v>8276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f>(((Kickstarter[[#This Row],[deadline]]/60)/60)/24)+DATE(1970,1,1)</f>
        <v>41807.737060185187</v>
      </c>
      <c r="J1630">
        <v>1403026882</v>
      </c>
      <c r="K1630" s="9">
        <f>(((Kickstarter[[#This Row],[launched_at]]/60)/60)/24)+DATE(1970,1,1)</f>
        <v>41774.737060185187</v>
      </c>
      <c r="L1630">
        <v>1400175682</v>
      </c>
      <c r="M1630" t="b">
        <v>0</v>
      </c>
      <c r="N1630">
        <v>88</v>
      </c>
      <c r="O1630" s="10">
        <f>Kickstarter[[#This Row],[pledged]]/Kickstarter[[#This Row],[goal]]</f>
        <v>1.00925</v>
      </c>
      <c r="P1630" s="12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Sub-Category]],LEN(Kickstarter[[#This Row],[Category and Sub-Category]])-FIND("/",Kickstarter[[#This Row],[Category and Sub-Category]]))</f>
        <v>rock</v>
      </c>
      <c r="S1630" t="b">
        <v>1</v>
      </c>
      <c r="T1630" t="s">
        <v>8276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f>(((Kickstarter[[#This Row],[deadline]]/60)/60)/24)+DATE(1970,1,1)</f>
        <v>41690.867280092592</v>
      </c>
      <c r="J1631">
        <v>1392929333</v>
      </c>
      <c r="K1631" s="9">
        <f>(((Kickstarter[[#This Row],[launched_at]]/60)/60)/24)+DATE(1970,1,1)</f>
        <v>41645.867280092592</v>
      </c>
      <c r="L1631">
        <v>1389041333</v>
      </c>
      <c r="M1631" t="b">
        <v>0</v>
      </c>
      <c r="N1631">
        <v>82</v>
      </c>
      <c r="O1631" s="10">
        <f>Kickstarter[[#This Row],[pledged]]/Kickstarter[[#This Row],[goal]]</f>
        <v>1.0366666666666666</v>
      </c>
      <c r="P1631" s="12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Sub-Category]],LEN(Kickstarter[[#This Row],[Category and Sub-Category]])-FIND("/",Kickstarter[[#This Row],[Category and Sub-Category]]))</f>
        <v>rock</v>
      </c>
      <c r="S1631" t="b">
        <v>1</v>
      </c>
      <c r="T1631" t="s">
        <v>8276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f>(((Kickstarter[[#This Row],[deadline]]/60)/60)/24)+DATE(1970,1,1)</f>
        <v>40970.290972222225</v>
      </c>
      <c r="J1632">
        <v>1330671540</v>
      </c>
      <c r="K1632" s="9">
        <f>(((Kickstarter[[#This Row],[launched_at]]/60)/60)/24)+DATE(1970,1,1)</f>
        <v>40939.837673611109</v>
      </c>
      <c r="L1632">
        <v>1328040375</v>
      </c>
      <c r="M1632" t="b">
        <v>0</v>
      </c>
      <c r="N1632">
        <v>126</v>
      </c>
      <c r="O1632" s="10">
        <f>Kickstarter[[#This Row],[pledged]]/Kickstarter[[#This Row],[goal]]</f>
        <v>2.6524999999999999</v>
      </c>
      <c r="P1632" s="12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Sub-Category]],LEN(Kickstarter[[#This Row],[Category and Sub-Category]])-FIND("/",Kickstarter[[#This Row],[Category and Sub-Category]]))</f>
        <v>rock</v>
      </c>
      <c r="S1632" t="b">
        <v>1</v>
      </c>
      <c r="T1632" t="s">
        <v>8276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f>(((Kickstarter[[#This Row],[deadline]]/60)/60)/24)+DATE(1970,1,1)</f>
        <v>41194.859502314815</v>
      </c>
      <c r="J1633">
        <v>1350074261</v>
      </c>
      <c r="K1633" s="9">
        <f>(((Kickstarter[[#This Row],[launched_at]]/60)/60)/24)+DATE(1970,1,1)</f>
        <v>41164.859502314815</v>
      </c>
      <c r="L1633">
        <v>1347482261</v>
      </c>
      <c r="M1633" t="b">
        <v>0</v>
      </c>
      <c r="N1633">
        <v>133</v>
      </c>
      <c r="O1633" s="10">
        <f>Kickstarter[[#This Row],[pledged]]/Kickstarter[[#This Row],[goal]]</f>
        <v>1.5590999999999999</v>
      </c>
      <c r="P1633" s="12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Sub-Category]],LEN(Kickstarter[[#This Row],[Category and Sub-Category]])-FIND("/",Kickstarter[[#This Row],[Category and Sub-Category]]))</f>
        <v>rock</v>
      </c>
      <c r="S1633" t="b">
        <v>1</v>
      </c>
      <c r="T1633" t="s">
        <v>8276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f>(((Kickstarter[[#This Row],[deadline]]/60)/60)/24)+DATE(1970,1,1)</f>
        <v>40810.340902777774</v>
      </c>
      <c r="J1634">
        <v>1316851854</v>
      </c>
      <c r="K1634" s="9">
        <f>(((Kickstarter[[#This Row],[launched_at]]/60)/60)/24)+DATE(1970,1,1)</f>
        <v>40750.340902777774</v>
      </c>
      <c r="L1634">
        <v>1311667854</v>
      </c>
      <c r="M1634" t="b">
        <v>0</v>
      </c>
      <c r="N1634">
        <v>47</v>
      </c>
      <c r="O1634" s="10">
        <f>Kickstarter[[#This Row],[pledged]]/Kickstarter[[#This Row],[goal]]</f>
        <v>1.0162500000000001</v>
      </c>
      <c r="P1634" s="12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Sub-Category]],LEN(Kickstarter[[#This Row],[Category and Sub-Category]])-FIND("/",Kickstarter[[#This Row],[Category and Sub-Category]]))</f>
        <v>rock</v>
      </c>
      <c r="S1634" t="b">
        <v>1</v>
      </c>
      <c r="T1634" t="s">
        <v>8276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f>(((Kickstarter[[#This Row],[deadline]]/60)/60)/24)+DATE(1970,1,1)</f>
        <v>40924.208333333336</v>
      </c>
      <c r="J1635">
        <v>1326690000</v>
      </c>
      <c r="K1635" s="9">
        <f>(((Kickstarter[[#This Row],[launched_at]]/60)/60)/24)+DATE(1970,1,1)</f>
        <v>40896.883750000001</v>
      </c>
      <c r="L1635">
        <v>1324329156</v>
      </c>
      <c r="M1635" t="b">
        <v>0</v>
      </c>
      <c r="N1635">
        <v>58</v>
      </c>
      <c r="O1635" s="10">
        <f>Kickstarter[[#This Row],[pledged]]/Kickstarter[[#This Row],[goal]]</f>
        <v>1</v>
      </c>
      <c r="P1635" s="12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Sub-Category]],LEN(Kickstarter[[#This Row],[Category and Sub-Category]])-FIND("/",Kickstarter[[#This Row],[Category and Sub-Category]]))</f>
        <v>rock</v>
      </c>
      <c r="S1635" t="b">
        <v>1</v>
      </c>
      <c r="T1635" t="s">
        <v>8276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f>(((Kickstarter[[#This Row],[deadline]]/60)/60)/24)+DATE(1970,1,1)</f>
        <v>40696.249305555553</v>
      </c>
      <c r="J1636">
        <v>1306994340</v>
      </c>
      <c r="K1636" s="9">
        <f>(((Kickstarter[[#This Row],[launched_at]]/60)/60)/24)+DATE(1970,1,1)</f>
        <v>40658.189826388887</v>
      </c>
      <c r="L1636">
        <v>1303706001</v>
      </c>
      <c r="M1636" t="b">
        <v>0</v>
      </c>
      <c r="N1636">
        <v>32</v>
      </c>
      <c r="O1636" s="10">
        <f>Kickstarter[[#This Row],[pledged]]/Kickstarter[[#This Row],[goal]]</f>
        <v>1.0049999999999999</v>
      </c>
      <c r="P1636" s="12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Sub-Category]],LEN(Kickstarter[[#This Row],[Category and Sub-Category]])-FIND("/",Kickstarter[[#This Row],[Category and Sub-Category]]))</f>
        <v>rock</v>
      </c>
      <c r="S1636" t="b">
        <v>1</v>
      </c>
      <c r="T1636" t="s">
        <v>8276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f>(((Kickstarter[[#This Row],[deadline]]/60)/60)/24)+DATE(1970,1,1)</f>
        <v>42562.868761574078</v>
      </c>
      <c r="J1637">
        <v>1468270261</v>
      </c>
      <c r="K1637" s="9">
        <f>(((Kickstarter[[#This Row],[launched_at]]/60)/60)/24)+DATE(1970,1,1)</f>
        <v>42502.868761574078</v>
      </c>
      <c r="L1637">
        <v>1463086261</v>
      </c>
      <c r="M1637" t="b">
        <v>0</v>
      </c>
      <c r="N1637">
        <v>37</v>
      </c>
      <c r="O1637" s="10">
        <f>Kickstarter[[#This Row],[pledged]]/Kickstarter[[#This Row],[goal]]</f>
        <v>1.2529999999999999</v>
      </c>
      <c r="P1637" s="12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Sub-Category]],LEN(Kickstarter[[#This Row],[Category and Sub-Category]])-FIND("/",Kickstarter[[#This Row],[Category and Sub-Category]]))</f>
        <v>rock</v>
      </c>
      <c r="S1637" t="b">
        <v>1</v>
      </c>
      <c r="T1637" t="s">
        <v>8276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f>(((Kickstarter[[#This Row],[deadline]]/60)/60)/24)+DATE(1970,1,1)</f>
        <v>40706.166666666664</v>
      </c>
      <c r="J1638">
        <v>1307851200</v>
      </c>
      <c r="K1638" s="9">
        <f>(((Kickstarter[[#This Row],[launched_at]]/60)/60)/24)+DATE(1970,1,1)</f>
        <v>40663.08666666667</v>
      </c>
      <c r="L1638">
        <v>1304129088</v>
      </c>
      <c r="M1638" t="b">
        <v>0</v>
      </c>
      <c r="N1638">
        <v>87</v>
      </c>
      <c r="O1638" s="10">
        <f>Kickstarter[[#This Row],[pledged]]/Kickstarter[[#This Row],[goal]]</f>
        <v>1.0355555555555556</v>
      </c>
      <c r="P1638" s="12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Sub-Category]],LEN(Kickstarter[[#This Row],[Category and Sub-Category]])-FIND("/",Kickstarter[[#This Row],[Category and Sub-Category]]))</f>
        <v>rock</v>
      </c>
      <c r="S1638" t="b">
        <v>1</v>
      </c>
      <c r="T1638" t="s">
        <v>8276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f>(((Kickstarter[[#This Row],[deadline]]/60)/60)/24)+DATE(1970,1,1)</f>
        <v>40178.98541666667</v>
      </c>
      <c r="J1639">
        <v>1262302740</v>
      </c>
      <c r="K1639" s="9">
        <f>(((Kickstarter[[#This Row],[launched_at]]/60)/60)/24)+DATE(1970,1,1)</f>
        <v>40122.751620370371</v>
      </c>
      <c r="L1639">
        <v>1257444140</v>
      </c>
      <c r="M1639" t="b">
        <v>0</v>
      </c>
      <c r="N1639">
        <v>15</v>
      </c>
      <c r="O1639" s="10">
        <f>Kickstarter[[#This Row],[pledged]]/Kickstarter[[#This Row],[goal]]</f>
        <v>1.038</v>
      </c>
      <c r="P1639" s="12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Sub-Category]],LEN(Kickstarter[[#This Row],[Category and Sub-Category]])-FIND("/",Kickstarter[[#This Row],[Category and Sub-Category]]))</f>
        <v>rock</v>
      </c>
      <c r="S1639" t="b">
        <v>1</v>
      </c>
      <c r="T1639" t="s">
        <v>8276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f>(((Kickstarter[[#This Row],[deadline]]/60)/60)/24)+DATE(1970,1,1)</f>
        <v>41333.892361111109</v>
      </c>
      <c r="J1640">
        <v>1362086700</v>
      </c>
      <c r="K1640" s="9">
        <f>(((Kickstarter[[#This Row],[launched_at]]/60)/60)/24)+DATE(1970,1,1)</f>
        <v>41288.68712962963</v>
      </c>
      <c r="L1640">
        <v>1358180968</v>
      </c>
      <c r="M1640" t="b">
        <v>0</v>
      </c>
      <c r="N1640">
        <v>27</v>
      </c>
      <c r="O1640" s="10">
        <f>Kickstarter[[#This Row],[pledged]]/Kickstarter[[#This Row],[goal]]</f>
        <v>1.05</v>
      </c>
      <c r="P1640" s="12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Sub-Category]],LEN(Kickstarter[[#This Row],[Category and Sub-Category]])-FIND("/",Kickstarter[[#This Row],[Category and Sub-Category]]))</f>
        <v>rock</v>
      </c>
      <c r="S1640" t="b">
        <v>1</v>
      </c>
      <c r="T1640" t="s">
        <v>8276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f>(((Kickstarter[[#This Row],[deadline]]/60)/60)/24)+DATE(1970,1,1)</f>
        <v>40971.652372685188</v>
      </c>
      <c r="J1641">
        <v>1330789165</v>
      </c>
      <c r="K1641" s="9">
        <f>(((Kickstarter[[#This Row],[launched_at]]/60)/60)/24)+DATE(1970,1,1)</f>
        <v>40941.652372685188</v>
      </c>
      <c r="L1641">
        <v>1328197165</v>
      </c>
      <c r="M1641" t="b">
        <v>0</v>
      </c>
      <c r="N1641">
        <v>19</v>
      </c>
      <c r="O1641" s="10">
        <f>Kickstarter[[#This Row],[pledged]]/Kickstarter[[#This Row],[goal]]</f>
        <v>1</v>
      </c>
      <c r="P1641" s="12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Sub-Category]],LEN(Kickstarter[[#This Row],[Category and Sub-Category]])-FIND("/",Kickstarter[[#This Row],[Category and Sub-Category]]))</f>
        <v>rock</v>
      </c>
      <c r="S1641" t="b">
        <v>1</v>
      </c>
      <c r="T1641" t="s">
        <v>8276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f>(((Kickstarter[[#This Row],[deadline]]/60)/60)/24)+DATE(1970,1,1)</f>
        <v>40393.082638888889</v>
      </c>
      <c r="J1642">
        <v>1280800740</v>
      </c>
      <c r="K1642" s="9">
        <f>(((Kickstarter[[#This Row],[launched_at]]/60)/60)/24)+DATE(1970,1,1)</f>
        <v>40379.23096064815</v>
      </c>
      <c r="L1642">
        <v>1279603955</v>
      </c>
      <c r="M1642" t="b">
        <v>0</v>
      </c>
      <c r="N1642">
        <v>17</v>
      </c>
      <c r="O1642" s="10">
        <f>Kickstarter[[#This Row],[pledged]]/Kickstarter[[#This Row],[goal]]</f>
        <v>1.6986000000000001</v>
      </c>
      <c r="P1642" s="12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Sub-Category]],LEN(Kickstarter[[#This Row],[Category and Sub-Category]])-FIND("/",Kickstarter[[#This Row],[Category and Sub-Category]]))</f>
        <v>rock</v>
      </c>
      <c r="S1642" t="b">
        <v>1</v>
      </c>
      <c r="T1642" t="s">
        <v>8276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f>(((Kickstarter[[#This Row],[deadline]]/60)/60)/24)+DATE(1970,1,1)</f>
        <v>41992.596574074079</v>
      </c>
      <c r="J1643">
        <v>1418998744</v>
      </c>
      <c r="K1643" s="9">
        <f>(((Kickstarter[[#This Row],[launched_at]]/60)/60)/24)+DATE(1970,1,1)</f>
        <v>41962.596574074079</v>
      </c>
      <c r="L1643">
        <v>1416406744</v>
      </c>
      <c r="M1643" t="b">
        <v>0</v>
      </c>
      <c r="N1643">
        <v>26</v>
      </c>
      <c r="O1643" s="10">
        <f>Kickstarter[[#This Row],[pledged]]/Kickstarter[[#This Row],[goal]]</f>
        <v>1.014</v>
      </c>
      <c r="P1643" s="12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Sub-Category]],LEN(Kickstarter[[#This Row],[Category and Sub-Category]])-FIND("/",Kickstarter[[#This Row],[Category and Sub-Category]]))</f>
        <v>pop</v>
      </c>
      <c r="S1643" t="b">
        <v>1</v>
      </c>
      <c r="T1643" t="s">
        <v>8292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f>(((Kickstarter[[#This Row],[deadline]]/60)/60)/24)+DATE(1970,1,1)</f>
        <v>40708.024618055555</v>
      </c>
      <c r="J1644">
        <v>1308011727</v>
      </c>
      <c r="K1644" s="9">
        <f>(((Kickstarter[[#This Row],[launched_at]]/60)/60)/24)+DATE(1970,1,1)</f>
        <v>40688.024618055555</v>
      </c>
      <c r="L1644">
        <v>1306283727</v>
      </c>
      <c r="M1644" t="b">
        <v>0</v>
      </c>
      <c r="N1644">
        <v>28</v>
      </c>
      <c r="O1644" s="10">
        <f>Kickstarter[[#This Row],[pledged]]/Kickstarter[[#This Row],[goal]]</f>
        <v>1</v>
      </c>
      <c r="P1644" s="12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Sub-Category]],LEN(Kickstarter[[#This Row],[Category and Sub-Category]])-FIND("/",Kickstarter[[#This Row],[Category and Sub-Category]]))</f>
        <v>pop</v>
      </c>
      <c r="S1644" t="b">
        <v>1</v>
      </c>
      <c r="T1644" t="s">
        <v>8292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f>(((Kickstarter[[#This Row],[deadline]]/60)/60)/24)+DATE(1970,1,1)</f>
        <v>41176.824212962965</v>
      </c>
      <c r="J1645">
        <v>1348516012</v>
      </c>
      <c r="K1645" s="9">
        <f>(((Kickstarter[[#This Row],[launched_at]]/60)/60)/24)+DATE(1970,1,1)</f>
        <v>41146.824212962965</v>
      </c>
      <c r="L1645">
        <v>1345924012</v>
      </c>
      <c r="M1645" t="b">
        <v>0</v>
      </c>
      <c r="N1645">
        <v>37</v>
      </c>
      <c r="O1645" s="10">
        <f>Kickstarter[[#This Row],[pledged]]/Kickstarter[[#This Row],[goal]]</f>
        <v>1.2470000000000001</v>
      </c>
      <c r="P1645" s="12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Sub-Category]],LEN(Kickstarter[[#This Row],[Category and Sub-Category]])-FIND("/",Kickstarter[[#This Row],[Category and Sub-Category]]))</f>
        <v>pop</v>
      </c>
      <c r="S1645" t="b">
        <v>1</v>
      </c>
      <c r="T1645" t="s">
        <v>8292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f>(((Kickstarter[[#This Row],[deadline]]/60)/60)/24)+DATE(1970,1,1)</f>
        <v>41235.101388888892</v>
      </c>
      <c r="J1646">
        <v>1353551160</v>
      </c>
      <c r="K1646" s="9">
        <f>(((Kickstarter[[#This Row],[launched_at]]/60)/60)/24)+DATE(1970,1,1)</f>
        <v>41175.05972222222</v>
      </c>
      <c r="L1646">
        <v>1348363560</v>
      </c>
      <c r="M1646" t="b">
        <v>0</v>
      </c>
      <c r="N1646">
        <v>128</v>
      </c>
      <c r="O1646" s="10">
        <f>Kickstarter[[#This Row],[pledged]]/Kickstarter[[#This Row],[goal]]</f>
        <v>1.095</v>
      </c>
      <c r="P1646" s="12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Sub-Category]],LEN(Kickstarter[[#This Row],[Category and Sub-Category]])-FIND("/",Kickstarter[[#This Row],[Category and Sub-Category]]))</f>
        <v>pop</v>
      </c>
      <c r="S1646" t="b">
        <v>1</v>
      </c>
      <c r="T1646" t="s">
        <v>8292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f>(((Kickstarter[[#This Row],[deadline]]/60)/60)/24)+DATE(1970,1,1)</f>
        <v>41535.617361111108</v>
      </c>
      <c r="J1647">
        <v>1379515740</v>
      </c>
      <c r="K1647" s="9">
        <f>(((Kickstarter[[#This Row],[launched_at]]/60)/60)/24)+DATE(1970,1,1)</f>
        <v>41521.617361111108</v>
      </c>
      <c r="L1647">
        <v>1378306140</v>
      </c>
      <c r="M1647" t="b">
        <v>0</v>
      </c>
      <c r="N1647">
        <v>10</v>
      </c>
      <c r="O1647" s="10">
        <f>Kickstarter[[#This Row],[pledged]]/Kickstarter[[#This Row],[goal]]</f>
        <v>1.1080000000000001</v>
      </c>
      <c r="P1647" s="12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Sub-Category]],LEN(Kickstarter[[#This Row],[Category and Sub-Category]])-FIND("/",Kickstarter[[#This Row],[Category and Sub-Category]]))</f>
        <v>pop</v>
      </c>
      <c r="S1647" t="b">
        <v>1</v>
      </c>
      <c r="T1647" t="s">
        <v>8292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f>(((Kickstarter[[#This Row],[deadline]]/60)/60)/24)+DATE(1970,1,1)</f>
        <v>41865.757638888892</v>
      </c>
      <c r="J1648">
        <v>1408039860</v>
      </c>
      <c r="K1648" s="9">
        <f>(((Kickstarter[[#This Row],[launched_at]]/60)/60)/24)+DATE(1970,1,1)</f>
        <v>41833.450266203705</v>
      </c>
      <c r="L1648">
        <v>1405248503</v>
      </c>
      <c r="M1648" t="b">
        <v>0</v>
      </c>
      <c r="N1648">
        <v>83</v>
      </c>
      <c r="O1648" s="10">
        <f>Kickstarter[[#This Row],[pledged]]/Kickstarter[[#This Row],[goal]]</f>
        <v>1.1020000000000001</v>
      </c>
      <c r="P1648" s="12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Sub-Category]],LEN(Kickstarter[[#This Row],[Category and Sub-Category]])-FIND("/",Kickstarter[[#This Row],[Category and Sub-Category]]))</f>
        <v>pop</v>
      </c>
      <c r="S1648" t="b">
        <v>1</v>
      </c>
      <c r="T1648" t="s">
        <v>8292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f>(((Kickstarter[[#This Row],[deadline]]/60)/60)/24)+DATE(1970,1,1)</f>
        <v>41069.409456018519</v>
      </c>
      <c r="J1649">
        <v>1339235377</v>
      </c>
      <c r="K1649" s="9">
        <f>(((Kickstarter[[#This Row],[launched_at]]/60)/60)/24)+DATE(1970,1,1)</f>
        <v>41039.409456018519</v>
      </c>
      <c r="L1649">
        <v>1336643377</v>
      </c>
      <c r="M1649" t="b">
        <v>0</v>
      </c>
      <c r="N1649">
        <v>46</v>
      </c>
      <c r="O1649" s="10">
        <f>Kickstarter[[#This Row],[pledged]]/Kickstarter[[#This Row],[goal]]</f>
        <v>1.0471999999999999</v>
      </c>
      <c r="P1649" s="12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Sub-Category]],LEN(Kickstarter[[#This Row],[Category and Sub-Category]])-FIND("/",Kickstarter[[#This Row],[Category and Sub-Category]]))</f>
        <v>pop</v>
      </c>
      <c r="S1649" t="b">
        <v>1</v>
      </c>
      <c r="T1649" t="s">
        <v>8292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f>(((Kickstarter[[#This Row],[deadline]]/60)/60)/24)+DATE(1970,1,1)</f>
        <v>40622.662986111114</v>
      </c>
      <c r="J1650">
        <v>1300636482</v>
      </c>
      <c r="K1650" s="9">
        <f>(((Kickstarter[[#This Row],[launched_at]]/60)/60)/24)+DATE(1970,1,1)</f>
        <v>40592.704652777778</v>
      </c>
      <c r="L1650">
        <v>1298048082</v>
      </c>
      <c r="M1650" t="b">
        <v>0</v>
      </c>
      <c r="N1650">
        <v>90</v>
      </c>
      <c r="O1650" s="10">
        <f>Kickstarter[[#This Row],[pledged]]/Kickstarter[[#This Row],[goal]]</f>
        <v>1.2526086956521738</v>
      </c>
      <c r="P1650" s="12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Sub-Category]],LEN(Kickstarter[[#This Row],[Category and Sub-Category]])-FIND("/",Kickstarter[[#This Row],[Category and Sub-Category]]))</f>
        <v>pop</v>
      </c>
      <c r="S1650" t="b">
        <v>1</v>
      </c>
      <c r="T1650" t="s">
        <v>8292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f>(((Kickstarter[[#This Row],[deadline]]/60)/60)/24)+DATE(1970,1,1)</f>
        <v>41782.684664351851</v>
      </c>
      <c r="J1651">
        <v>1400862355</v>
      </c>
      <c r="K1651" s="9">
        <f>(((Kickstarter[[#This Row],[launched_at]]/60)/60)/24)+DATE(1970,1,1)</f>
        <v>41737.684664351851</v>
      </c>
      <c r="L1651">
        <v>1396974355</v>
      </c>
      <c r="M1651" t="b">
        <v>0</v>
      </c>
      <c r="N1651">
        <v>81</v>
      </c>
      <c r="O1651" s="10">
        <f>Kickstarter[[#This Row],[pledged]]/Kickstarter[[#This Row],[goal]]</f>
        <v>1.0058763157894737</v>
      </c>
      <c r="P1651" s="12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Sub-Category]],LEN(Kickstarter[[#This Row],[Category and Sub-Category]])-FIND("/",Kickstarter[[#This Row],[Category and Sub-Category]]))</f>
        <v>pop</v>
      </c>
      <c r="S1651" t="b">
        <v>1</v>
      </c>
      <c r="T1651" t="s">
        <v>8292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f>(((Kickstarter[[#This Row],[deadline]]/60)/60)/24)+DATE(1970,1,1)</f>
        <v>41556.435613425929</v>
      </c>
      <c r="J1652">
        <v>1381314437</v>
      </c>
      <c r="K1652" s="9">
        <f>(((Kickstarter[[#This Row],[launched_at]]/60)/60)/24)+DATE(1970,1,1)</f>
        <v>41526.435613425929</v>
      </c>
      <c r="L1652">
        <v>1378722437</v>
      </c>
      <c r="M1652" t="b">
        <v>0</v>
      </c>
      <c r="N1652">
        <v>32</v>
      </c>
      <c r="O1652" s="10">
        <f>Kickstarter[[#This Row],[pledged]]/Kickstarter[[#This Row],[goal]]</f>
        <v>1.4155</v>
      </c>
      <c r="P1652" s="12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Sub-Category]],LEN(Kickstarter[[#This Row],[Category and Sub-Category]])-FIND("/",Kickstarter[[#This Row],[Category and Sub-Category]]))</f>
        <v>pop</v>
      </c>
      <c r="S1652" t="b">
        <v>1</v>
      </c>
      <c r="T1652" t="s">
        <v>8292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f>(((Kickstarter[[#This Row],[deadline]]/60)/60)/24)+DATE(1970,1,1)</f>
        <v>40659.290972222225</v>
      </c>
      <c r="J1653">
        <v>1303801140</v>
      </c>
      <c r="K1653" s="9">
        <f>(((Kickstarter[[#This Row],[launched_at]]/60)/60)/24)+DATE(1970,1,1)</f>
        <v>40625.900694444441</v>
      </c>
      <c r="L1653">
        <v>1300916220</v>
      </c>
      <c r="M1653" t="b">
        <v>0</v>
      </c>
      <c r="N1653">
        <v>20</v>
      </c>
      <c r="O1653" s="10">
        <f>Kickstarter[[#This Row],[pledged]]/Kickstarter[[#This Row],[goal]]</f>
        <v>1.0075000000000001</v>
      </c>
      <c r="P1653" s="12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Sub-Category]],LEN(Kickstarter[[#This Row],[Category and Sub-Category]])-FIND("/",Kickstarter[[#This Row],[Category and Sub-Category]]))</f>
        <v>pop</v>
      </c>
      <c r="S1653" t="b">
        <v>1</v>
      </c>
      <c r="T1653" t="s">
        <v>8292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f>(((Kickstarter[[#This Row],[deadline]]/60)/60)/24)+DATE(1970,1,1)</f>
        <v>41602.534641203703</v>
      </c>
      <c r="J1654">
        <v>1385297393</v>
      </c>
      <c r="K1654" s="9">
        <f>(((Kickstarter[[#This Row],[launched_at]]/60)/60)/24)+DATE(1970,1,1)</f>
        <v>41572.492974537039</v>
      </c>
      <c r="L1654">
        <v>1382701793</v>
      </c>
      <c r="M1654" t="b">
        <v>0</v>
      </c>
      <c r="N1654">
        <v>70</v>
      </c>
      <c r="O1654" s="10">
        <f>Kickstarter[[#This Row],[pledged]]/Kickstarter[[#This Row],[goal]]</f>
        <v>1.0066666666666666</v>
      </c>
      <c r="P1654" s="12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Sub-Category]],LEN(Kickstarter[[#This Row],[Category and Sub-Category]])-FIND("/",Kickstarter[[#This Row],[Category and Sub-Category]]))</f>
        <v>pop</v>
      </c>
      <c r="S1654" t="b">
        <v>1</v>
      </c>
      <c r="T1654" t="s">
        <v>8292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f>(((Kickstarter[[#This Row],[deadline]]/60)/60)/24)+DATE(1970,1,1)</f>
        <v>40657.834444444445</v>
      </c>
      <c r="J1655">
        <v>1303675296</v>
      </c>
      <c r="K1655" s="9">
        <f>(((Kickstarter[[#This Row],[launched_at]]/60)/60)/24)+DATE(1970,1,1)</f>
        <v>40626.834444444445</v>
      </c>
      <c r="L1655">
        <v>1300996896</v>
      </c>
      <c r="M1655" t="b">
        <v>0</v>
      </c>
      <c r="N1655">
        <v>168</v>
      </c>
      <c r="O1655" s="10">
        <f>Kickstarter[[#This Row],[pledged]]/Kickstarter[[#This Row],[goal]]</f>
        <v>1.7423040000000001</v>
      </c>
      <c r="P1655" s="12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Sub-Category]],LEN(Kickstarter[[#This Row],[Category and Sub-Category]])-FIND("/",Kickstarter[[#This Row],[Category and Sub-Category]]))</f>
        <v>pop</v>
      </c>
      <c r="S1655" t="b">
        <v>1</v>
      </c>
      <c r="T1655" t="s">
        <v>8292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f>(((Kickstarter[[#This Row],[deadline]]/60)/60)/24)+DATE(1970,1,1)</f>
        <v>41017.890740740739</v>
      </c>
      <c r="J1656">
        <v>1334784160</v>
      </c>
      <c r="K1656" s="9">
        <f>(((Kickstarter[[#This Row],[launched_at]]/60)/60)/24)+DATE(1970,1,1)</f>
        <v>40987.890740740739</v>
      </c>
      <c r="L1656">
        <v>1332192160</v>
      </c>
      <c r="M1656" t="b">
        <v>0</v>
      </c>
      <c r="N1656">
        <v>34</v>
      </c>
      <c r="O1656" s="10">
        <f>Kickstarter[[#This Row],[pledged]]/Kickstarter[[#This Row],[goal]]</f>
        <v>1.199090909090909</v>
      </c>
      <c r="P1656" s="12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Sub-Category]],LEN(Kickstarter[[#This Row],[Category and Sub-Category]])-FIND("/",Kickstarter[[#This Row],[Category and Sub-Category]]))</f>
        <v>pop</v>
      </c>
      <c r="S1656" t="b">
        <v>1</v>
      </c>
      <c r="T1656" t="s">
        <v>8292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f>(((Kickstarter[[#This Row],[deadline]]/60)/60)/24)+DATE(1970,1,1)</f>
        <v>41004.750231481477</v>
      </c>
      <c r="J1657">
        <v>1333648820</v>
      </c>
      <c r="K1657" s="9">
        <f>(((Kickstarter[[#This Row],[launched_at]]/60)/60)/24)+DATE(1970,1,1)</f>
        <v>40974.791898148149</v>
      </c>
      <c r="L1657">
        <v>1331060420</v>
      </c>
      <c r="M1657" t="b">
        <v>0</v>
      </c>
      <c r="N1657">
        <v>48</v>
      </c>
      <c r="O1657" s="10">
        <f>Kickstarter[[#This Row],[pledged]]/Kickstarter[[#This Row],[goal]]</f>
        <v>1.4286666666666668</v>
      </c>
      <c r="P1657" s="12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Sub-Category]],LEN(Kickstarter[[#This Row],[Category and Sub-Category]])-FIND("/",Kickstarter[[#This Row],[Category and Sub-Category]]))</f>
        <v>pop</v>
      </c>
      <c r="S1657" t="b">
        <v>1</v>
      </c>
      <c r="T1657" t="s">
        <v>8292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f>(((Kickstarter[[#This Row],[deadline]]/60)/60)/24)+DATE(1970,1,1)</f>
        <v>41256.928842592592</v>
      </c>
      <c r="J1658">
        <v>1355437052</v>
      </c>
      <c r="K1658" s="9">
        <f>(((Kickstarter[[#This Row],[launched_at]]/60)/60)/24)+DATE(1970,1,1)</f>
        <v>41226.928842592592</v>
      </c>
      <c r="L1658">
        <v>1352845052</v>
      </c>
      <c r="M1658" t="b">
        <v>0</v>
      </c>
      <c r="N1658">
        <v>48</v>
      </c>
      <c r="O1658" s="10">
        <f>Kickstarter[[#This Row],[pledged]]/Kickstarter[[#This Row],[goal]]</f>
        <v>1.0033493333333334</v>
      </c>
      <c r="P1658" s="12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Sub-Category]],LEN(Kickstarter[[#This Row],[Category and Sub-Category]])-FIND("/",Kickstarter[[#This Row],[Category and Sub-Category]]))</f>
        <v>pop</v>
      </c>
      <c r="S1658" t="b">
        <v>1</v>
      </c>
      <c r="T1658" t="s">
        <v>8292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f>(((Kickstarter[[#This Row],[deadline]]/60)/60)/24)+DATE(1970,1,1)</f>
        <v>41053.782037037039</v>
      </c>
      <c r="J1659">
        <v>1337885168</v>
      </c>
      <c r="K1659" s="9">
        <f>(((Kickstarter[[#This Row],[launched_at]]/60)/60)/24)+DATE(1970,1,1)</f>
        <v>41023.782037037039</v>
      </c>
      <c r="L1659">
        <v>1335293168</v>
      </c>
      <c r="M1659" t="b">
        <v>0</v>
      </c>
      <c r="N1659">
        <v>221</v>
      </c>
      <c r="O1659" s="10">
        <f>Kickstarter[[#This Row],[pledged]]/Kickstarter[[#This Row],[goal]]</f>
        <v>1.0493380000000001</v>
      </c>
      <c r="P1659" s="12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Sub-Category]],LEN(Kickstarter[[#This Row],[Category and Sub-Category]])-FIND("/",Kickstarter[[#This Row],[Category and Sub-Category]]))</f>
        <v>pop</v>
      </c>
      <c r="S1659" t="b">
        <v>1</v>
      </c>
      <c r="T1659" t="s">
        <v>8292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f>(((Kickstarter[[#This Row],[deadline]]/60)/60)/24)+DATE(1970,1,1)</f>
        <v>41261.597222222219</v>
      </c>
      <c r="J1660">
        <v>1355840400</v>
      </c>
      <c r="K1660" s="9">
        <f>(((Kickstarter[[#This Row],[launched_at]]/60)/60)/24)+DATE(1970,1,1)</f>
        <v>41223.22184027778</v>
      </c>
      <c r="L1660">
        <v>1352524767</v>
      </c>
      <c r="M1660" t="b">
        <v>0</v>
      </c>
      <c r="N1660">
        <v>107</v>
      </c>
      <c r="O1660" s="10">
        <f>Kickstarter[[#This Row],[pledged]]/Kickstarter[[#This Row],[goal]]</f>
        <v>1.3223333333333334</v>
      </c>
      <c r="P1660" s="12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Sub-Category]],LEN(Kickstarter[[#This Row],[Category and Sub-Category]])-FIND("/",Kickstarter[[#This Row],[Category and Sub-Category]]))</f>
        <v>pop</v>
      </c>
      <c r="S1660" t="b">
        <v>1</v>
      </c>
      <c r="T1660" t="s">
        <v>8292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f>(((Kickstarter[[#This Row],[deadline]]/60)/60)/24)+DATE(1970,1,1)</f>
        <v>41625.5</v>
      </c>
      <c r="J1661">
        <v>1387281600</v>
      </c>
      <c r="K1661" s="9">
        <f>(((Kickstarter[[#This Row],[launched_at]]/60)/60)/24)+DATE(1970,1,1)</f>
        <v>41596.913437499999</v>
      </c>
      <c r="L1661">
        <v>1384811721</v>
      </c>
      <c r="M1661" t="b">
        <v>0</v>
      </c>
      <c r="N1661">
        <v>45</v>
      </c>
      <c r="O1661" s="10">
        <f>Kickstarter[[#This Row],[pledged]]/Kickstarter[[#This Row],[goal]]</f>
        <v>1.1279999999999999</v>
      </c>
      <c r="P1661" s="12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Sub-Category]],LEN(Kickstarter[[#This Row],[Category and Sub-Category]])-FIND("/",Kickstarter[[#This Row],[Category and Sub-Category]]))</f>
        <v>pop</v>
      </c>
      <c r="S1661" t="b">
        <v>1</v>
      </c>
      <c r="T1661" t="s">
        <v>8292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f>(((Kickstarter[[#This Row],[deadline]]/60)/60)/24)+DATE(1970,1,1)</f>
        <v>42490.915972222225</v>
      </c>
      <c r="J1662">
        <v>1462053540</v>
      </c>
      <c r="K1662" s="9">
        <f>(((Kickstarter[[#This Row],[launched_at]]/60)/60)/24)+DATE(1970,1,1)</f>
        <v>42459.693865740745</v>
      </c>
      <c r="L1662">
        <v>1459355950</v>
      </c>
      <c r="M1662" t="b">
        <v>0</v>
      </c>
      <c r="N1662">
        <v>36</v>
      </c>
      <c r="O1662" s="10">
        <f>Kickstarter[[#This Row],[pledged]]/Kickstarter[[#This Row],[goal]]</f>
        <v>12.5375</v>
      </c>
      <c r="P1662" s="12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Sub-Category]],LEN(Kickstarter[[#This Row],[Category and Sub-Category]])-FIND("/",Kickstarter[[#This Row],[Category and Sub-Category]]))</f>
        <v>pop</v>
      </c>
      <c r="S1662" t="b">
        <v>1</v>
      </c>
      <c r="T1662" t="s">
        <v>8292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f>(((Kickstarter[[#This Row],[deadline]]/60)/60)/24)+DATE(1970,1,1)</f>
        <v>42386.875</v>
      </c>
      <c r="J1663">
        <v>1453064400</v>
      </c>
      <c r="K1663" s="9">
        <f>(((Kickstarter[[#This Row],[launched_at]]/60)/60)/24)+DATE(1970,1,1)</f>
        <v>42343.998043981483</v>
      </c>
      <c r="L1663">
        <v>1449359831</v>
      </c>
      <c r="M1663" t="b">
        <v>0</v>
      </c>
      <c r="N1663">
        <v>101</v>
      </c>
      <c r="O1663" s="10">
        <f>Kickstarter[[#This Row],[pledged]]/Kickstarter[[#This Row],[goal]]</f>
        <v>1.0250632911392406</v>
      </c>
      <c r="P1663" s="12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Sub-Category]],LEN(Kickstarter[[#This Row],[Category and Sub-Category]])-FIND("/",Kickstarter[[#This Row],[Category and Sub-Category]]))</f>
        <v>pop</v>
      </c>
      <c r="S1663" t="b">
        <v>1</v>
      </c>
      <c r="T1663" t="s">
        <v>8292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f>(((Kickstarter[[#This Row],[deadline]]/60)/60)/24)+DATE(1970,1,1)</f>
        <v>40908.239999999998</v>
      </c>
      <c r="J1664">
        <v>1325310336</v>
      </c>
      <c r="K1664" s="9">
        <f>(((Kickstarter[[#This Row],[launched_at]]/60)/60)/24)+DATE(1970,1,1)</f>
        <v>40848.198333333334</v>
      </c>
      <c r="L1664">
        <v>1320122736</v>
      </c>
      <c r="M1664" t="b">
        <v>0</v>
      </c>
      <c r="N1664">
        <v>62</v>
      </c>
      <c r="O1664" s="10">
        <f>Kickstarter[[#This Row],[pledged]]/Kickstarter[[#This Row],[goal]]</f>
        <v>1.026375</v>
      </c>
      <c r="P1664" s="12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Sub-Category]],LEN(Kickstarter[[#This Row],[Category and Sub-Category]])-FIND("/",Kickstarter[[#This Row],[Category and Sub-Category]]))</f>
        <v>pop</v>
      </c>
      <c r="S1664" t="b">
        <v>1</v>
      </c>
      <c r="T1664" t="s">
        <v>8292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f>(((Kickstarter[[#This Row],[deadline]]/60)/60)/24)+DATE(1970,1,1)</f>
        <v>42036.02207175926</v>
      </c>
      <c r="J1665">
        <v>1422750707</v>
      </c>
      <c r="K1665" s="9">
        <f>(((Kickstarter[[#This Row],[launched_at]]/60)/60)/24)+DATE(1970,1,1)</f>
        <v>42006.02207175926</v>
      </c>
      <c r="L1665">
        <v>1420158707</v>
      </c>
      <c r="M1665" t="b">
        <v>0</v>
      </c>
      <c r="N1665">
        <v>32</v>
      </c>
      <c r="O1665" s="10">
        <f>Kickstarter[[#This Row],[pledged]]/Kickstarter[[#This Row],[goal]]</f>
        <v>1.08</v>
      </c>
      <c r="P1665" s="12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Sub-Category]],LEN(Kickstarter[[#This Row],[Category and Sub-Category]])-FIND("/",Kickstarter[[#This Row],[Category and Sub-Category]]))</f>
        <v>pop</v>
      </c>
      <c r="S1665" t="b">
        <v>1</v>
      </c>
      <c r="T1665" t="s">
        <v>8292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f>(((Kickstarter[[#This Row],[deadline]]/60)/60)/24)+DATE(1970,1,1)</f>
        <v>40984.165972222225</v>
      </c>
      <c r="J1666">
        <v>1331870340</v>
      </c>
      <c r="K1666" s="9">
        <f>(((Kickstarter[[#This Row],[launched_at]]/60)/60)/24)+DATE(1970,1,1)</f>
        <v>40939.761782407404</v>
      </c>
      <c r="L1666">
        <v>1328033818</v>
      </c>
      <c r="M1666" t="b">
        <v>0</v>
      </c>
      <c r="N1666">
        <v>89</v>
      </c>
      <c r="O1666" s="10">
        <f>Kickstarter[[#This Row],[pledged]]/Kickstarter[[#This Row],[goal]]</f>
        <v>1.2240879999999998</v>
      </c>
      <c r="P1666" s="12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Sub-Category]],LEN(Kickstarter[[#This Row],[Category and Sub-Category]])-FIND("/",Kickstarter[[#This Row],[Category and Sub-Category]]))</f>
        <v>pop</v>
      </c>
      <c r="S1666" t="b">
        <v>1</v>
      </c>
      <c r="T1666" t="s">
        <v>8292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f>(((Kickstarter[[#This Row],[deadline]]/60)/60)/24)+DATE(1970,1,1)</f>
        <v>40596.125</v>
      </c>
      <c r="J1667">
        <v>1298343600</v>
      </c>
      <c r="K1667" s="9">
        <f>(((Kickstarter[[#This Row],[launched_at]]/60)/60)/24)+DATE(1970,1,1)</f>
        <v>40564.649456018517</v>
      </c>
      <c r="L1667">
        <v>1295624113</v>
      </c>
      <c r="M1667" t="b">
        <v>0</v>
      </c>
      <c r="N1667">
        <v>93</v>
      </c>
      <c r="O1667" s="10">
        <f>Kickstarter[[#This Row],[pledged]]/Kickstarter[[#This Row],[goal]]</f>
        <v>1.1945714285714286</v>
      </c>
      <c r="P1667" s="12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Sub-Category]],LEN(Kickstarter[[#This Row],[Category and Sub-Category]])-FIND("/",Kickstarter[[#This Row],[Category and Sub-Category]]))</f>
        <v>pop</v>
      </c>
      <c r="S1667" t="b">
        <v>1</v>
      </c>
      <c r="T1667" t="s">
        <v>8292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f>(((Kickstarter[[#This Row],[deadline]]/60)/60)/24)+DATE(1970,1,1)</f>
        <v>41361.211493055554</v>
      </c>
      <c r="J1668">
        <v>1364447073</v>
      </c>
      <c r="K1668" s="9">
        <f>(((Kickstarter[[#This Row],[launched_at]]/60)/60)/24)+DATE(1970,1,1)</f>
        <v>41331.253159722226</v>
      </c>
      <c r="L1668">
        <v>1361858673</v>
      </c>
      <c r="M1668" t="b">
        <v>0</v>
      </c>
      <c r="N1668">
        <v>98</v>
      </c>
      <c r="O1668" s="10">
        <f>Kickstarter[[#This Row],[pledged]]/Kickstarter[[#This Row],[goal]]</f>
        <v>1.6088</v>
      </c>
      <c r="P1668" s="12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Sub-Category]],LEN(Kickstarter[[#This Row],[Category and Sub-Category]])-FIND("/",Kickstarter[[#This Row],[Category and Sub-Category]]))</f>
        <v>pop</v>
      </c>
      <c r="S1668" t="b">
        <v>1</v>
      </c>
      <c r="T1668" t="s">
        <v>8292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f>(((Kickstarter[[#This Row],[deadline]]/60)/60)/24)+DATE(1970,1,1)</f>
        <v>41709.290972222225</v>
      </c>
      <c r="J1669">
        <v>1394521140</v>
      </c>
      <c r="K1669" s="9">
        <f>(((Kickstarter[[#This Row],[launched_at]]/60)/60)/24)+DATE(1970,1,1)</f>
        <v>41682.0705787037</v>
      </c>
      <c r="L1669">
        <v>1392169298</v>
      </c>
      <c r="M1669" t="b">
        <v>0</v>
      </c>
      <c r="N1669">
        <v>82</v>
      </c>
      <c r="O1669" s="10">
        <f>Kickstarter[[#This Row],[pledged]]/Kickstarter[[#This Row],[goal]]</f>
        <v>1.2685294117647059</v>
      </c>
      <c r="P1669" s="12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Sub-Category]],LEN(Kickstarter[[#This Row],[Category and Sub-Category]])-FIND("/",Kickstarter[[#This Row],[Category and Sub-Category]]))</f>
        <v>pop</v>
      </c>
      <c r="S1669" t="b">
        <v>1</v>
      </c>
      <c r="T1669" t="s">
        <v>8292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f>(((Kickstarter[[#This Row],[deadline]]/60)/60)/24)+DATE(1970,1,1)</f>
        <v>40875.191423611112</v>
      </c>
      <c r="J1670">
        <v>1322454939</v>
      </c>
      <c r="K1670" s="9">
        <f>(((Kickstarter[[#This Row],[launched_at]]/60)/60)/24)+DATE(1970,1,1)</f>
        <v>40845.14975694444</v>
      </c>
      <c r="L1670">
        <v>1319859339</v>
      </c>
      <c r="M1670" t="b">
        <v>0</v>
      </c>
      <c r="N1670">
        <v>116</v>
      </c>
      <c r="O1670" s="10">
        <f>Kickstarter[[#This Row],[pledged]]/Kickstarter[[#This Row],[goal]]</f>
        <v>1.026375</v>
      </c>
      <c r="P1670" s="12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Sub-Category]],LEN(Kickstarter[[#This Row],[Category and Sub-Category]])-FIND("/",Kickstarter[[#This Row],[Category and Sub-Category]]))</f>
        <v>pop</v>
      </c>
      <c r="S1670" t="b">
        <v>1</v>
      </c>
      <c r="T1670" t="s">
        <v>8292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f>(((Kickstarter[[#This Row],[deadline]]/60)/60)/24)+DATE(1970,1,1)</f>
        <v>42521.885138888887</v>
      </c>
      <c r="J1671">
        <v>1464729276</v>
      </c>
      <c r="K1671" s="9">
        <f>(((Kickstarter[[#This Row],[launched_at]]/60)/60)/24)+DATE(1970,1,1)</f>
        <v>42461.885138888887</v>
      </c>
      <c r="L1671">
        <v>1459545276</v>
      </c>
      <c r="M1671" t="b">
        <v>0</v>
      </c>
      <c r="N1671">
        <v>52</v>
      </c>
      <c r="O1671" s="10">
        <f>Kickstarter[[#This Row],[pledged]]/Kickstarter[[#This Row],[goal]]</f>
        <v>1.3975</v>
      </c>
      <c r="P1671" s="12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Sub-Category]],LEN(Kickstarter[[#This Row],[Category and Sub-Category]])-FIND("/",Kickstarter[[#This Row],[Category and Sub-Category]]))</f>
        <v>pop</v>
      </c>
      <c r="S1671" t="b">
        <v>1</v>
      </c>
      <c r="T1671" t="s">
        <v>8292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f>(((Kickstarter[[#This Row],[deadline]]/60)/60)/24)+DATE(1970,1,1)</f>
        <v>40364.166666666664</v>
      </c>
      <c r="J1672">
        <v>1278302400</v>
      </c>
      <c r="K1672" s="9">
        <f>(((Kickstarter[[#This Row],[launched_at]]/60)/60)/24)+DATE(1970,1,1)</f>
        <v>40313.930543981485</v>
      </c>
      <c r="L1672">
        <v>1273961999</v>
      </c>
      <c r="M1672" t="b">
        <v>0</v>
      </c>
      <c r="N1672">
        <v>23</v>
      </c>
      <c r="O1672" s="10">
        <f>Kickstarter[[#This Row],[pledged]]/Kickstarter[[#This Row],[goal]]</f>
        <v>1.026</v>
      </c>
      <c r="P1672" s="12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Sub-Category]],LEN(Kickstarter[[#This Row],[Category and Sub-Category]])-FIND("/",Kickstarter[[#This Row],[Category and Sub-Category]]))</f>
        <v>pop</v>
      </c>
      <c r="S1672" t="b">
        <v>1</v>
      </c>
      <c r="T1672" t="s">
        <v>8292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f>(((Kickstarter[[#This Row],[deadline]]/60)/60)/24)+DATE(1970,1,1)</f>
        <v>42583.54414351852</v>
      </c>
      <c r="J1673">
        <v>1470056614</v>
      </c>
      <c r="K1673" s="9">
        <f>(((Kickstarter[[#This Row],[launched_at]]/60)/60)/24)+DATE(1970,1,1)</f>
        <v>42553.54414351852</v>
      </c>
      <c r="L1673">
        <v>1467464614</v>
      </c>
      <c r="M1673" t="b">
        <v>0</v>
      </c>
      <c r="N1673">
        <v>77</v>
      </c>
      <c r="O1673" s="10">
        <f>Kickstarter[[#This Row],[pledged]]/Kickstarter[[#This Row],[goal]]</f>
        <v>1.0067349999999999</v>
      </c>
      <c r="P1673" s="12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Sub-Category]],LEN(Kickstarter[[#This Row],[Category and Sub-Category]])-FIND("/",Kickstarter[[#This Row],[Category and Sub-Category]]))</f>
        <v>pop</v>
      </c>
      <c r="S1673" t="b">
        <v>1</v>
      </c>
      <c r="T1673" t="s">
        <v>8292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f>(((Kickstarter[[#This Row],[deadline]]/60)/60)/24)+DATE(1970,1,1)</f>
        <v>41064.656597222223</v>
      </c>
      <c r="J1674">
        <v>1338824730</v>
      </c>
      <c r="K1674" s="9">
        <f>(((Kickstarter[[#This Row],[launched_at]]/60)/60)/24)+DATE(1970,1,1)</f>
        <v>41034.656597222223</v>
      </c>
      <c r="L1674">
        <v>1336232730</v>
      </c>
      <c r="M1674" t="b">
        <v>0</v>
      </c>
      <c r="N1674">
        <v>49</v>
      </c>
      <c r="O1674" s="10">
        <f>Kickstarter[[#This Row],[pledged]]/Kickstarter[[#This Row],[goal]]</f>
        <v>1.1294117647058823</v>
      </c>
      <c r="P1674" s="12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Sub-Category]],LEN(Kickstarter[[#This Row],[Category and Sub-Category]])-FIND("/",Kickstarter[[#This Row],[Category and Sub-Category]]))</f>
        <v>pop</v>
      </c>
      <c r="S1674" t="b">
        <v>1</v>
      </c>
      <c r="T1674" t="s">
        <v>8292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f>(((Kickstarter[[#This Row],[deadline]]/60)/60)/24)+DATE(1970,1,1)</f>
        <v>42069.878379629634</v>
      </c>
      <c r="J1675">
        <v>1425675892</v>
      </c>
      <c r="K1675" s="9">
        <f>(((Kickstarter[[#This Row],[launched_at]]/60)/60)/24)+DATE(1970,1,1)</f>
        <v>42039.878379629634</v>
      </c>
      <c r="L1675">
        <v>1423083892</v>
      </c>
      <c r="M1675" t="b">
        <v>0</v>
      </c>
      <c r="N1675">
        <v>59</v>
      </c>
      <c r="O1675" s="10">
        <f>Kickstarter[[#This Row],[pledged]]/Kickstarter[[#This Row],[goal]]</f>
        <v>1.2809523809523808</v>
      </c>
      <c r="P1675" s="12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Sub-Category]],LEN(Kickstarter[[#This Row],[Category and Sub-Category]])-FIND("/",Kickstarter[[#This Row],[Category and Sub-Category]]))</f>
        <v>pop</v>
      </c>
      <c r="S1675" t="b">
        <v>1</v>
      </c>
      <c r="T1675" t="s">
        <v>8292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f>(((Kickstarter[[#This Row],[deadline]]/60)/60)/24)+DATE(1970,1,1)</f>
        <v>42600.290972222225</v>
      </c>
      <c r="J1676">
        <v>1471503540</v>
      </c>
      <c r="K1676" s="9">
        <f>(((Kickstarter[[#This Row],[launched_at]]/60)/60)/24)+DATE(1970,1,1)</f>
        <v>42569.605393518519</v>
      </c>
      <c r="L1676">
        <v>1468852306</v>
      </c>
      <c r="M1676" t="b">
        <v>0</v>
      </c>
      <c r="N1676">
        <v>113</v>
      </c>
      <c r="O1676" s="10">
        <f>Kickstarter[[#This Row],[pledged]]/Kickstarter[[#This Row],[goal]]</f>
        <v>2.0169999999999999</v>
      </c>
      <c r="P1676" s="12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Sub-Category]],LEN(Kickstarter[[#This Row],[Category and Sub-Category]])-FIND("/",Kickstarter[[#This Row],[Category and Sub-Category]]))</f>
        <v>pop</v>
      </c>
      <c r="S1676" t="b">
        <v>1</v>
      </c>
      <c r="T1676" t="s">
        <v>8292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f>(((Kickstarter[[#This Row],[deadline]]/60)/60)/24)+DATE(1970,1,1)</f>
        <v>40832.918749999997</v>
      </c>
      <c r="J1677">
        <v>1318802580</v>
      </c>
      <c r="K1677" s="9">
        <f>(((Kickstarter[[#This Row],[launched_at]]/60)/60)/24)+DATE(1970,1,1)</f>
        <v>40802.733101851853</v>
      </c>
      <c r="L1677">
        <v>1316194540</v>
      </c>
      <c r="M1677" t="b">
        <v>0</v>
      </c>
      <c r="N1677">
        <v>34</v>
      </c>
      <c r="O1677" s="10">
        <f>Kickstarter[[#This Row],[pledged]]/Kickstarter[[#This Row],[goal]]</f>
        <v>1.37416</v>
      </c>
      <c r="P1677" s="12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Sub-Category]],LEN(Kickstarter[[#This Row],[Category and Sub-Category]])-FIND("/",Kickstarter[[#This Row],[Category and Sub-Category]]))</f>
        <v>pop</v>
      </c>
      <c r="S1677" t="b">
        <v>1</v>
      </c>
      <c r="T1677" t="s">
        <v>8292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f>(((Kickstarter[[#This Row],[deadline]]/60)/60)/24)+DATE(1970,1,1)</f>
        <v>41020.165972222225</v>
      </c>
      <c r="J1678">
        <v>1334980740</v>
      </c>
      <c r="K1678" s="9">
        <f>(((Kickstarter[[#This Row],[launched_at]]/60)/60)/24)+DATE(1970,1,1)</f>
        <v>40973.72623842593</v>
      </c>
      <c r="L1678">
        <v>1330968347</v>
      </c>
      <c r="M1678" t="b">
        <v>0</v>
      </c>
      <c r="N1678">
        <v>42</v>
      </c>
      <c r="O1678" s="10">
        <f>Kickstarter[[#This Row],[pledged]]/Kickstarter[[#This Row],[goal]]</f>
        <v>1.1533333333333333</v>
      </c>
      <c r="P1678" s="12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Sub-Category]],LEN(Kickstarter[[#This Row],[Category and Sub-Category]])-FIND("/",Kickstarter[[#This Row],[Category and Sub-Category]]))</f>
        <v>pop</v>
      </c>
      <c r="S1678" t="b">
        <v>1</v>
      </c>
      <c r="T1678" t="s">
        <v>8292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f>(((Kickstarter[[#This Row],[deadline]]/60)/60)/24)+DATE(1970,1,1)</f>
        <v>42476.249305555553</v>
      </c>
      <c r="J1679">
        <v>1460786340</v>
      </c>
      <c r="K1679" s="9">
        <f>(((Kickstarter[[#This Row],[launched_at]]/60)/60)/24)+DATE(1970,1,1)</f>
        <v>42416.407129629632</v>
      </c>
      <c r="L1679">
        <v>1455615976</v>
      </c>
      <c r="M1679" t="b">
        <v>0</v>
      </c>
      <c r="N1679">
        <v>42</v>
      </c>
      <c r="O1679" s="10">
        <f>Kickstarter[[#This Row],[pledged]]/Kickstarter[[#This Row],[goal]]</f>
        <v>1.1166666666666667</v>
      </c>
      <c r="P1679" s="12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Sub-Category]],LEN(Kickstarter[[#This Row],[Category and Sub-Category]])-FIND("/",Kickstarter[[#This Row],[Category and Sub-Category]]))</f>
        <v>pop</v>
      </c>
      <c r="S1679" t="b">
        <v>1</v>
      </c>
      <c r="T1679" t="s">
        <v>8292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f>(((Kickstarter[[#This Row],[deadline]]/60)/60)/24)+DATE(1970,1,1)</f>
        <v>41676.854988425926</v>
      </c>
      <c r="J1680">
        <v>1391718671</v>
      </c>
      <c r="K1680" s="9">
        <f>(((Kickstarter[[#This Row],[launched_at]]/60)/60)/24)+DATE(1970,1,1)</f>
        <v>41662.854988425926</v>
      </c>
      <c r="L1680">
        <v>1390509071</v>
      </c>
      <c r="M1680" t="b">
        <v>0</v>
      </c>
      <c r="N1680">
        <v>49</v>
      </c>
      <c r="O1680" s="10">
        <f>Kickstarter[[#This Row],[pledged]]/Kickstarter[[#This Row],[goal]]</f>
        <v>1.1839999999999999</v>
      </c>
      <c r="P1680" s="12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Sub-Category]],LEN(Kickstarter[[#This Row],[Category and Sub-Category]])-FIND("/",Kickstarter[[#This Row],[Category and Sub-Category]]))</f>
        <v>pop</v>
      </c>
      <c r="S1680" t="b">
        <v>1</v>
      </c>
      <c r="T1680" t="s">
        <v>8292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f>(((Kickstarter[[#This Row],[deadline]]/60)/60)/24)+DATE(1970,1,1)</f>
        <v>40746.068807870368</v>
      </c>
      <c r="J1681">
        <v>1311298745</v>
      </c>
      <c r="K1681" s="9">
        <f>(((Kickstarter[[#This Row],[launched_at]]/60)/60)/24)+DATE(1970,1,1)</f>
        <v>40723.068807870368</v>
      </c>
      <c r="L1681">
        <v>1309311545</v>
      </c>
      <c r="M1681" t="b">
        <v>0</v>
      </c>
      <c r="N1681">
        <v>56</v>
      </c>
      <c r="O1681" s="10">
        <f>Kickstarter[[#This Row],[pledged]]/Kickstarter[[#This Row],[goal]]</f>
        <v>1.75</v>
      </c>
      <c r="P1681" s="12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Sub-Category]],LEN(Kickstarter[[#This Row],[Category and Sub-Category]])-FIND("/",Kickstarter[[#This Row],[Category and Sub-Category]]))</f>
        <v>pop</v>
      </c>
      <c r="S1681" t="b">
        <v>1</v>
      </c>
      <c r="T1681" t="s">
        <v>8292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f>(((Kickstarter[[#This Row],[deadline]]/60)/60)/24)+DATE(1970,1,1)</f>
        <v>41832.757719907408</v>
      </c>
      <c r="J1682">
        <v>1405188667</v>
      </c>
      <c r="K1682" s="9">
        <f>(((Kickstarter[[#This Row],[launched_at]]/60)/60)/24)+DATE(1970,1,1)</f>
        <v>41802.757719907408</v>
      </c>
      <c r="L1682">
        <v>1402596667</v>
      </c>
      <c r="M1682" t="b">
        <v>0</v>
      </c>
      <c r="N1682">
        <v>25</v>
      </c>
      <c r="O1682" s="10">
        <f>Kickstarter[[#This Row],[pledged]]/Kickstarter[[#This Row],[goal]]</f>
        <v>1.175</v>
      </c>
      <c r="P1682" s="12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Sub-Category]],LEN(Kickstarter[[#This Row],[Category and Sub-Category]])-FIND("/",Kickstarter[[#This Row],[Category and Sub-Category]]))</f>
        <v>pop</v>
      </c>
      <c r="S1682" t="b">
        <v>1</v>
      </c>
      <c r="T1682" t="s">
        <v>8292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f>(((Kickstarter[[#This Row],[deadline]]/60)/60)/24)+DATE(1970,1,1)</f>
        <v>42823.083333333328</v>
      </c>
      <c r="J1683">
        <v>1490752800</v>
      </c>
      <c r="K1683" s="9">
        <f>(((Kickstarter[[#This Row],[launched_at]]/60)/60)/24)+DATE(1970,1,1)</f>
        <v>42774.121342592596</v>
      </c>
      <c r="L1683">
        <v>1486522484</v>
      </c>
      <c r="M1683" t="b">
        <v>0</v>
      </c>
      <c r="N1683">
        <v>884</v>
      </c>
      <c r="O1683" s="10">
        <f>Kickstarter[[#This Row],[pledged]]/Kickstarter[[#This Row],[goal]]</f>
        <v>1.0142212307692309</v>
      </c>
      <c r="P1683" s="12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Sub-Category]],LEN(Kickstarter[[#This Row],[Category and Sub-Category]])-FIND("/",Kickstarter[[#This Row],[Category and Sub-Category]]))</f>
        <v>faith</v>
      </c>
      <c r="S1683" t="b">
        <v>0</v>
      </c>
      <c r="T1683" t="s">
        <v>8293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f>(((Kickstarter[[#This Row],[deadline]]/60)/60)/24)+DATE(1970,1,1)</f>
        <v>42839.171990740739</v>
      </c>
      <c r="J1684">
        <v>1492142860</v>
      </c>
      <c r="K1684" s="9">
        <f>(((Kickstarter[[#This Row],[launched_at]]/60)/60)/24)+DATE(1970,1,1)</f>
        <v>42779.21365740741</v>
      </c>
      <c r="L1684">
        <v>1486962460</v>
      </c>
      <c r="M1684" t="b">
        <v>0</v>
      </c>
      <c r="N1684">
        <v>0</v>
      </c>
      <c r="O1684" s="10">
        <f>Kickstarter[[#This Row],[pledged]]/Kickstarter[[#This Row],[goal]]</f>
        <v>0</v>
      </c>
      <c r="P1684" s="12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Sub-Category]],LEN(Kickstarter[[#This Row],[Category and Sub-Category]])-FIND("/",Kickstarter[[#This Row],[Category and Sub-Category]]))</f>
        <v>faith</v>
      </c>
      <c r="S1684" t="b">
        <v>0</v>
      </c>
      <c r="T1684" t="s">
        <v>8293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f>(((Kickstarter[[#This Row],[deadline]]/60)/60)/24)+DATE(1970,1,1)</f>
        <v>42832.781689814816</v>
      </c>
      <c r="J1685">
        <v>1491590738</v>
      </c>
      <c r="K1685" s="9">
        <f>(((Kickstarter[[#This Row],[launched_at]]/60)/60)/24)+DATE(1970,1,1)</f>
        <v>42808.781689814816</v>
      </c>
      <c r="L1685">
        <v>1489517138</v>
      </c>
      <c r="M1685" t="b">
        <v>0</v>
      </c>
      <c r="N1685">
        <v>10</v>
      </c>
      <c r="O1685" s="10">
        <f>Kickstarter[[#This Row],[pledged]]/Kickstarter[[#This Row],[goal]]</f>
        <v>0.21714285714285714</v>
      </c>
      <c r="P1685" s="12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Sub-Category]],LEN(Kickstarter[[#This Row],[Category and Sub-Category]])-FIND("/",Kickstarter[[#This Row],[Category and Sub-Category]]))</f>
        <v>faith</v>
      </c>
      <c r="S1685" t="b">
        <v>0</v>
      </c>
      <c r="T1685" t="s">
        <v>8293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f>(((Kickstarter[[#This Row],[deadline]]/60)/60)/24)+DATE(1970,1,1)</f>
        <v>42811.773622685185</v>
      </c>
      <c r="J1686">
        <v>1489775641</v>
      </c>
      <c r="K1686" s="9">
        <f>(((Kickstarter[[#This Row],[launched_at]]/60)/60)/24)+DATE(1970,1,1)</f>
        <v>42783.815289351856</v>
      </c>
      <c r="L1686">
        <v>1487360041</v>
      </c>
      <c r="M1686" t="b">
        <v>0</v>
      </c>
      <c r="N1686">
        <v>101</v>
      </c>
      <c r="O1686" s="10">
        <f>Kickstarter[[#This Row],[pledged]]/Kickstarter[[#This Row],[goal]]</f>
        <v>1.0912500000000001</v>
      </c>
      <c r="P1686" s="12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Sub-Category]],LEN(Kickstarter[[#This Row],[Category and Sub-Category]])-FIND("/",Kickstarter[[#This Row],[Category and Sub-Category]]))</f>
        <v>faith</v>
      </c>
      <c r="S1686" t="b">
        <v>0</v>
      </c>
      <c r="T1686" t="s">
        <v>8293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f>(((Kickstarter[[#This Row],[deadline]]/60)/60)/24)+DATE(1970,1,1)</f>
        <v>42818.208599537036</v>
      </c>
      <c r="J1687">
        <v>1490331623</v>
      </c>
      <c r="K1687" s="9">
        <f>(((Kickstarter[[#This Row],[launched_at]]/60)/60)/24)+DATE(1970,1,1)</f>
        <v>42788.2502662037</v>
      </c>
      <c r="L1687">
        <v>1487743223</v>
      </c>
      <c r="M1687" t="b">
        <v>0</v>
      </c>
      <c r="N1687">
        <v>15</v>
      </c>
      <c r="O1687" s="10">
        <f>Kickstarter[[#This Row],[pledged]]/Kickstarter[[#This Row],[goal]]</f>
        <v>1.0285714285714285</v>
      </c>
      <c r="P1687" s="12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Sub-Category]],LEN(Kickstarter[[#This Row],[Category and Sub-Category]])-FIND("/",Kickstarter[[#This Row],[Category and Sub-Category]]))</f>
        <v>faith</v>
      </c>
      <c r="S1687" t="b">
        <v>0</v>
      </c>
      <c r="T1687" t="s">
        <v>8293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f>(((Kickstarter[[#This Row],[deadline]]/60)/60)/24)+DATE(1970,1,1)</f>
        <v>42852.802303240736</v>
      </c>
      <c r="J1688">
        <v>1493320519</v>
      </c>
      <c r="K1688" s="9">
        <f>(((Kickstarter[[#This Row],[launched_at]]/60)/60)/24)+DATE(1970,1,1)</f>
        <v>42792.843969907408</v>
      </c>
      <c r="L1688">
        <v>1488140119</v>
      </c>
      <c r="M1688" t="b">
        <v>0</v>
      </c>
      <c r="N1688">
        <v>1</v>
      </c>
      <c r="O1688" s="10">
        <f>Kickstarter[[#This Row],[pledged]]/Kickstarter[[#This Row],[goal]]</f>
        <v>3.5999999999999999E-3</v>
      </c>
      <c r="P1688" s="12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Sub-Category]],LEN(Kickstarter[[#This Row],[Category and Sub-Category]])-FIND("/",Kickstarter[[#This Row],[Category and Sub-Category]]))</f>
        <v>faith</v>
      </c>
      <c r="S1688" t="b">
        <v>0</v>
      </c>
      <c r="T1688" t="s">
        <v>8293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f>(((Kickstarter[[#This Row],[deadline]]/60)/60)/24)+DATE(1970,1,1)</f>
        <v>42835.84375</v>
      </c>
      <c r="J1689">
        <v>1491855300</v>
      </c>
      <c r="K1689" s="9">
        <f>(((Kickstarter[[#This Row],[launched_at]]/60)/60)/24)+DATE(1970,1,1)</f>
        <v>42802.046817129631</v>
      </c>
      <c r="L1689">
        <v>1488935245</v>
      </c>
      <c r="M1689" t="b">
        <v>0</v>
      </c>
      <c r="N1689">
        <v>39</v>
      </c>
      <c r="O1689" s="10">
        <f>Kickstarter[[#This Row],[pledged]]/Kickstarter[[#This Row],[goal]]</f>
        <v>0.3125</v>
      </c>
      <c r="P1689" s="12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Sub-Category]],LEN(Kickstarter[[#This Row],[Category and Sub-Category]])-FIND("/",Kickstarter[[#This Row],[Category and Sub-Category]]))</f>
        <v>faith</v>
      </c>
      <c r="S1689" t="b">
        <v>0</v>
      </c>
      <c r="T1689" t="s">
        <v>8293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f>(((Kickstarter[[#This Row],[deadline]]/60)/60)/24)+DATE(1970,1,1)</f>
        <v>42834.492986111116</v>
      </c>
      <c r="J1690">
        <v>1491738594</v>
      </c>
      <c r="K1690" s="9">
        <f>(((Kickstarter[[#This Row],[launched_at]]/60)/60)/24)+DATE(1970,1,1)</f>
        <v>42804.534652777773</v>
      </c>
      <c r="L1690">
        <v>1489150194</v>
      </c>
      <c r="M1690" t="b">
        <v>0</v>
      </c>
      <c r="N1690">
        <v>7</v>
      </c>
      <c r="O1690" s="10">
        <f>Kickstarter[[#This Row],[pledged]]/Kickstarter[[#This Row],[goal]]</f>
        <v>0.443</v>
      </c>
      <c r="P1690" s="12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Sub-Category]],LEN(Kickstarter[[#This Row],[Category and Sub-Category]])-FIND("/",Kickstarter[[#This Row],[Category and Sub-Category]]))</f>
        <v>faith</v>
      </c>
      <c r="S1690" t="b">
        <v>0</v>
      </c>
      <c r="T1690" t="s">
        <v>8293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f>(((Kickstarter[[#This Row],[deadline]]/60)/60)/24)+DATE(1970,1,1)</f>
        <v>42810.900810185187</v>
      </c>
      <c r="J1691">
        <v>1489700230</v>
      </c>
      <c r="K1691" s="9">
        <f>(((Kickstarter[[#This Row],[launched_at]]/60)/60)/24)+DATE(1970,1,1)</f>
        <v>42780.942476851851</v>
      </c>
      <c r="L1691">
        <v>1487111830</v>
      </c>
      <c r="M1691" t="b">
        <v>0</v>
      </c>
      <c r="N1691">
        <v>14</v>
      </c>
      <c r="O1691" s="10">
        <f>Kickstarter[[#This Row],[pledged]]/Kickstarter[[#This Row],[goal]]</f>
        <v>1</v>
      </c>
      <c r="P1691" s="12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Sub-Category]],LEN(Kickstarter[[#This Row],[Category and Sub-Category]])-FIND("/",Kickstarter[[#This Row],[Category and Sub-Category]]))</f>
        <v>faith</v>
      </c>
      <c r="S1691" t="b">
        <v>0</v>
      </c>
      <c r="T1691" t="s">
        <v>8293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f>(((Kickstarter[[#This Row],[deadline]]/60)/60)/24)+DATE(1970,1,1)</f>
        <v>42831.389374999999</v>
      </c>
      <c r="J1692">
        <v>1491470442</v>
      </c>
      <c r="K1692" s="9">
        <f>(((Kickstarter[[#This Row],[launched_at]]/60)/60)/24)+DATE(1970,1,1)</f>
        <v>42801.43104166667</v>
      </c>
      <c r="L1692">
        <v>1488882042</v>
      </c>
      <c r="M1692" t="b">
        <v>0</v>
      </c>
      <c r="N1692">
        <v>11</v>
      </c>
      <c r="O1692" s="10">
        <f>Kickstarter[[#This Row],[pledged]]/Kickstarter[[#This Row],[goal]]</f>
        <v>0.254</v>
      </c>
      <c r="P1692" s="12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Sub-Category]],LEN(Kickstarter[[#This Row],[Category and Sub-Category]])-FIND("/",Kickstarter[[#This Row],[Category and Sub-Category]]))</f>
        <v>faith</v>
      </c>
      <c r="S1692" t="b">
        <v>0</v>
      </c>
      <c r="T1692" t="s">
        <v>8293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f>(((Kickstarter[[#This Row],[deadline]]/60)/60)/24)+DATE(1970,1,1)</f>
        <v>42828.041666666672</v>
      </c>
      <c r="J1693">
        <v>1491181200</v>
      </c>
      <c r="K1693" s="9">
        <f>(((Kickstarter[[#This Row],[launched_at]]/60)/60)/24)+DATE(1970,1,1)</f>
        <v>42795.701481481476</v>
      </c>
      <c r="L1693">
        <v>1488387008</v>
      </c>
      <c r="M1693" t="b">
        <v>0</v>
      </c>
      <c r="N1693">
        <v>38</v>
      </c>
      <c r="O1693" s="10">
        <f>Kickstarter[[#This Row],[pledged]]/Kickstarter[[#This Row],[goal]]</f>
        <v>0.33473333333333333</v>
      </c>
      <c r="P1693" s="12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Sub-Category]],LEN(Kickstarter[[#This Row],[Category and Sub-Category]])-FIND("/",Kickstarter[[#This Row],[Category and Sub-Category]]))</f>
        <v>faith</v>
      </c>
      <c r="S1693" t="b">
        <v>0</v>
      </c>
      <c r="T1693" t="s">
        <v>8293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f>(((Kickstarter[[#This Row],[deadline]]/60)/60)/24)+DATE(1970,1,1)</f>
        <v>42820.999305555553</v>
      </c>
      <c r="J1694">
        <v>1490572740</v>
      </c>
      <c r="K1694" s="9">
        <f>(((Kickstarter[[#This Row],[launched_at]]/60)/60)/24)+DATE(1970,1,1)</f>
        <v>42788.151238425926</v>
      </c>
      <c r="L1694">
        <v>1487734667</v>
      </c>
      <c r="M1694" t="b">
        <v>0</v>
      </c>
      <c r="N1694">
        <v>15</v>
      </c>
      <c r="O1694" s="10">
        <f>Kickstarter[[#This Row],[pledged]]/Kickstarter[[#This Row],[goal]]</f>
        <v>0.47799999999999998</v>
      </c>
      <c r="P1694" s="12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Sub-Category]],LEN(Kickstarter[[#This Row],[Category and Sub-Category]])-FIND("/",Kickstarter[[#This Row],[Category and Sub-Category]]))</f>
        <v>faith</v>
      </c>
      <c r="S1694" t="b">
        <v>0</v>
      </c>
      <c r="T1694" t="s">
        <v>8293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f>(((Kickstarter[[#This Row],[deadline]]/60)/60)/24)+DATE(1970,1,1)</f>
        <v>42834.833333333328</v>
      </c>
      <c r="J1695">
        <v>1491768000</v>
      </c>
      <c r="K1695" s="9">
        <f>(((Kickstarter[[#This Row],[launched_at]]/60)/60)/24)+DATE(1970,1,1)</f>
        <v>42803.920277777783</v>
      </c>
      <c r="L1695">
        <v>1489097112</v>
      </c>
      <c r="M1695" t="b">
        <v>0</v>
      </c>
      <c r="N1695">
        <v>8</v>
      </c>
      <c r="O1695" s="10">
        <f>Kickstarter[[#This Row],[pledged]]/Kickstarter[[#This Row],[goal]]</f>
        <v>9.3333333333333338E-2</v>
      </c>
      <c r="P1695" s="12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Sub-Category]],LEN(Kickstarter[[#This Row],[Category and Sub-Category]])-FIND("/",Kickstarter[[#This Row],[Category and Sub-Category]]))</f>
        <v>faith</v>
      </c>
      <c r="S1695" t="b">
        <v>0</v>
      </c>
      <c r="T1695" t="s">
        <v>8293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f>(((Kickstarter[[#This Row],[deadline]]/60)/60)/24)+DATE(1970,1,1)</f>
        <v>42821.191666666666</v>
      </c>
      <c r="J1696">
        <v>1490589360</v>
      </c>
      <c r="K1696" s="9">
        <f>(((Kickstarter[[#This Row],[launched_at]]/60)/60)/24)+DATE(1970,1,1)</f>
        <v>42791.669837962967</v>
      </c>
      <c r="L1696">
        <v>1488038674</v>
      </c>
      <c r="M1696" t="b">
        <v>0</v>
      </c>
      <c r="N1696">
        <v>1</v>
      </c>
      <c r="O1696" s="10">
        <f>Kickstarter[[#This Row],[pledged]]/Kickstarter[[#This Row],[goal]]</f>
        <v>5.0000000000000001E-4</v>
      </c>
      <c r="P1696" s="12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Sub-Category]],LEN(Kickstarter[[#This Row],[Category and Sub-Category]])-FIND("/",Kickstarter[[#This Row],[Category and Sub-Category]]))</f>
        <v>faith</v>
      </c>
      <c r="S1696" t="b">
        <v>0</v>
      </c>
      <c r="T1696" t="s">
        <v>8293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f>(((Kickstarter[[#This Row],[deadline]]/60)/60)/24)+DATE(1970,1,1)</f>
        <v>42835.041666666672</v>
      </c>
      <c r="J1697">
        <v>1491786000</v>
      </c>
      <c r="K1697" s="9">
        <f>(((Kickstarter[[#This Row],[launched_at]]/60)/60)/24)+DATE(1970,1,1)</f>
        <v>42801.031412037039</v>
      </c>
      <c r="L1697">
        <v>1488847514</v>
      </c>
      <c r="M1697" t="b">
        <v>0</v>
      </c>
      <c r="N1697">
        <v>23</v>
      </c>
      <c r="O1697" s="10">
        <f>Kickstarter[[#This Row],[pledged]]/Kickstarter[[#This Row],[goal]]</f>
        <v>0.11708333333333333</v>
      </c>
      <c r="P1697" s="12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Sub-Category]],LEN(Kickstarter[[#This Row],[Category and Sub-Category]])-FIND("/",Kickstarter[[#This Row],[Category and Sub-Category]]))</f>
        <v>faith</v>
      </c>
      <c r="S1697" t="b">
        <v>0</v>
      </c>
      <c r="T1697" t="s">
        <v>8293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f>(((Kickstarter[[#This Row],[deadline]]/60)/60)/24)+DATE(1970,1,1)</f>
        <v>42826.027905092589</v>
      </c>
      <c r="J1698">
        <v>1491007211</v>
      </c>
      <c r="K1698" s="9">
        <f>(((Kickstarter[[#This Row],[launched_at]]/60)/60)/24)+DATE(1970,1,1)</f>
        <v>42796.069571759261</v>
      </c>
      <c r="L1698">
        <v>1488418811</v>
      </c>
      <c r="M1698" t="b">
        <v>0</v>
      </c>
      <c r="N1698">
        <v>0</v>
      </c>
      <c r="O1698" s="10">
        <f>Kickstarter[[#This Row],[pledged]]/Kickstarter[[#This Row],[goal]]</f>
        <v>0</v>
      </c>
      <c r="P1698" s="12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Sub-Category]],LEN(Kickstarter[[#This Row],[Category and Sub-Category]])-FIND("/",Kickstarter[[#This Row],[Category and Sub-Category]]))</f>
        <v>faith</v>
      </c>
      <c r="S1698" t="b">
        <v>0</v>
      </c>
      <c r="T1698" t="s">
        <v>8293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f>(((Kickstarter[[#This Row],[deadline]]/60)/60)/24)+DATE(1970,1,1)</f>
        <v>42834.991296296299</v>
      </c>
      <c r="J1699">
        <v>1491781648</v>
      </c>
      <c r="K1699" s="9">
        <f>(((Kickstarter[[#This Row],[launched_at]]/60)/60)/24)+DATE(1970,1,1)</f>
        <v>42805.032962962956</v>
      </c>
      <c r="L1699">
        <v>1489193248</v>
      </c>
      <c r="M1699" t="b">
        <v>0</v>
      </c>
      <c r="N1699">
        <v>22</v>
      </c>
      <c r="O1699" s="10">
        <f>Kickstarter[[#This Row],[pledged]]/Kickstarter[[#This Row],[goal]]</f>
        <v>0.20208000000000001</v>
      </c>
      <c r="P1699" s="12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Sub-Category]],LEN(Kickstarter[[#This Row],[Category and Sub-Category]])-FIND("/",Kickstarter[[#This Row],[Category and Sub-Category]]))</f>
        <v>faith</v>
      </c>
      <c r="S1699" t="b">
        <v>0</v>
      </c>
      <c r="T1699" t="s">
        <v>8293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f>(((Kickstarter[[#This Row],[deadline]]/60)/60)/24)+DATE(1970,1,1)</f>
        <v>42820.147916666669</v>
      </c>
      <c r="J1700">
        <v>1490499180</v>
      </c>
      <c r="K1700" s="9">
        <f>(((Kickstarter[[#This Row],[launched_at]]/60)/60)/24)+DATE(1970,1,1)</f>
        <v>42796.207870370374</v>
      </c>
      <c r="L1700">
        <v>1488430760</v>
      </c>
      <c r="M1700" t="b">
        <v>0</v>
      </c>
      <c r="N1700">
        <v>0</v>
      </c>
      <c r="O1700" s="10">
        <f>Kickstarter[[#This Row],[pledged]]/Kickstarter[[#This Row],[goal]]</f>
        <v>0</v>
      </c>
      <c r="P1700" s="12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Sub-Category]],LEN(Kickstarter[[#This Row],[Category and Sub-Category]])-FIND("/",Kickstarter[[#This Row],[Category and Sub-Category]]))</f>
        <v>faith</v>
      </c>
      <c r="S1700" t="b">
        <v>0</v>
      </c>
      <c r="T1700" t="s">
        <v>8293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f>(((Kickstarter[[#This Row],[deadline]]/60)/60)/24)+DATE(1970,1,1)</f>
        <v>42836.863946759258</v>
      </c>
      <c r="J1701">
        <v>1491943445</v>
      </c>
      <c r="K1701" s="9">
        <f>(((Kickstarter[[#This Row],[launched_at]]/60)/60)/24)+DATE(1970,1,1)</f>
        <v>42806.863946759258</v>
      </c>
      <c r="L1701">
        <v>1489351445</v>
      </c>
      <c r="M1701" t="b">
        <v>0</v>
      </c>
      <c r="N1701">
        <v>4</v>
      </c>
      <c r="O1701" s="10">
        <f>Kickstarter[[#This Row],[pledged]]/Kickstarter[[#This Row],[goal]]</f>
        <v>4.2311459353574929E-2</v>
      </c>
      <c r="P1701" s="12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Sub-Category]],LEN(Kickstarter[[#This Row],[Category and Sub-Category]])-FIND("/",Kickstarter[[#This Row],[Category and Sub-Category]]))</f>
        <v>faith</v>
      </c>
      <c r="S1701" t="b">
        <v>0</v>
      </c>
      <c r="T1701" t="s">
        <v>8293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f>(((Kickstarter[[#This Row],[deadline]]/60)/60)/24)+DATE(1970,1,1)</f>
        <v>42826.166666666672</v>
      </c>
      <c r="J1702">
        <v>1491019200</v>
      </c>
      <c r="K1702" s="9">
        <f>(((Kickstarter[[#This Row],[launched_at]]/60)/60)/24)+DATE(1970,1,1)</f>
        <v>42796.071643518517</v>
      </c>
      <c r="L1702">
        <v>1488418990</v>
      </c>
      <c r="M1702" t="b">
        <v>0</v>
      </c>
      <c r="N1702">
        <v>79</v>
      </c>
      <c r="O1702" s="10">
        <f>Kickstarter[[#This Row],[pledged]]/Kickstarter[[#This Row],[goal]]</f>
        <v>0.2606</v>
      </c>
      <c r="P1702" s="12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Sub-Category]],LEN(Kickstarter[[#This Row],[Category and Sub-Category]])-FIND("/",Kickstarter[[#This Row],[Category and Sub-Category]]))</f>
        <v>faith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f>(((Kickstarter[[#This Row],[deadline]]/60)/60)/24)+DATE(1970,1,1)</f>
        <v>42019.664409722223</v>
      </c>
      <c r="J1703">
        <v>1421337405</v>
      </c>
      <c r="K1703" s="9">
        <f>(((Kickstarter[[#This Row],[launched_at]]/60)/60)/24)+DATE(1970,1,1)</f>
        <v>41989.664409722223</v>
      </c>
      <c r="L1703">
        <v>1418745405</v>
      </c>
      <c r="M1703" t="b">
        <v>0</v>
      </c>
      <c r="N1703">
        <v>2</v>
      </c>
      <c r="O1703" s="10">
        <f>Kickstarter[[#This Row],[pledged]]/Kickstarter[[#This Row],[goal]]</f>
        <v>1.9801980198019802E-3</v>
      </c>
      <c r="P1703" s="12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Sub-Category]],LEN(Kickstarter[[#This Row],[Category and Sub-Category]])-FIND("/",Kickstarter[[#This Row],[Category and Sub-Category]]))</f>
        <v>faith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f>(((Kickstarter[[#This Row],[deadline]]/60)/60)/24)+DATE(1970,1,1)</f>
        <v>42093.828125</v>
      </c>
      <c r="J1704">
        <v>1427745150</v>
      </c>
      <c r="K1704" s="9">
        <f>(((Kickstarter[[#This Row],[launched_at]]/60)/60)/24)+DATE(1970,1,1)</f>
        <v>42063.869791666672</v>
      </c>
      <c r="L1704">
        <v>1425156750</v>
      </c>
      <c r="M1704" t="b">
        <v>0</v>
      </c>
      <c r="N1704">
        <v>1</v>
      </c>
      <c r="O1704" s="10">
        <f>Kickstarter[[#This Row],[pledged]]/Kickstarter[[#This Row],[goal]]</f>
        <v>6.0606060606060605E-5</v>
      </c>
      <c r="P1704" s="12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Sub-Category]],LEN(Kickstarter[[#This Row],[Category and Sub-Category]])-FIND("/",Kickstarter[[#This Row],[Category and Sub-Category]]))</f>
        <v>faith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f>(((Kickstarter[[#This Row],[deadline]]/60)/60)/24)+DATE(1970,1,1)</f>
        <v>42247.281678240746</v>
      </c>
      <c r="J1705">
        <v>1441003537</v>
      </c>
      <c r="K1705" s="9">
        <f>(((Kickstarter[[#This Row],[launched_at]]/60)/60)/24)+DATE(1970,1,1)</f>
        <v>42187.281678240746</v>
      </c>
      <c r="L1705">
        <v>1435819537</v>
      </c>
      <c r="M1705" t="b">
        <v>0</v>
      </c>
      <c r="N1705">
        <v>2</v>
      </c>
      <c r="O1705" s="10">
        <f>Kickstarter[[#This Row],[pledged]]/Kickstarter[[#This Row],[goal]]</f>
        <v>1.0200000000000001E-2</v>
      </c>
      <c r="P1705" s="12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Sub-Category]],LEN(Kickstarter[[#This Row],[Category and Sub-Category]])-FIND("/",Kickstarter[[#This Row],[Category and Sub-Category]]))</f>
        <v>faith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f>(((Kickstarter[[#This Row],[deadline]]/60)/60)/24)+DATE(1970,1,1)</f>
        <v>42051.139733796299</v>
      </c>
      <c r="J1706">
        <v>1424056873</v>
      </c>
      <c r="K1706" s="9">
        <f>(((Kickstarter[[#This Row],[launched_at]]/60)/60)/24)+DATE(1970,1,1)</f>
        <v>42021.139733796299</v>
      </c>
      <c r="L1706">
        <v>1421464873</v>
      </c>
      <c r="M1706" t="b">
        <v>0</v>
      </c>
      <c r="N1706">
        <v>11</v>
      </c>
      <c r="O1706" s="10">
        <f>Kickstarter[[#This Row],[pledged]]/Kickstarter[[#This Row],[goal]]</f>
        <v>0.65100000000000002</v>
      </c>
      <c r="P1706" s="12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Sub-Category]],LEN(Kickstarter[[#This Row],[Category and Sub-Category]])-FIND("/",Kickstarter[[#This Row],[Category and Sub-Category]]))</f>
        <v>faith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f>(((Kickstarter[[#This Row],[deadline]]/60)/60)/24)+DATE(1970,1,1)</f>
        <v>42256.666666666672</v>
      </c>
      <c r="J1707">
        <v>1441814400</v>
      </c>
      <c r="K1707" s="9">
        <f>(((Kickstarter[[#This Row],[launched_at]]/60)/60)/24)+DATE(1970,1,1)</f>
        <v>42245.016736111109</v>
      </c>
      <c r="L1707">
        <v>1440807846</v>
      </c>
      <c r="M1707" t="b">
        <v>0</v>
      </c>
      <c r="N1707">
        <v>0</v>
      </c>
      <c r="O1707" s="10">
        <f>Kickstarter[[#This Row],[pledged]]/Kickstarter[[#This Row],[goal]]</f>
        <v>0</v>
      </c>
      <c r="P1707" s="12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Sub-Category]],LEN(Kickstarter[[#This Row],[Category and Sub-Category]])-FIND("/",Kickstarter[[#This Row],[Category and Sub-Category]]))</f>
        <v>faith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f>(((Kickstarter[[#This Row],[deadline]]/60)/60)/24)+DATE(1970,1,1)</f>
        <v>42239.306388888886</v>
      </c>
      <c r="J1708">
        <v>1440314472</v>
      </c>
      <c r="K1708" s="9">
        <f>(((Kickstarter[[#This Row],[launched_at]]/60)/60)/24)+DATE(1970,1,1)</f>
        <v>42179.306388888886</v>
      </c>
      <c r="L1708">
        <v>1435130472</v>
      </c>
      <c r="M1708" t="b">
        <v>0</v>
      </c>
      <c r="N1708">
        <v>0</v>
      </c>
      <c r="O1708" s="10">
        <f>Kickstarter[[#This Row],[pledged]]/Kickstarter[[#This Row],[goal]]</f>
        <v>0</v>
      </c>
      <c r="P1708" s="12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Sub-Category]],LEN(Kickstarter[[#This Row],[Category and Sub-Category]])-FIND("/",Kickstarter[[#This Row],[Category and Sub-Category]]))</f>
        <v>faith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f>(((Kickstarter[[#This Row],[deadline]]/60)/60)/24)+DATE(1970,1,1)</f>
        <v>42457.679340277777</v>
      </c>
      <c r="J1709">
        <v>1459181895</v>
      </c>
      <c r="K1709" s="9">
        <f>(((Kickstarter[[#This Row],[launched_at]]/60)/60)/24)+DATE(1970,1,1)</f>
        <v>42427.721006944441</v>
      </c>
      <c r="L1709">
        <v>1456593495</v>
      </c>
      <c r="M1709" t="b">
        <v>0</v>
      </c>
      <c r="N1709">
        <v>9</v>
      </c>
      <c r="O1709" s="10">
        <f>Kickstarter[[#This Row],[pledged]]/Kickstarter[[#This Row],[goal]]</f>
        <v>9.74E-2</v>
      </c>
      <c r="P1709" s="12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Sub-Category]],LEN(Kickstarter[[#This Row],[Category and Sub-Category]])-FIND("/",Kickstarter[[#This Row],[Category and Sub-Category]]))</f>
        <v>faith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f>(((Kickstarter[[#This Row],[deadline]]/60)/60)/24)+DATE(1970,1,1)</f>
        <v>42491.866967592592</v>
      </c>
      <c r="J1710">
        <v>1462135706</v>
      </c>
      <c r="K1710" s="9">
        <f>(((Kickstarter[[#This Row],[launched_at]]/60)/60)/24)+DATE(1970,1,1)</f>
        <v>42451.866967592592</v>
      </c>
      <c r="L1710">
        <v>1458679706</v>
      </c>
      <c r="M1710" t="b">
        <v>0</v>
      </c>
      <c r="N1710">
        <v>0</v>
      </c>
      <c r="O1710" s="10">
        <f>Kickstarter[[#This Row],[pledged]]/Kickstarter[[#This Row],[goal]]</f>
        <v>0</v>
      </c>
      <c r="P1710" s="12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Sub-Category]],LEN(Kickstarter[[#This Row],[Category and Sub-Category]])-FIND("/",Kickstarter[[#This Row],[Category and Sub-Category]]))</f>
        <v>faith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f>(((Kickstarter[[#This Row],[deadline]]/60)/60)/24)+DATE(1970,1,1)</f>
        <v>41882.818749999999</v>
      </c>
      <c r="J1711">
        <v>1409513940</v>
      </c>
      <c r="K1711" s="9">
        <f>(((Kickstarter[[#This Row],[launched_at]]/60)/60)/24)+DATE(1970,1,1)</f>
        <v>41841.56381944444</v>
      </c>
      <c r="L1711">
        <v>1405949514</v>
      </c>
      <c r="M1711" t="b">
        <v>0</v>
      </c>
      <c r="N1711">
        <v>4</v>
      </c>
      <c r="O1711" s="10">
        <f>Kickstarter[[#This Row],[pledged]]/Kickstarter[[#This Row],[goal]]</f>
        <v>4.8571428571428571E-2</v>
      </c>
      <c r="P1711" s="12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Sub-Category]],LEN(Kickstarter[[#This Row],[Category and Sub-Category]])-FIND("/",Kickstarter[[#This Row],[Category and Sub-Category]]))</f>
        <v>faith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f>(((Kickstarter[[#This Row],[deadline]]/60)/60)/24)+DATE(1970,1,1)</f>
        <v>42387.541666666672</v>
      </c>
      <c r="J1712">
        <v>1453122000</v>
      </c>
      <c r="K1712" s="9">
        <f>(((Kickstarter[[#This Row],[launched_at]]/60)/60)/24)+DATE(1970,1,1)</f>
        <v>42341.59129629629</v>
      </c>
      <c r="L1712">
        <v>1449151888</v>
      </c>
      <c r="M1712" t="b">
        <v>0</v>
      </c>
      <c r="N1712">
        <v>1</v>
      </c>
      <c r="O1712" s="10">
        <f>Kickstarter[[#This Row],[pledged]]/Kickstarter[[#This Row],[goal]]</f>
        <v>6.7999999999999996E-3</v>
      </c>
      <c r="P1712" s="12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Sub-Category]],LEN(Kickstarter[[#This Row],[Category and Sub-Category]])-FIND("/",Kickstarter[[#This Row],[Category and Sub-Category]]))</f>
        <v>faith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f>(((Kickstarter[[#This Row],[deadline]]/60)/60)/24)+DATE(1970,1,1)</f>
        <v>41883.646226851852</v>
      </c>
      <c r="J1713">
        <v>1409585434</v>
      </c>
      <c r="K1713" s="9">
        <f>(((Kickstarter[[#This Row],[launched_at]]/60)/60)/24)+DATE(1970,1,1)</f>
        <v>41852.646226851852</v>
      </c>
      <c r="L1713">
        <v>1406907034</v>
      </c>
      <c r="M1713" t="b">
        <v>0</v>
      </c>
      <c r="N1713">
        <v>2</v>
      </c>
      <c r="O1713" s="10">
        <f>Kickstarter[[#This Row],[pledged]]/Kickstarter[[#This Row],[goal]]</f>
        <v>0.105</v>
      </c>
      <c r="P1713" s="12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Sub-Category]],LEN(Kickstarter[[#This Row],[Category and Sub-Category]])-FIND("/",Kickstarter[[#This Row],[Category and Sub-Category]]))</f>
        <v>faith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f>(((Kickstarter[[#This Row],[deadline]]/60)/60)/24)+DATE(1970,1,1)</f>
        <v>42185.913807870369</v>
      </c>
      <c r="J1714">
        <v>1435701353</v>
      </c>
      <c r="K1714" s="9">
        <f>(((Kickstarter[[#This Row],[launched_at]]/60)/60)/24)+DATE(1970,1,1)</f>
        <v>42125.913807870369</v>
      </c>
      <c r="L1714">
        <v>1430517353</v>
      </c>
      <c r="M1714" t="b">
        <v>0</v>
      </c>
      <c r="N1714">
        <v>0</v>
      </c>
      <c r="O1714" s="10">
        <f>Kickstarter[[#This Row],[pledged]]/Kickstarter[[#This Row],[goal]]</f>
        <v>0</v>
      </c>
      <c r="P1714" s="12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Sub-Category]],LEN(Kickstarter[[#This Row],[Category and Sub-Category]])-FIND("/",Kickstarter[[#This Row],[Category and Sub-Category]]))</f>
        <v>faith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f>(((Kickstarter[[#This Row],[deadline]]/60)/60)/24)+DATE(1970,1,1)</f>
        <v>41917.801064814819</v>
      </c>
      <c r="J1715">
        <v>1412536412</v>
      </c>
      <c r="K1715" s="9">
        <f>(((Kickstarter[[#This Row],[launched_at]]/60)/60)/24)+DATE(1970,1,1)</f>
        <v>41887.801064814819</v>
      </c>
      <c r="L1715">
        <v>1409944412</v>
      </c>
      <c r="M1715" t="b">
        <v>0</v>
      </c>
      <c r="N1715">
        <v>1</v>
      </c>
      <c r="O1715" s="10">
        <f>Kickstarter[[#This Row],[pledged]]/Kickstarter[[#This Row],[goal]]</f>
        <v>1.6666666666666666E-2</v>
      </c>
      <c r="P1715" s="12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Sub-Category]],LEN(Kickstarter[[#This Row],[Category and Sub-Category]])-FIND("/",Kickstarter[[#This Row],[Category and Sub-Category]]))</f>
        <v>faith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f>(((Kickstarter[[#This Row],[deadline]]/60)/60)/24)+DATE(1970,1,1)</f>
        <v>42125.918530092589</v>
      </c>
      <c r="J1716">
        <v>1430517761</v>
      </c>
      <c r="K1716" s="9">
        <f>(((Kickstarter[[#This Row],[launched_at]]/60)/60)/24)+DATE(1970,1,1)</f>
        <v>42095.918530092589</v>
      </c>
      <c r="L1716">
        <v>1427925761</v>
      </c>
      <c r="M1716" t="b">
        <v>0</v>
      </c>
      <c r="N1716">
        <v>17</v>
      </c>
      <c r="O1716" s="10">
        <f>Kickstarter[[#This Row],[pledged]]/Kickstarter[[#This Row],[goal]]</f>
        <v>7.868E-2</v>
      </c>
      <c r="P1716" s="12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Sub-Category]],LEN(Kickstarter[[#This Row],[Category and Sub-Category]])-FIND("/",Kickstarter[[#This Row],[Category and Sub-Category]]))</f>
        <v>faith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f>(((Kickstarter[[#This Row],[deadline]]/60)/60)/24)+DATE(1970,1,1)</f>
        <v>42094.140277777777</v>
      </c>
      <c r="J1717">
        <v>1427772120</v>
      </c>
      <c r="K1717" s="9">
        <f>(((Kickstarter[[#This Row],[launched_at]]/60)/60)/24)+DATE(1970,1,1)</f>
        <v>42064.217418981483</v>
      </c>
      <c r="L1717">
        <v>1425186785</v>
      </c>
      <c r="M1717" t="b">
        <v>0</v>
      </c>
      <c r="N1717">
        <v>2</v>
      </c>
      <c r="O1717" s="10">
        <f>Kickstarter[[#This Row],[pledged]]/Kickstarter[[#This Row],[goal]]</f>
        <v>2.2000000000000001E-3</v>
      </c>
      <c r="P1717" s="12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Sub-Category]],LEN(Kickstarter[[#This Row],[Category and Sub-Category]])-FIND("/",Kickstarter[[#This Row],[Category and Sub-Category]]))</f>
        <v>faith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f>(((Kickstarter[[#This Row],[deadline]]/60)/60)/24)+DATE(1970,1,1)</f>
        <v>42713.619201388887</v>
      </c>
      <c r="J1718">
        <v>1481295099</v>
      </c>
      <c r="K1718" s="9">
        <f>(((Kickstarter[[#This Row],[launched_at]]/60)/60)/24)+DATE(1970,1,1)</f>
        <v>42673.577534722222</v>
      </c>
      <c r="L1718">
        <v>1477835499</v>
      </c>
      <c r="M1718" t="b">
        <v>0</v>
      </c>
      <c r="N1718">
        <v>3</v>
      </c>
      <c r="O1718" s="10">
        <f>Kickstarter[[#This Row],[pledged]]/Kickstarter[[#This Row],[goal]]</f>
        <v>7.4999999999999997E-2</v>
      </c>
      <c r="P1718" s="12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Sub-Category]],LEN(Kickstarter[[#This Row],[Category and Sub-Category]])-FIND("/",Kickstarter[[#This Row],[Category and Sub-Category]]))</f>
        <v>faith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f>(((Kickstarter[[#This Row],[deadline]]/60)/60)/24)+DATE(1970,1,1)</f>
        <v>42481.166666666672</v>
      </c>
      <c r="J1719">
        <v>1461211200</v>
      </c>
      <c r="K1719" s="9">
        <f>(((Kickstarter[[#This Row],[launched_at]]/60)/60)/24)+DATE(1970,1,1)</f>
        <v>42460.98192129629</v>
      </c>
      <c r="L1719">
        <v>1459467238</v>
      </c>
      <c r="M1719" t="b">
        <v>0</v>
      </c>
      <c r="N1719">
        <v>41</v>
      </c>
      <c r="O1719" s="10">
        <f>Kickstarter[[#This Row],[pledged]]/Kickstarter[[#This Row],[goal]]</f>
        <v>0.42725880551301687</v>
      </c>
      <c r="P1719" s="12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Sub-Category]],LEN(Kickstarter[[#This Row],[Category and Sub-Category]])-FIND("/",Kickstarter[[#This Row],[Category and Sub-Category]]))</f>
        <v>faith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f>(((Kickstarter[[#This Row],[deadline]]/60)/60)/24)+DATE(1970,1,1)</f>
        <v>42504.207638888889</v>
      </c>
      <c r="J1720">
        <v>1463201940</v>
      </c>
      <c r="K1720" s="9">
        <f>(((Kickstarter[[#This Row],[launched_at]]/60)/60)/24)+DATE(1970,1,1)</f>
        <v>42460.610520833332</v>
      </c>
      <c r="L1720">
        <v>1459435149</v>
      </c>
      <c r="M1720" t="b">
        <v>0</v>
      </c>
      <c r="N1720">
        <v>2</v>
      </c>
      <c r="O1720" s="10">
        <f>Kickstarter[[#This Row],[pledged]]/Kickstarter[[#This Row],[goal]]</f>
        <v>2.142857142857143E-3</v>
      </c>
      <c r="P1720" s="12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Sub-Category]],LEN(Kickstarter[[#This Row],[Category and Sub-Category]])-FIND("/",Kickstarter[[#This Row],[Category and Sub-Category]]))</f>
        <v>faith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f>(((Kickstarter[[#This Row],[deadline]]/60)/60)/24)+DATE(1970,1,1)</f>
        <v>41899.534618055557</v>
      </c>
      <c r="J1721">
        <v>1410958191</v>
      </c>
      <c r="K1721" s="9">
        <f>(((Kickstarter[[#This Row],[launched_at]]/60)/60)/24)+DATE(1970,1,1)</f>
        <v>41869.534618055557</v>
      </c>
      <c r="L1721">
        <v>1408366191</v>
      </c>
      <c r="M1721" t="b">
        <v>0</v>
      </c>
      <c r="N1721">
        <v>3</v>
      </c>
      <c r="O1721" s="10">
        <f>Kickstarter[[#This Row],[pledged]]/Kickstarter[[#This Row],[goal]]</f>
        <v>8.7500000000000008E-3</v>
      </c>
      <c r="P1721" s="12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Sub-Category]],LEN(Kickstarter[[#This Row],[Category and Sub-Category]])-FIND("/",Kickstarter[[#This Row],[Category and Sub-Category]]))</f>
        <v>faith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f>(((Kickstarter[[#This Row],[deadline]]/60)/60)/24)+DATE(1970,1,1)</f>
        <v>41952.824895833335</v>
      </c>
      <c r="J1722">
        <v>1415562471</v>
      </c>
      <c r="K1722" s="9">
        <f>(((Kickstarter[[#This Row],[launched_at]]/60)/60)/24)+DATE(1970,1,1)</f>
        <v>41922.783229166671</v>
      </c>
      <c r="L1722">
        <v>1412966871</v>
      </c>
      <c r="M1722" t="b">
        <v>0</v>
      </c>
      <c r="N1722">
        <v>8</v>
      </c>
      <c r="O1722" s="10">
        <f>Kickstarter[[#This Row],[pledged]]/Kickstarter[[#This Row],[goal]]</f>
        <v>5.6250000000000001E-2</v>
      </c>
      <c r="P1722" s="12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Sub-Category]],LEN(Kickstarter[[#This Row],[Category and Sub-Category]])-FIND("/",Kickstarter[[#This Row],[Category and Sub-Category]]))</f>
        <v>faith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f>(((Kickstarter[[#This Row],[deadline]]/60)/60)/24)+DATE(1970,1,1)</f>
        <v>42349.461377314816</v>
      </c>
      <c r="J1723">
        <v>1449831863</v>
      </c>
      <c r="K1723" s="9">
        <f>(((Kickstarter[[#This Row],[launched_at]]/60)/60)/24)+DATE(1970,1,1)</f>
        <v>42319.461377314816</v>
      </c>
      <c r="L1723">
        <v>1447239863</v>
      </c>
      <c r="M1723" t="b">
        <v>0</v>
      </c>
      <c r="N1723">
        <v>0</v>
      </c>
      <c r="O1723" s="10">
        <f>Kickstarter[[#This Row],[pledged]]/Kickstarter[[#This Row],[goal]]</f>
        <v>0</v>
      </c>
      <c r="P1723" s="12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Sub-Category]],LEN(Kickstarter[[#This Row],[Category and Sub-Category]])-FIND("/",Kickstarter[[#This Row],[Category and Sub-Category]]))</f>
        <v>faith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f>(((Kickstarter[[#This Row],[deadline]]/60)/60)/24)+DATE(1970,1,1)</f>
        <v>42463.006944444445</v>
      </c>
      <c r="J1724">
        <v>1459642200</v>
      </c>
      <c r="K1724" s="9">
        <f>(((Kickstarter[[#This Row],[launched_at]]/60)/60)/24)+DATE(1970,1,1)</f>
        <v>42425.960983796293</v>
      </c>
      <c r="L1724">
        <v>1456441429</v>
      </c>
      <c r="M1724" t="b">
        <v>0</v>
      </c>
      <c r="N1724">
        <v>1</v>
      </c>
      <c r="O1724" s="10">
        <f>Kickstarter[[#This Row],[pledged]]/Kickstarter[[#This Row],[goal]]</f>
        <v>3.4722222222222224E-4</v>
      </c>
      <c r="P1724" s="12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Sub-Category]],LEN(Kickstarter[[#This Row],[Category and Sub-Category]])-FIND("/",Kickstarter[[#This Row],[Category and Sub-Category]]))</f>
        <v>faith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f>(((Kickstarter[[#This Row],[deadline]]/60)/60)/24)+DATE(1970,1,1)</f>
        <v>42186.25</v>
      </c>
      <c r="J1725">
        <v>1435730400</v>
      </c>
      <c r="K1725" s="9">
        <f>(((Kickstarter[[#This Row],[launched_at]]/60)/60)/24)+DATE(1970,1,1)</f>
        <v>42129.82540509259</v>
      </c>
      <c r="L1725">
        <v>1430855315</v>
      </c>
      <c r="M1725" t="b">
        <v>0</v>
      </c>
      <c r="N1725">
        <v>3</v>
      </c>
      <c r="O1725" s="10">
        <f>Kickstarter[[#This Row],[pledged]]/Kickstarter[[#This Row],[goal]]</f>
        <v>6.5000000000000002E-2</v>
      </c>
      <c r="P1725" s="12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Sub-Category]],LEN(Kickstarter[[#This Row],[Category and Sub-Category]])-FIND("/",Kickstarter[[#This Row],[Category and Sub-Category]]))</f>
        <v>faith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f>(((Kickstarter[[#This Row],[deadline]]/60)/60)/24)+DATE(1970,1,1)</f>
        <v>41942.932430555556</v>
      </c>
      <c r="J1726">
        <v>1414707762</v>
      </c>
      <c r="K1726" s="9">
        <f>(((Kickstarter[[#This Row],[launched_at]]/60)/60)/24)+DATE(1970,1,1)</f>
        <v>41912.932430555556</v>
      </c>
      <c r="L1726">
        <v>1412115762</v>
      </c>
      <c r="M1726" t="b">
        <v>0</v>
      </c>
      <c r="N1726">
        <v>4</v>
      </c>
      <c r="O1726" s="10">
        <f>Kickstarter[[#This Row],[pledged]]/Kickstarter[[#This Row],[goal]]</f>
        <v>5.8333333333333336E-3</v>
      </c>
      <c r="P1726" s="12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Sub-Category]],LEN(Kickstarter[[#This Row],[Category and Sub-Category]])-FIND("/",Kickstarter[[#This Row],[Category and Sub-Category]]))</f>
        <v>faith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f>(((Kickstarter[[#This Row],[deadline]]/60)/60)/24)+DATE(1970,1,1)</f>
        <v>41875.968159722222</v>
      </c>
      <c r="J1727">
        <v>1408922049</v>
      </c>
      <c r="K1727" s="9">
        <f>(((Kickstarter[[#This Row],[launched_at]]/60)/60)/24)+DATE(1970,1,1)</f>
        <v>41845.968159722222</v>
      </c>
      <c r="L1727">
        <v>1406330049</v>
      </c>
      <c r="M1727" t="b">
        <v>0</v>
      </c>
      <c r="N1727">
        <v>9</v>
      </c>
      <c r="O1727" s="10">
        <f>Kickstarter[[#This Row],[pledged]]/Kickstarter[[#This Row],[goal]]</f>
        <v>0.10181818181818182</v>
      </c>
      <c r="P1727" s="12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Sub-Category]],LEN(Kickstarter[[#This Row],[Category and Sub-Category]])-FIND("/",Kickstarter[[#This Row],[Category and Sub-Category]]))</f>
        <v>faith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f>(((Kickstarter[[#This Row],[deadline]]/60)/60)/24)+DATE(1970,1,1)</f>
        <v>41817.919722222221</v>
      </c>
      <c r="J1728">
        <v>1403906664</v>
      </c>
      <c r="K1728" s="9">
        <f>(((Kickstarter[[#This Row],[launched_at]]/60)/60)/24)+DATE(1970,1,1)</f>
        <v>41788.919722222221</v>
      </c>
      <c r="L1728">
        <v>1401401064</v>
      </c>
      <c r="M1728" t="b">
        <v>0</v>
      </c>
      <c r="N1728">
        <v>16</v>
      </c>
      <c r="O1728" s="10">
        <f>Kickstarter[[#This Row],[pledged]]/Kickstarter[[#This Row],[goal]]</f>
        <v>0.33784615384615385</v>
      </c>
      <c r="P1728" s="12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Sub-Category]],LEN(Kickstarter[[#This Row],[Category and Sub-Category]])-FIND("/",Kickstarter[[#This Row],[Category and Sub-Category]]))</f>
        <v>faith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f>(((Kickstarter[[#This Row],[deadline]]/60)/60)/24)+DATE(1970,1,1)</f>
        <v>42099.458333333328</v>
      </c>
      <c r="J1729">
        <v>1428231600</v>
      </c>
      <c r="K1729" s="9">
        <f>(((Kickstarter[[#This Row],[launched_at]]/60)/60)/24)+DATE(1970,1,1)</f>
        <v>42044.927974537044</v>
      </c>
      <c r="L1729">
        <v>1423520177</v>
      </c>
      <c r="M1729" t="b">
        <v>0</v>
      </c>
      <c r="N1729">
        <v>1</v>
      </c>
      <c r="O1729" s="10">
        <f>Kickstarter[[#This Row],[pledged]]/Kickstarter[[#This Row],[goal]]</f>
        <v>3.3333333333333332E-4</v>
      </c>
      <c r="P1729" s="12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Sub-Category]],LEN(Kickstarter[[#This Row],[Category and Sub-Category]])-FIND("/",Kickstarter[[#This Row],[Category and Sub-Category]]))</f>
        <v>faith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f>(((Kickstarter[[#This Row],[deadline]]/60)/60)/24)+DATE(1970,1,1)</f>
        <v>42298.625856481478</v>
      </c>
      <c r="J1730">
        <v>1445439674</v>
      </c>
      <c r="K1730" s="9">
        <f>(((Kickstarter[[#This Row],[launched_at]]/60)/60)/24)+DATE(1970,1,1)</f>
        <v>42268.625856481478</v>
      </c>
      <c r="L1730">
        <v>1442847674</v>
      </c>
      <c r="M1730" t="b">
        <v>0</v>
      </c>
      <c r="N1730">
        <v>7</v>
      </c>
      <c r="O1730" s="10">
        <f>Kickstarter[[#This Row],[pledged]]/Kickstarter[[#This Row],[goal]]</f>
        <v>0.68400000000000005</v>
      </c>
      <c r="P1730" s="12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Sub-Category]],LEN(Kickstarter[[#This Row],[Category and Sub-Category]])-FIND("/",Kickstarter[[#This Row],[Category and Sub-Category]]))</f>
        <v>faith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f>(((Kickstarter[[#This Row],[deadline]]/60)/60)/24)+DATE(1970,1,1)</f>
        <v>42531.052152777775</v>
      </c>
      <c r="J1731">
        <v>1465521306</v>
      </c>
      <c r="K1731" s="9">
        <f>(((Kickstarter[[#This Row],[launched_at]]/60)/60)/24)+DATE(1970,1,1)</f>
        <v>42471.052152777775</v>
      </c>
      <c r="L1731">
        <v>1460337306</v>
      </c>
      <c r="M1731" t="b">
        <v>0</v>
      </c>
      <c r="N1731">
        <v>0</v>
      </c>
      <c r="O1731" s="10">
        <f>Kickstarter[[#This Row],[pledged]]/Kickstarter[[#This Row],[goal]]</f>
        <v>0</v>
      </c>
      <c r="P1731" s="12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Sub-Category]],LEN(Kickstarter[[#This Row],[Category and Sub-Category]])-FIND("/",Kickstarter[[#This Row],[Category and Sub-Category]]))</f>
        <v>faith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f>(((Kickstarter[[#This Row],[deadline]]/60)/60)/24)+DATE(1970,1,1)</f>
        <v>42302.087766203709</v>
      </c>
      <c r="J1732">
        <v>1445738783</v>
      </c>
      <c r="K1732" s="9">
        <f>(((Kickstarter[[#This Row],[launched_at]]/60)/60)/24)+DATE(1970,1,1)</f>
        <v>42272.087766203709</v>
      </c>
      <c r="L1732">
        <v>1443146783</v>
      </c>
      <c r="M1732" t="b">
        <v>0</v>
      </c>
      <c r="N1732">
        <v>0</v>
      </c>
      <c r="O1732" s="10">
        <f>Kickstarter[[#This Row],[pledged]]/Kickstarter[[#This Row],[goal]]</f>
        <v>0</v>
      </c>
      <c r="P1732" s="12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Sub-Category]],LEN(Kickstarter[[#This Row],[Category and Sub-Category]])-FIND("/",Kickstarter[[#This Row],[Category and Sub-Category]]))</f>
        <v>faith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f>(((Kickstarter[[#This Row],[deadline]]/60)/60)/24)+DATE(1970,1,1)</f>
        <v>42166.625</v>
      </c>
      <c r="J1733">
        <v>1434034800</v>
      </c>
      <c r="K1733" s="9">
        <f>(((Kickstarter[[#This Row],[launched_at]]/60)/60)/24)+DATE(1970,1,1)</f>
        <v>42152.906851851847</v>
      </c>
      <c r="L1733">
        <v>1432849552</v>
      </c>
      <c r="M1733" t="b">
        <v>0</v>
      </c>
      <c r="N1733">
        <v>0</v>
      </c>
      <c r="O1733" s="10">
        <f>Kickstarter[[#This Row],[pledged]]/Kickstarter[[#This Row],[goal]]</f>
        <v>0</v>
      </c>
      <c r="P1733" s="12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Sub-Category]],LEN(Kickstarter[[#This Row],[Category and Sub-Category]])-FIND("/",Kickstarter[[#This Row],[Category and Sub-Category]]))</f>
        <v>faith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f>(((Kickstarter[[#This Row],[deadline]]/60)/60)/24)+DATE(1970,1,1)</f>
        <v>42385.208333333328</v>
      </c>
      <c r="J1734">
        <v>1452920400</v>
      </c>
      <c r="K1734" s="9">
        <f>(((Kickstarter[[#This Row],[launched_at]]/60)/60)/24)+DATE(1970,1,1)</f>
        <v>42325.683807870373</v>
      </c>
      <c r="L1734">
        <v>1447777481</v>
      </c>
      <c r="M1734" t="b">
        <v>0</v>
      </c>
      <c r="N1734">
        <v>0</v>
      </c>
      <c r="O1734" s="10">
        <f>Kickstarter[[#This Row],[pledged]]/Kickstarter[[#This Row],[goal]]</f>
        <v>0</v>
      </c>
      <c r="P1734" s="12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Sub-Category]],LEN(Kickstarter[[#This Row],[Category and Sub-Category]])-FIND("/",Kickstarter[[#This Row],[Category and Sub-Category]]))</f>
        <v>faith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f>(((Kickstarter[[#This Row],[deadline]]/60)/60)/24)+DATE(1970,1,1)</f>
        <v>42626.895833333328</v>
      </c>
      <c r="J1735">
        <v>1473802200</v>
      </c>
      <c r="K1735" s="9">
        <f>(((Kickstarter[[#This Row],[launched_at]]/60)/60)/24)+DATE(1970,1,1)</f>
        <v>42614.675625000003</v>
      </c>
      <c r="L1735">
        <v>1472746374</v>
      </c>
      <c r="M1735" t="b">
        <v>0</v>
      </c>
      <c r="N1735">
        <v>0</v>
      </c>
      <c r="O1735" s="10">
        <f>Kickstarter[[#This Row],[pledged]]/Kickstarter[[#This Row],[goal]]</f>
        <v>0</v>
      </c>
      <c r="P1735" s="12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Sub-Category]],LEN(Kickstarter[[#This Row],[Category and Sub-Category]])-FIND("/",Kickstarter[[#This Row],[Category and Sub-Category]]))</f>
        <v>faith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f>(((Kickstarter[[#This Row],[deadline]]/60)/60)/24)+DATE(1970,1,1)</f>
        <v>42132.036527777775</v>
      </c>
      <c r="J1736">
        <v>1431046356</v>
      </c>
      <c r="K1736" s="9">
        <f>(((Kickstarter[[#This Row],[launched_at]]/60)/60)/24)+DATE(1970,1,1)</f>
        <v>42102.036527777775</v>
      </c>
      <c r="L1736">
        <v>1428454356</v>
      </c>
      <c r="M1736" t="b">
        <v>0</v>
      </c>
      <c r="N1736">
        <v>1</v>
      </c>
      <c r="O1736" s="10">
        <f>Kickstarter[[#This Row],[pledged]]/Kickstarter[[#This Row],[goal]]</f>
        <v>2.2222222222222223E-4</v>
      </c>
      <c r="P1736" s="12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Sub-Category]],LEN(Kickstarter[[#This Row],[Category and Sub-Category]])-FIND("/",Kickstarter[[#This Row],[Category and Sub-Category]]))</f>
        <v>faith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f>(((Kickstarter[[#This Row],[deadline]]/60)/60)/24)+DATE(1970,1,1)</f>
        <v>42589.814178240747</v>
      </c>
      <c r="J1737">
        <v>1470598345</v>
      </c>
      <c r="K1737" s="9">
        <f>(((Kickstarter[[#This Row],[launched_at]]/60)/60)/24)+DATE(1970,1,1)</f>
        <v>42559.814178240747</v>
      </c>
      <c r="L1737">
        <v>1468006345</v>
      </c>
      <c r="M1737" t="b">
        <v>0</v>
      </c>
      <c r="N1737">
        <v>2</v>
      </c>
      <c r="O1737" s="10">
        <f>Kickstarter[[#This Row],[pledged]]/Kickstarter[[#This Row],[goal]]</f>
        <v>0.11</v>
      </c>
      <c r="P1737" s="12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Sub-Category]],LEN(Kickstarter[[#This Row],[Category and Sub-Category]])-FIND("/",Kickstarter[[#This Row],[Category and Sub-Category]]))</f>
        <v>faith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f>(((Kickstarter[[#This Row],[deadline]]/60)/60)/24)+DATE(1970,1,1)</f>
        <v>42316.90315972222</v>
      </c>
      <c r="J1738">
        <v>1447018833</v>
      </c>
      <c r="K1738" s="9">
        <f>(((Kickstarter[[#This Row],[launched_at]]/60)/60)/24)+DATE(1970,1,1)</f>
        <v>42286.861493055556</v>
      </c>
      <c r="L1738">
        <v>1444423233</v>
      </c>
      <c r="M1738" t="b">
        <v>0</v>
      </c>
      <c r="N1738">
        <v>1</v>
      </c>
      <c r="O1738" s="10">
        <f>Kickstarter[[#This Row],[pledged]]/Kickstarter[[#This Row],[goal]]</f>
        <v>7.3333333333333332E-3</v>
      </c>
      <c r="P1738" s="12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Sub-Category]],LEN(Kickstarter[[#This Row],[Category and Sub-Category]])-FIND("/",Kickstarter[[#This Row],[Category and Sub-Category]]))</f>
        <v>faith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f>(((Kickstarter[[#This Row],[deadline]]/60)/60)/24)+DATE(1970,1,1)</f>
        <v>42205.948981481488</v>
      </c>
      <c r="J1739">
        <v>1437432392</v>
      </c>
      <c r="K1739" s="9">
        <f>(((Kickstarter[[#This Row],[launched_at]]/60)/60)/24)+DATE(1970,1,1)</f>
        <v>42175.948981481488</v>
      </c>
      <c r="L1739">
        <v>1434840392</v>
      </c>
      <c r="M1739" t="b">
        <v>0</v>
      </c>
      <c r="N1739">
        <v>15</v>
      </c>
      <c r="O1739" s="10">
        <f>Kickstarter[[#This Row],[pledged]]/Kickstarter[[#This Row],[goal]]</f>
        <v>0.21249999999999999</v>
      </c>
      <c r="P1739" s="12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Sub-Category]],LEN(Kickstarter[[#This Row],[Category and Sub-Category]])-FIND("/",Kickstarter[[#This Row],[Category and Sub-Category]]))</f>
        <v>faith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f>(((Kickstarter[[#This Row],[deadline]]/60)/60)/24)+DATE(1970,1,1)</f>
        <v>41914.874328703707</v>
      </c>
      <c r="J1740">
        <v>1412283542</v>
      </c>
      <c r="K1740" s="9">
        <f>(((Kickstarter[[#This Row],[launched_at]]/60)/60)/24)+DATE(1970,1,1)</f>
        <v>41884.874328703707</v>
      </c>
      <c r="L1740">
        <v>1409691542</v>
      </c>
      <c r="M1740" t="b">
        <v>0</v>
      </c>
      <c r="N1740">
        <v>1</v>
      </c>
      <c r="O1740" s="10">
        <f>Kickstarter[[#This Row],[pledged]]/Kickstarter[[#This Row],[goal]]</f>
        <v>4.0000000000000001E-3</v>
      </c>
      <c r="P1740" s="12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Sub-Category]],LEN(Kickstarter[[#This Row],[Category and Sub-Category]])-FIND("/",Kickstarter[[#This Row],[Category and Sub-Category]]))</f>
        <v>faith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f>(((Kickstarter[[#This Row],[deadline]]/60)/60)/24)+DATE(1970,1,1)</f>
        <v>42494.832546296297</v>
      </c>
      <c r="J1741">
        <v>1462391932</v>
      </c>
      <c r="K1741" s="9">
        <f>(((Kickstarter[[#This Row],[launched_at]]/60)/60)/24)+DATE(1970,1,1)</f>
        <v>42435.874212962968</v>
      </c>
      <c r="L1741">
        <v>1457297932</v>
      </c>
      <c r="M1741" t="b">
        <v>0</v>
      </c>
      <c r="N1741">
        <v>1</v>
      </c>
      <c r="O1741" s="10">
        <f>Kickstarter[[#This Row],[pledged]]/Kickstarter[[#This Row],[goal]]</f>
        <v>1E-3</v>
      </c>
      <c r="P1741" s="12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Sub-Category]],LEN(Kickstarter[[#This Row],[Category and Sub-Category]])-FIND("/",Kickstarter[[#This Row],[Category and Sub-Category]]))</f>
        <v>faith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f>(((Kickstarter[[#This Row],[deadline]]/60)/60)/24)+DATE(1970,1,1)</f>
        <v>42201.817384259266</v>
      </c>
      <c r="J1742">
        <v>1437075422</v>
      </c>
      <c r="K1742" s="9">
        <f>(((Kickstarter[[#This Row],[launched_at]]/60)/60)/24)+DATE(1970,1,1)</f>
        <v>42171.817384259266</v>
      </c>
      <c r="L1742">
        <v>1434483422</v>
      </c>
      <c r="M1742" t="b">
        <v>0</v>
      </c>
      <c r="N1742">
        <v>0</v>
      </c>
      <c r="O1742" s="10">
        <f>Kickstarter[[#This Row],[pledged]]/Kickstarter[[#This Row],[goal]]</f>
        <v>0</v>
      </c>
      <c r="P1742" s="12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Sub-Category]],LEN(Kickstarter[[#This Row],[Category and Sub-Category]])-FIND("/",Kickstarter[[#This Row],[Category and Sub-Category]]))</f>
        <v>faith</v>
      </c>
      <c r="S1742" t="b">
        <v>0</v>
      </c>
      <c r="T1742" t="s">
        <v>8293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f>(((Kickstarter[[#This Row],[deadline]]/60)/60)/24)+DATE(1970,1,1)</f>
        <v>42165.628136574072</v>
      </c>
      <c r="J1743">
        <v>1433948671</v>
      </c>
      <c r="K1743" s="9">
        <f>(((Kickstarter[[#This Row],[launched_at]]/60)/60)/24)+DATE(1970,1,1)</f>
        <v>42120.628136574072</v>
      </c>
      <c r="L1743">
        <v>1430060671</v>
      </c>
      <c r="M1743" t="b">
        <v>0</v>
      </c>
      <c r="N1743">
        <v>52</v>
      </c>
      <c r="O1743" s="10">
        <f>Kickstarter[[#This Row],[pledged]]/Kickstarter[[#This Row],[goal]]</f>
        <v>1.1083333333333334</v>
      </c>
      <c r="P1743" s="12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Sub-Category]],LEN(Kickstarter[[#This Row],[Category and Sub-Category]])-FIND("/",Kickstarter[[#This Row],[Category and Sub-Category]]))</f>
        <v>photobooks</v>
      </c>
      <c r="S1743" t="b">
        <v>1</v>
      </c>
      <c r="T1743" t="s">
        <v>8285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f>(((Kickstarter[[#This Row],[deadline]]/60)/60)/24)+DATE(1970,1,1)</f>
        <v>42742.875</v>
      </c>
      <c r="J1744">
        <v>1483822800</v>
      </c>
      <c r="K1744" s="9">
        <f>(((Kickstarter[[#This Row],[launched_at]]/60)/60)/24)+DATE(1970,1,1)</f>
        <v>42710.876967592587</v>
      </c>
      <c r="L1744">
        <v>1481058170</v>
      </c>
      <c r="M1744" t="b">
        <v>0</v>
      </c>
      <c r="N1744">
        <v>34</v>
      </c>
      <c r="O1744" s="10">
        <f>Kickstarter[[#This Row],[pledged]]/Kickstarter[[#This Row],[goal]]</f>
        <v>1.0874999999999999</v>
      </c>
      <c r="P1744" s="12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Sub-Category]],LEN(Kickstarter[[#This Row],[Category and Sub-Category]])-FIND("/",Kickstarter[[#This Row],[Category and Sub-Category]]))</f>
        <v>photobooks</v>
      </c>
      <c r="S1744" t="b">
        <v>1</v>
      </c>
      <c r="T1744" t="s">
        <v>8285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f>(((Kickstarter[[#This Row],[deadline]]/60)/60)/24)+DATE(1970,1,1)</f>
        <v>42609.165972222225</v>
      </c>
      <c r="J1745">
        <v>1472270340</v>
      </c>
      <c r="K1745" s="9">
        <f>(((Kickstarter[[#This Row],[launched_at]]/60)/60)/24)+DATE(1970,1,1)</f>
        <v>42586.925636574073</v>
      </c>
      <c r="L1745">
        <v>1470348775</v>
      </c>
      <c r="M1745" t="b">
        <v>0</v>
      </c>
      <c r="N1745">
        <v>67</v>
      </c>
      <c r="O1745" s="10">
        <f>Kickstarter[[#This Row],[pledged]]/Kickstarter[[#This Row],[goal]]</f>
        <v>1.0041666666666667</v>
      </c>
      <c r="P1745" s="12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Sub-Category]],LEN(Kickstarter[[#This Row],[Category and Sub-Category]])-FIND("/",Kickstarter[[#This Row],[Category and Sub-Category]]))</f>
        <v>photobooks</v>
      </c>
      <c r="S1745" t="b">
        <v>1</v>
      </c>
      <c r="T1745" t="s">
        <v>8285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f>(((Kickstarter[[#This Row],[deadline]]/60)/60)/24)+DATE(1970,1,1)</f>
        <v>42071.563391203701</v>
      </c>
      <c r="J1746">
        <v>1425821477</v>
      </c>
      <c r="K1746" s="9">
        <f>(((Kickstarter[[#This Row],[launched_at]]/60)/60)/24)+DATE(1970,1,1)</f>
        <v>42026.605057870373</v>
      </c>
      <c r="L1746">
        <v>1421937077</v>
      </c>
      <c r="M1746" t="b">
        <v>0</v>
      </c>
      <c r="N1746">
        <v>70</v>
      </c>
      <c r="O1746" s="10">
        <f>Kickstarter[[#This Row],[pledged]]/Kickstarter[[#This Row],[goal]]</f>
        <v>1.1845454545454546</v>
      </c>
      <c r="P1746" s="12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Sub-Category]],LEN(Kickstarter[[#This Row],[Category and Sub-Category]])-FIND("/",Kickstarter[[#This Row],[Category and Sub-Category]]))</f>
        <v>photobooks</v>
      </c>
      <c r="S1746" t="b">
        <v>1</v>
      </c>
      <c r="T1746" t="s">
        <v>8285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f>(((Kickstarter[[#This Row],[deadline]]/60)/60)/24)+DATE(1970,1,1)</f>
        <v>42726.083333333328</v>
      </c>
      <c r="J1747">
        <v>1482372000</v>
      </c>
      <c r="K1747" s="9">
        <f>(((Kickstarter[[#This Row],[launched_at]]/60)/60)/24)+DATE(1970,1,1)</f>
        <v>42690.259699074071</v>
      </c>
      <c r="L1747">
        <v>1479276838</v>
      </c>
      <c r="M1747" t="b">
        <v>0</v>
      </c>
      <c r="N1747">
        <v>89</v>
      </c>
      <c r="O1747" s="10">
        <f>Kickstarter[[#This Row],[pledged]]/Kickstarter[[#This Row],[goal]]</f>
        <v>1.1401428571428571</v>
      </c>
      <c r="P1747" s="12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Sub-Category]],LEN(Kickstarter[[#This Row],[Category and Sub-Category]])-FIND("/",Kickstarter[[#This Row],[Category and Sub-Category]]))</f>
        <v>photobooks</v>
      </c>
      <c r="S1747" t="b">
        <v>1</v>
      </c>
      <c r="T1747" t="s">
        <v>8285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f>(((Kickstarter[[#This Row],[deadline]]/60)/60)/24)+DATE(1970,1,1)</f>
        <v>42698.083333333328</v>
      </c>
      <c r="J1748">
        <v>1479952800</v>
      </c>
      <c r="K1748" s="9">
        <f>(((Kickstarter[[#This Row],[launched_at]]/60)/60)/24)+DATE(1970,1,1)</f>
        <v>42668.176701388889</v>
      </c>
      <c r="L1748">
        <v>1477368867</v>
      </c>
      <c r="M1748" t="b">
        <v>0</v>
      </c>
      <c r="N1748">
        <v>107</v>
      </c>
      <c r="O1748" s="10">
        <f>Kickstarter[[#This Row],[pledged]]/Kickstarter[[#This Row],[goal]]</f>
        <v>1.4810000000000001</v>
      </c>
      <c r="P1748" s="12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Sub-Category]],LEN(Kickstarter[[#This Row],[Category and Sub-Category]])-FIND("/",Kickstarter[[#This Row],[Category and Sub-Category]]))</f>
        <v>photobooks</v>
      </c>
      <c r="S1748" t="b">
        <v>1</v>
      </c>
      <c r="T1748" t="s">
        <v>8285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f>(((Kickstarter[[#This Row],[deadline]]/60)/60)/24)+DATE(1970,1,1)</f>
        <v>42321.625</v>
      </c>
      <c r="J1749">
        <v>1447426800</v>
      </c>
      <c r="K1749" s="9">
        <f>(((Kickstarter[[#This Row],[launched_at]]/60)/60)/24)+DATE(1970,1,1)</f>
        <v>42292.435532407413</v>
      </c>
      <c r="L1749">
        <v>1444904830</v>
      </c>
      <c r="M1749" t="b">
        <v>0</v>
      </c>
      <c r="N1749">
        <v>159</v>
      </c>
      <c r="O1749" s="10">
        <f>Kickstarter[[#This Row],[pledged]]/Kickstarter[[#This Row],[goal]]</f>
        <v>1.0495555555555556</v>
      </c>
      <c r="P1749" s="12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Sub-Category]],LEN(Kickstarter[[#This Row],[Category and Sub-Category]])-FIND("/",Kickstarter[[#This Row],[Category and Sub-Category]]))</f>
        <v>photobooks</v>
      </c>
      <c r="S1749" t="b">
        <v>1</v>
      </c>
      <c r="T1749" t="s">
        <v>8285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f>(((Kickstarter[[#This Row],[deadline]]/60)/60)/24)+DATE(1970,1,1)</f>
        <v>42249.950729166667</v>
      </c>
      <c r="J1750">
        <v>1441234143</v>
      </c>
      <c r="K1750" s="9">
        <f>(((Kickstarter[[#This Row],[launched_at]]/60)/60)/24)+DATE(1970,1,1)</f>
        <v>42219.950729166667</v>
      </c>
      <c r="L1750">
        <v>1438642143</v>
      </c>
      <c r="M1750" t="b">
        <v>0</v>
      </c>
      <c r="N1750">
        <v>181</v>
      </c>
      <c r="O1750" s="10">
        <f>Kickstarter[[#This Row],[pledged]]/Kickstarter[[#This Row],[goal]]</f>
        <v>1.29948</v>
      </c>
      <c r="P1750" s="12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Sub-Category]],LEN(Kickstarter[[#This Row],[Category and Sub-Category]])-FIND("/",Kickstarter[[#This Row],[Category and Sub-Category]]))</f>
        <v>photobooks</v>
      </c>
      <c r="S1750" t="b">
        <v>1</v>
      </c>
      <c r="T1750" t="s">
        <v>8285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f>(((Kickstarter[[#This Row],[deadline]]/60)/60)/24)+DATE(1970,1,1)</f>
        <v>42795.791666666672</v>
      </c>
      <c r="J1751">
        <v>1488394800</v>
      </c>
      <c r="K1751" s="9">
        <f>(((Kickstarter[[#This Row],[launched_at]]/60)/60)/24)+DATE(1970,1,1)</f>
        <v>42758.975937499999</v>
      </c>
      <c r="L1751">
        <v>1485213921</v>
      </c>
      <c r="M1751" t="b">
        <v>0</v>
      </c>
      <c r="N1751">
        <v>131</v>
      </c>
      <c r="O1751" s="10">
        <f>Kickstarter[[#This Row],[pledged]]/Kickstarter[[#This Row],[goal]]</f>
        <v>1.2348756218905472</v>
      </c>
      <c r="P1751" s="12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Sub-Category]],LEN(Kickstarter[[#This Row],[Category and Sub-Category]])-FIND("/",Kickstarter[[#This Row],[Category and Sub-Category]]))</f>
        <v>photobooks</v>
      </c>
      <c r="S1751" t="b">
        <v>1</v>
      </c>
      <c r="T1751" t="s">
        <v>8285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f>(((Kickstarter[[#This Row],[deadline]]/60)/60)/24)+DATE(1970,1,1)</f>
        <v>42479.836851851855</v>
      </c>
      <c r="J1752">
        <v>1461096304</v>
      </c>
      <c r="K1752" s="9">
        <f>(((Kickstarter[[#This Row],[launched_at]]/60)/60)/24)+DATE(1970,1,1)</f>
        <v>42454.836851851855</v>
      </c>
      <c r="L1752">
        <v>1458936304</v>
      </c>
      <c r="M1752" t="b">
        <v>0</v>
      </c>
      <c r="N1752">
        <v>125</v>
      </c>
      <c r="O1752" s="10">
        <f>Kickstarter[[#This Row],[pledged]]/Kickstarter[[#This Row],[goal]]</f>
        <v>2.0162</v>
      </c>
      <c r="P1752" s="12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Sub-Category]],LEN(Kickstarter[[#This Row],[Category and Sub-Category]])-FIND("/",Kickstarter[[#This Row],[Category and Sub-Category]]))</f>
        <v>photobooks</v>
      </c>
      <c r="S1752" t="b">
        <v>1</v>
      </c>
      <c r="T1752" t="s">
        <v>8285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f>(((Kickstarter[[#This Row],[deadline]]/60)/60)/24)+DATE(1970,1,1)</f>
        <v>42082.739849537036</v>
      </c>
      <c r="J1753">
        <v>1426787123</v>
      </c>
      <c r="K1753" s="9">
        <f>(((Kickstarter[[#This Row],[launched_at]]/60)/60)/24)+DATE(1970,1,1)</f>
        <v>42052.7815162037</v>
      </c>
      <c r="L1753">
        <v>1424198723</v>
      </c>
      <c r="M1753" t="b">
        <v>0</v>
      </c>
      <c r="N1753">
        <v>61</v>
      </c>
      <c r="O1753" s="10">
        <f>Kickstarter[[#This Row],[pledged]]/Kickstarter[[#This Row],[goal]]</f>
        <v>1.0289999999999999</v>
      </c>
      <c r="P1753" s="12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Sub-Category]],LEN(Kickstarter[[#This Row],[Category and Sub-Category]])-FIND("/",Kickstarter[[#This Row],[Category and Sub-Category]]))</f>
        <v>photobooks</v>
      </c>
      <c r="S1753" t="b">
        <v>1</v>
      </c>
      <c r="T1753" t="s">
        <v>8285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f>(((Kickstarter[[#This Row],[deadline]]/60)/60)/24)+DATE(1970,1,1)</f>
        <v>42657.253263888888</v>
      </c>
      <c r="J1754">
        <v>1476425082</v>
      </c>
      <c r="K1754" s="9">
        <f>(((Kickstarter[[#This Row],[launched_at]]/60)/60)/24)+DATE(1970,1,1)</f>
        <v>42627.253263888888</v>
      </c>
      <c r="L1754">
        <v>1473833082</v>
      </c>
      <c r="M1754" t="b">
        <v>0</v>
      </c>
      <c r="N1754">
        <v>90</v>
      </c>
      <c r="O1754" s="10">
        <f>Kickstarter[[#This Row],[pledged]]/Kickstarter[[#This Row],[goal]]</f>
        <v>2.6016666666666666</v>
      </c>
      <c r="P1754" s="12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Sub-Category]],LEN(Kickstarter[[#This Row],[Category and Sub-Category]])-FIND("/",Kickstarter[[#This Row],[Category and Sub-Category]]))</f>
        <v>photobooks</v>
      </c>
      <c r="S1754" t="b">
        <v>1</v>
      </c>
      <c r="T1754" t="s">
        <v>8285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f>(((Kickstarter[[#This Row],[deadline]]/60)/60)/24)+DATE(1970,1,1)</f>
        <v>42450.707962962959</v>
      </c>
      <c r="J1755">
        <v>1458579568</v>
      </c>
      <c r="K1755" s="9">
        <f>(((Kickstarter[[#This Row],[launched_at]]/60)/60)/24)+DATE(1970,1,1)</f>
        <v>42420.74962962963</v>
      </c>
      <c r="L1755">
        <v>1455991168</v>
      </c>
      <c r="M1755" t="b">
        <v>0</v>
      </c>
      <c r="N1755">
        <v>35</v>
      </c>
      <c r="O1755" s="10">
        <f>Kickstarter[[#This Row],[pledged]]/Kickstarter[[#This Row],[goal]]</f>
        <v>1.08</v>
      </c>
      <c r="P1755" s="12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Sub-Category]],LEN(Kickstarter[[#This Row],[Category and Sub-Category]])-FIND("/",Kickstarter[[#This Row],[Category and Sub-Category]]))</f>
        <v>photobooks</v>
      </c>
      <c r="S1755" t="b">
        <v>1</v>
      </c>
      <c r="T1755" t="s">
        <v>8285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f>(((Kickstarter[[#This Row],[deadline]]/60)/60)/24)+DATE(1970,1,1)</f>
        <v>42097.835104166668</v>
      </c>
      <c r="J1756">
        <v>1428091353</v>
      </c>
      <c r="K1756" s="9">
        <f>(((Kickstarter[[#This Row],[launched_at]]/60)/60)/24)+DATE(1970,1,1)</f>
        <v>42067.876770833333</v>
      </c>
      <c r="L1756">
        <v>1425502953</v>
      </c>
      <c r="M1756" t="b">
        <v>0</v>
      </c>
      <c r="N1756">
        <v>90</v>
      </c>
      <c r="O1756" s="10">
        <f>Kickstarter[[#This Row],[pledged]]/Kickstarter[[#This Row],[goal]]</f>
        <v>1.1052941176470588</v>
      </c>
      <c r="P1756" s="12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Sub-Category]],LEN(Kickstarter[[#This Row],[Category and Sub-Category]])-FIND("/",Kickstarter[[#This Row],[Category and Sub-Category]]))</f>
        <v>photobooks</v>
      </c>
      <c r="S1756" t="b">
        <v>1</v>
      </c>
      <c r="T1756" t="s">
        <v>8285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f>(((Kickstarter[[#This Row],[deadline]]/60)/60)/24)+DATE(1970,1,1)</f>
        <v>42282.788900462961</v>
      </c>
      <c r="J1757">
        <v>1444071361</v>
      </c>
      <c r="K1757" s="9">
        <f>(((Kickstarter[[#This Row],[launched_at]]/60)/60)/24)+DATE(1970,1,1)</f>
        <v>42252.788900462961</v>
      </c>
      <c r="L1757">
        <v>1441479361</v>
      </c>
      <c r="M1757" t="b">
        <v>0</v>
      </c>
      <c r="N1757">
        <v>4</v>
      </c>
      <c r="O1757" s="10">
        <f>Kickstarter[[#This Row],[pledged]]/Kickstarter[[#This Row],[goal]]</f>
        <v>1.2</v>
      </c>
      <c r="P1757" s="12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Sub-Category]],LEN(Kickstarter[[#This Row],[Category and Sub-Category]])-FIND("/",Kickstarter[[#This Row],[Category and Sub-Category]]))</f>
        <v>photobooks</v>
      </c>
      <c r="S1757" t="b">
        <v>1</v>
      </c>
      <c r="T1757" t="s">
        <v>8285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f>(((Kickstarter[[#This Row],[deadline]]/60)/60)/24)+DATE(1970,1,1)</f>
        <v>42611.167465277773</v>
      </c>
      <c r="J1758">
        <v>1472443269</v>
      </c>
      <c r="K1758" s="9">
        <f>(((Kickstarter[[#This Row],[launched_at]]/60)/60)/24)+DATE(1970,1,1)</f>
        <v>42571.167465277773</v>
      </c>
      <c r="L1758">
        <v>1468987269</v>
      </c>
      <c r="M1758" t="b">
        <v>0</v>
      </c>
      <c r="N1758">
        <v>120</v>
      </c>
      <c r="O1758" s="10">
        <f>Kickstarter[[#This Row],[pledged]]/Kickstarter[[#This Row],[goal]]</f>
        <v>1.0282909090909091</v>
      </c>
      <c r="P1758" s="12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Sub-Category]],LEN(Kickstarter[[#This Row],[Category and Sub-Category]])-FIND("/",Kickstarter[[#This Row],[Category and Sub-Category]]))</f>
        <v>photobooks</v>
      </c>
      <c r="S1758" t="b">
        <v>1</v>
      </c>
      <c r="T1758" t="s">
        <v>8285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f>(((Kickstarter[[#This Row],[deadline]]/60)/60)/24)+DATE(1970,1,1)</f>
        <v>42763.811805555553</v>
      </c>
      <c r="J1759">
        <v>1485631740</v>
      </c>
      <c r="K1759" s="9">
        <f>(((Kickstarter[[#This Row],[launched_at]]/60)/60)/24)+DATE(1970,1,1)</f>
        <v>42733.827349537038</v>
      </c>
      <c r="L1759">
        <v>1483041083</v>
      </c>
      <c r="M1759" t="b">
        <v>0</v>
      </c>
      <c r="N1759">
        <v>14</v>
      </c>
      <c r="O1759" s="10">
        <f>Kickstarter[[#This Row],[pledged]]/Kickstarter[[#This Row],[goal]]</f>
        <v>1.1599999999999999</v>
      </c>
      <c r="P1759" s="12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Sub-Category]],LEN(Kickstarter[[#This Row],[Category and Sub-Category]])-FIND("/",Kickstarter[[#This Row],[Category and Sub-Category]]))</f>
        <v>photobooks</v>
      </c>
      <c r="S1759" t="b">
        <v>1</v>
      </c>
      <c r="T1759" t="s">
        <v>8285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f>(((Kickstarter[[#This Row],[deadline]]/60)/60)/24)+DATE(1970,1,1)</f>
        <v>42565.955925925926</v>
      </c>
      <c r="J1760">
        <v>1468536992</v>
      </c>
      <c r="K1760" s="9">
        <f>(((Kickstarter[[#This Row],[launched_at]]/60)/60)/24)+DATE(1970,1,1)</f>
        <v>42505.955925925926</v>
      </c>
      <c r="L1760">
        <v>1463352992</v>
      </c>
      <c r="M1760" t="b">
        <v>0</v>
      </c>
      <c r="N1760">
        <v>27</v>
      </c>
      <c r="O1760" s="10">
        <f>Kickstarter[[#This Row],[pledged]]/Kickstarter[[#This Row],[goal]]</f>
        <v>1.147</v>
      </c>
      <c r="P1760" s="12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Sub-Category]],LEN(Kickstarter[[#This Row],[Category and Sub-Category]])-FIND("/",Kickstarter[[#This Row],[Category and Sub-Category]]))</f>
        <v>photobooks</v>
      </c>
      <c r="S1760" t="b">
        <v>1</v>
      </c>
      <c r="T1760" t="s">
        <v>8285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f>(((Kickstarter[[#This Row],[deadline]]/60)/60)/24)+DATE(1970,1,1)</f>
        <v>42088.787372685183</v>
      </c>
      <c r="J1761">
        <v>1427309629</v>
      </c>
      <c r="K1761" s="9">
        <f>(((Kickstarter[[#This Row],[launched_at]]/60)/60)/24)+DATE(1970,1,1)</f>
        <v>42068.829039351855</v>
      </c>
      <c r="L1761">
        <v>1425585229</v>
      </c>
      <c r="M1761" t="b">
        <v>0</v>
      </c>
      <c r="N1761">
        <v>49</v>
      </c>
      <c r="O1761" s="10">
        <f>Kickstarter[[#This Row],[pledged]]/Kickstarter[[#This Row],[goal]]</f>
        <v>1.0660000000000001</v>
      </c>
      <c r="P1761" s="12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Sub-Category]],LEN(Kickstarter[[#This Row],[Category and Sub-Category]])-FIND("/",Kickstarter[[#This Row],[Category and Sub-Category]]))</f>
        <v>photobooks</v>
      </c>
      <c r="S1761" t="b">
        <v>1</v>
      </c>
      <c r="T1761" t="s">
        <v>8285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f>(((Kickstarter[[#This Row],[deadline]]/60)/60)/24)+DATE(1970,1,1)</f>
        <v>42425.67260416667</v>
      </c>
      <c r="J1762">
        <v>1456416513</v>
      </c>
      <c r="K1762" s="9">
        <f>(((Kickstarter[[#This Row],[launched_at]]/60)/60)/24)+DATE(1970,1,1)</f>
        <v>42405.67260416667</v>
      </c>
      <c r="L1762">
        <v>1454688513</v>
      </c>
      <c r="M1762" t="b">
        <v>0</v>
      </c>
      <c r="N1762">
        <v>102</v>
      </c>
      <c r="O1762" s="10">
        <f>Kickstarter[[#This Row],[pledged]]/Kickstarter[[#This Row],[goal]]</f>
        <v>1.6544000000000001</v>
      </c>
      <c r="P1762" s="12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Sub-Category]],LEN(Kickstarter[[#This Row],[Category and Sub-Category]])-FIND("/",Kickstarter[[#This Row],[Category and Sub-Category]]))</f>
        <v>photobooks</v>
      </c>
      <c r="S1762" t="b">
        <v>1</v>
      </c>
      <c r="T1762" t="s">
        <v>8285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f>(((Kickstarter[[#This Row],[deadline]]/60)/60)/24)+DATE(1970,1,1)</f>
        <v>42259.567824074074</v>
      </c>
      <c r="J1763">
        <v>1442065060</v>
      </c>
      <c r="K1763" s="9">
        <f>(((Kickstarter[[#This Row],[launched_at]]/60)/60)/24)+DATE(1970,1,1)</f>
        <v>42209.567824074074</v>
      </c>
      <c r="L1763">
        <v>1437745060</v>
      </c>
      <c r="M1763" t="b">
        <v>0</v>
      </c>
      <c r="N1763">
        <v>3</v>
      </c>
      <c r="O1763" s="10">
        <f>Kickstarter[[#This Row],[pledged]]/Kickstarter[[#This Row],[goal]]</f>
        <v>1.55</v>
      </c>
      <c r="P1763" s="12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Sub-Category]],LEN(Kickstarter[[#This Row],[Category and Sub-Category]])-FIND("/",Kickstarter[[#This Row],[Category and Sub-Category]]))</f>
        <v>photobooks</v>
      </c>
      <c r="S1763" t="b">
        <v>1</v>
      </c>
      <c r="T1763" t="s">
        <v>8285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f>(((Kickstarter[[#This Row],[deadline]]/60)/60)/24)+DATE(1970,1,1)</f>
        <v>42440.982002314813</v>
      </c>
      <c r="J1764">
        <v>1457739245</v>
      </c>
      <c r="K1764" s="9">
        <f>(((Kickstarter[[#This Row],[launched_at]]/60)/60)/24)+DATE(1970,1,1)</f>
        <v>42410.982002314813</v>
      </c>
      <c r="L1764">
        <v>1455147245</v>
      </c>
      <c r="M1764" t="b">
        <v>0</v>
      </c>
      <c r="N1764">
        <v>25</v>
      </c>
      <c r="O1764" s="10">
        <f>Kickstarter[[#This Row],[pledged]]/Kickstarter[[#This Row],[goal]]</f>
        <v>8.85</v>
      </c>
      <c r="P1764" s="12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Sub-Category]],LEN(Kickstarter[[#This Row],[Category and Sub-Category]])-FIND("/",Kickstarter[[#This Row],[Category and Sub-Category]]))</f>
        <v>photobooks</v>
      </c>
      <c r="S1764" t="b">
        <v>1</v>
      </c>
      <c r="T1764" t="s">
        <v>8285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f>(((Kickstarter[[#This Row],[deadline]]/60)/60)/24)+DATE(1970,1,1)</f>
        <v>42666.868518518517</v>
      </c>
      <c r="J1765">
        <v>1477255840</v>
      </c>
      <c r="K1765" s="9">
        <f>(((Kickstarter[[#This Row],[launched_at]]/60)/60)/24)+DATE(1970,1,1)</f>
        <v>42636.868518518517</v>
      </c>
      <c r="L1765">
        <v>1474663840</v>
      </c>
      <c r="M1765" t="b">
        <v>0</v>
      </c>
      <c r="N1765">
        <v>118</v>
      </c>
      <c r="O1765" s="10">
        <f>Kickstarter[[#This Row],[pledged]]/Kickstarter[[#This Row],[goal]]</f>
        <v>1.0190833333333333</v>
      </c>
      <c r="P1765" s="12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Sub-Category]],LEN(Kickstarter[[#This Row],[Category and Sub-Category]])-FIND("/",Kickstarter[[#This Row],[Category and Sub-Category]]))</f>
        <v>photobooks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f>(((Kickstarter[[#This Row],[deadline]]/60)/60)/24)+DATE(1970,1,1)</f>
        <v>41854.485868055555</v>
      </c>
      <c r="J1766">
        <v>1407065979</v>
      </c>
      <c r="K1766" s="9">
        <f>(((Kickstarter[[#This Row],[launched_at]]/60)/60)/24)+DATE(1970,1,1)</f>
        <v>41825.485868055555</v>
      </c>
      <c r="L1766">
        <v>1404560379</v>
      </c>
      <c r="M1766" t="b">
        <v>1</v>
      </c>
      <c r="N1766">
        <v>39</v>
      </c>
      <c r="O1766" s="10">
        <f>Kickstarter[[#This Row],[pledged]]/Kickstarter[[#This Row],[goal]]</f>
        <v>0.19600000000000001</v>
      </c>
      <c r="P1766" s="12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Sub-Category]],LEN(Kickstarter[[#This Row],[Category and Sub-Category]])-FIND("/",Kickstarter[[#This Row],[Category and Sub-Category]]))</f>
        <v>photobooks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f>(((Kickstarter[[#This Row],[deadline]]/60)/60)/24)+DATE(1970,1,1)</f>
        <v>41864.980462962965</v>
      </c>
      <c r="J1767">
        <v>1407972712</v>
      </c>
      <c r="K1767" s="9">
        <f>(((Kickstarter[[#This Row],[launched_at]]/60)/60)/24)+DATE(1970,1,1)</f>
        <v>41834.980462962965</v>
      </c>
      <c r="L1767">
        <v>1405380712</v>
      </c>
      <c r="M1767" t="b">
        <v>1</v>
      </c>
      <c r="N1767">
        <v>103</v>
      </c>
      <c r="O1767" s="10">
        <f>Kickstarter[[#This Row],[pledged]]/Kickstarter[[#This Row],[goal]]</f>
        <v>0.59467839999999994</v>
      </c>
      <c r="P1767" s="12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Sub-Category]],LEN(Kickstarter[[#This Row],[Category and Sub-Category]])-FIND("/",Kickstarter[[#This Row],[Category and Sub-Category]]))</f>
        <v>photobooks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f>(((Kickstarter[[#This Row],[deadline]]/60)/60)/24)+DATE(1970,1,1)</f>
        <v>41876.859814814816</v>
      </c>
      <c r="J1768">
        <v>1408999088</v>
      </c>
      <c r="K1768" s="9">
        <f>(((Kickstarter[[#This Row],[launched_at]]/60)/60)/24)+DATE(1970,1,1)</f>
        <v>41855.859814814816</v>
      </c>
      <c r="L1768">
        <v>1407184688</v>
      </c>
      <c r="M1768" t="b">
        <v>1</v>
      </c>
      <c r="N1768">
        <v>0</v>
      </c>
      <c r="O1768" s="10">
        <f>Kickstarter[[#This Row],[pledged]]/Kickstarter[[#This Row],[goal]]</f>
        <v>0</v>
      </c>
      <c r="P1768" s="12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Sub-Category]],LEN(Kickstarter[[#This Row],[Category and Sub-Category]])-FIND("/",Kickstarter[[#This Row],[Category and Sub-Category]]))</f>
        <v>photobooks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f>(((Kickstarter[[#This Row],[deadline]]/60)/60)/24)+DATE(1970,1,1)</f>
        <v>41854.658379629633</v>
      </c>
      <c r="J1769">
        <v>1407080884</v>
      </c>
      <c r="K1769" s="9">
        <f>(((Kickstarter[[#This Row],[launched_at]]/60)/60)/24)+DATE(1970,1,1)</f>
        <v>41824.658379629633</v>
      </c>
      <c r="L1769">
        <v>1404488884</v>
      </c>
      <c r="M1769" t="b">
        <v>1</v>
      </c>
      <c r="N1769">
        <v>39</v>
      </c>
      <c r="O1769" s="10">
        <f>Kickstarter[[#This Row],[pledged]]/Kickstarter[[#This Row],[goal]]</f>
        <v>0.4572</v>
      </c>
      <c r="P1769" s="12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Sub-Category]],LEN(Kickstarter[[#This Row],[Category and Sub-Category]])-FIND("/",Kickstarter[[#This Row],[Category and Sub-Category]]))</f>
        <v>photobooks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f>(((Kickstarter[[#This Row],[deadline]]/60)/60)/24)+DATE(1970,1,1)</f>
        <v>41909.560694444444</v>
      </c>
      <c r="J1770">
        <v>1411824444</v>
      </c>
      <c r="K1770" s="9">
        <f>(((Kickstarter[[#This Row],[launched_at]]/60)/60)/24)+DATE(1970,1,1)</f>
        <v>41849.560694444444</v>
      </c>
      <c r="L1770">
        <v>1406640444</v>
      </c>
      <c r="M1770" t="b">
        <v>1</v>
      </c>
      <c r="N1770">
        <v>15</v>
      </c>
      <c r="O1770" s="10">
        <f>Kickstarter[[#This Row],[pledged]]/Kickstarter[[#This Row],[goal]]</f>
        <v>3.7400000000000003E-2</v>
      </c>
      <c r="P1770" s="12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Sub-Category]],LEN(Kickstarter[[#This Row],[Category and Sub-Category]])-FIND("/",Kickstarter[[#This Row],[Category and Sub-Category]]))</f>
        <v>photobooks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f>(((Kickstarter[[#This Row],[deadline]]/60)/60)/24)+DATE(1970,1,1)</f>
        <v>42017.818969907406</v>
      </c>
      <c r="J1771">
        <v>1421177959</v>
      </c>
      <c r="K1771" s="9">
        <f>(((Kickstarter[[#This Row],[launched_at]]/60)/60)/24)+DATE(1970,1,1)</f>
        <v>41987.818969907406</v>
      </c>
      <c r="L1771">
        <v>1418585959</v>
      </c>
      <c r="M1771" t="b">
        <v>1</v>
      </c>
      <c r="N1771">
        <v>22</v>
      </c>
      <c r="O1771" s="10">
        <f>Kickstarter[[#This Row],[pledged]]/Kickstarter[[#This Row],[goal]]</f>
        <v>2.7025E-2</v>
      </c>
      <c r="P1771" s="12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Sub-Category]],LEN(Kickstarter[[#This Row],[Category and Sub-Category]])-FIND("/",Kickstarter[[#This Row],[Category and Sub-Category]]))</f>
        <v>photobooks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f>(((Kickstarter[[#This Row],[deadline]]/60)/60)/24)+DATE(1970,1,1)</f>
        <v>41926.780023148152</v>
      </c>
      <c r="J1772">
        <v>1413312194</v>
      </c>
      <c r="K1772" s="9">
        <f>(((Kickstarter[[#This Row],[launched_at]]/60)/60)/24)+DATE(1970,1,1)</f>
        <v>41891.780023148152</v>
      </c>
      <c r="L1772">
        <v>1410288194</v>
      </c>
      <c r="M1772" t="b">
        <v>1</v>
      </c>
      <c r="N1772">
        <v>92</v>
      </c>
      <c r="O1772" s="10">
        <f>Kickstarter[[#This Row],[pledged]]/Kickstarter[[#This Row],[goal]]</f>
        <v>0.56514285714285717</v>
      </c>
      <c r="P1772" s="12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Sub-Category]],LEN(Kickstarter[[#This Row],[Category and Sub-Category]])-FIND("/",Kickstarter[[#This Row],[Category and Sub-Category]]))</f>
        <v>photobooks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f>(((Kickstarter[[#This Row],[deadline]]/60)/60)/24)+DATE(1970,1,1)</f>
        <v>41935.979629629634</v>
      </c>
      <c r="J1773">
        <v>1414107040</v>
      </c>
      <c r="K1773" s="9">
        <f>(((Kickstarter[[#This Row],[launched_at]]/60)/60)/24)+DATE(1970,1,1)</f>
        <v>41905.979629629634</v>
      </c>
      <c r="L1773">
        <v>1411515040</v>
      </c>
      <c r="M1773" t="b">
        <v>1</v>
      </c>
      <c r="N1773">
        <v>25</v>
      </c>
      <c r="O1773" s="10">
        <f>Kickstarter[[#This Row],[pledged]]/Kickstarter[[#This Row],[goal]]</f>
        <v>0.21309523809523809</v>
      </c>
      <c r="P1773" s="12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Sub-Category]],LEN(Kickstarter[[#This Row],[Category and Sub-Category]])-FIND("/",Kickstarter[[#This Row],[Category and Sub-Category]]))</f>
        <v>photobooks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f>(((Kickstarter[[#This Row],[deadline]]/60)/60)/24)+DATE(1970,1,1)</f>
        <v>41826.718009259261</v>
      </c>
      <c r="J1774">
        <v>1404666836</v>
      </c>
      <c r="K1774" s="9">
        <f>(((Kickstarter[[#This Row],[launched_at]]/60)/60)/24)+DATE(1970,1,1)</f>
        <v>41766.718009259261</v>
      </c>
      <c r="L1774">
        <v>1399482836</v>
      </c>
      <c r="M1774" t="b">
        <v>1</v>
      </c>
      <c r="N1774">
        <v>19</v>
      </c>
      <c r="O1774" s="10">
        <f>Kickstarter[[#This Row],[pledged]]/Kickstarter[[#This Row],[goal]]</f>
        <v>0.156</v>
      </c>
      <c r="P1774" s="12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Sub-Category]],LEN(Kickstarter[[#This Row],[Category and Sub-Category]])-FIND("/",Kickstarter[[#This Row],[Category and Sub-Category]]))</f>
        <v>photobooks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f>(((Kickstarter[[#This Row],[deadline]]/60)/60)/24)+DATE(1970,1,1)</f>
        <v>42023.760393518518</v>
      </c>
      <c r="J1775">
        <v>1421691298</v>
      </c>
      <c r="K1775" s="9">
        <f>(((Kickstarter[[#This Row],[launched_at]]/60)/60)/24)+DATE(1970,1,1)</f>
        <v>41978.760393518518</v>
      </c>
      <c r="L1775">
        <v>1417803298</v>
      </c>
      <c r="M1775" t="b">
        <v>1</v>
      </c>
      <c r="N1775">
        <v>19</v>
      </c>
      <c r="O1775" s="10">
        <f>Kickstarter[[#This Row],[pledged]]/Kickstarter[[#This Row],[goal]]</f>
        <v>6.2566666666666673E-2</v>
      </c>
      <c r="P1775" s="12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Sub-Category]],LEN(Kickstarter[[#This Row],[Category and Sub-Category]])-FIND("/",Kickstarter[[#This Row],[Category and Sub-Category]]))</f>
        <v>photobooks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f>(((Kickstarter[[#This Row],[deadline]]/60)/60)/24)+DATE(1970,1,1)</f>
        <v>41972.624305555553</v>
      </c>
      <c r="J1776">
        <v>1417273140</v>
      </c>
      <c r="K1776" s="9">
        <f>(((Kickstarter[[#This Row],[launched_at]]/60)/60)/24)+DATE(1970,1,1)</f>
        <v>41930.218657407408</v>
      </c>
      <c r="L1776">
        <v>1413609292</v>
      </c>
      <c r="M1776" t="b">
        <v>1</v>
      </c>
      <c r="N1776">
        <v>13</v>
      </c>
      <c r="O1776" s="10">
        <f>Kickstarter[[#This Row],[pledged]]/Kickstarter[[#This Row],[goal]]</f>
        <v>0.4592</v>
      </c>
      <c r="P1776" s="12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Sub-Category]],LEN(Kickstarter[[#This Row],[Category and Sub-Category]])-FIND("/",Kickstarter[[#This Row],[Category and Sub-Category]]))</f>
        <v>photobooks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f>(((Kickstarter[[#This Row],[deadline]]/60)/60)/24)+DATE(1970,1,1)</f>
        <v>41936.976388888892</v>
      </c>
      <c r="J1777">
        <v>1414193160</v>
      </c>
      <c r="K1777" s="9">
        <f>(((Kickstarter[[#This Row],[launched_at]]/60)/60)/24)+DATE(1970,1,1)</f>
        <v>41891.976388888892</v>
      </c>
      <c r="L1777">
        <v>1410305160</v>
      </c>
      <c r="M1777" t="b">
        <v>1</v>
      </c>
      <c r="N1777">
        <v>124</v>
      </c>
      <c r="O1777" s="10">
        <f>Kickstarter[[#This Row],[pledged]]/Kickstarter[[#This Row],[goal]]</f>
        <v>0.65101538461538466</v>
      </c>
      <c r="P1777" s="12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Sub-Category]],LEN(Kickstarter[[#This Row],[Category and Sub-Category]])-FIND("/",Kickstarter[[#This Row],[Category and Sub-Category]]))</f>
        <v>photobooks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f>(((Kickstarter[[#This Row],[deadline]]/60)/60)/24)+DATE(1970,1,1)</f>
        <v>41941.95684027778</v>
      </c>
      <c r="J1778">
        <v>1414623471</v>
      </c>
      <c r="K1778" s="9">
        <f>(((Kickstarter[[#This Row],[launched_at]]/60)/60)/24)+DATE(1970,1,1)</f>
        <v>41905.95684027778</v>
      </c>
      <c r="L1778">
        <v>1411513071</v>
      </c>
      <c r="M1778" t="b">
        <v>1</v>
      </c>
      <c r="N1778">
        <v>4</v>
      </c>
      <c r="O1778" s="10">
        <f>Kickstarter[[#This Row],[pledged]]/Kickstarter[[#This Row],[goal]]</f>
        <v>6.7000000000000004E-2</v>
      </c>
      <c r="P1778" s="12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Sub-Category]],LEN(Kickstarter[[#This Row],[Category and Sub-Category]])-FIND("/",Kickstarter[[#This Row],[Category and Sub-Category]]))</f>
        <v>photobooks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f>(((Kickstarter[[#This Row],[deadline]]/60)/60)/24)+DATE(1970,1,1)</f>
        <v>42055.357094907406</v>
      </c>
      <c r="J1779">
        <v>1424421253</v>
      </c>
      <c r="K1779" s="9">
        <f>(((Kickstarter[[#This Row],[launched_at]]/60)/60)/24)+DATE(1970,1,1)</f>
        <v>42025.357094907406</v>
      </c>
      <c r="L1779">
        <v>1421829253</v>
      </c>
      <c r="M1779" t="b">
        <v>1</v>
      </c>
      <c r="N1779">
        <v>10</v>
      </c>
      <c r="O1779" s="10">
        <f>Kickstarter[[#This Row],[pledged]]/Kickstarter[[#This Row],[goal]]</f>
        <v>0.135625</v>
      </c>
      <c r="P1779" s="12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Sub-Category]],LEN(Kickstarter[[#This Row],[Category and Sub-Category]])-FIND("/",Kickstarter[[#This Row],[Category and Sub-Category]]))</f>
        <v>photobooks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f>(((Kickstarter[[#This Row],[deadline]]/60)/60)/24)+DATE(1970,1,1)</f>
        <v>42090.821701388893</v>
      </c>
      <c r="J1780">
        <v>1427485395</v>
      </c>
      <c r="K1780" s="9">
        <f>(((Kickstarter[[#This Row],[launched_at]]/60)/60)/24)+DATE(1970,1,1)</f>
        <v>42045.86336805555</v>
      </c>
      <c r="L1780">
        <v>1423600995</v>
      </c>
      <c r="M1780" t="b">
        <v>1</v>
      </c>
      <c r="N1780">
        <v>15</v>
      </c>
      <c r="O1780" s="10">
        <f>Kickstarter[[#This Row],[pledged]]/Kickstarter[[#This Row],[goal]]</f>
        <v>1.9900000000000001E-2</v>
      </c>
      <c r="P1780" s="12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Sub-Category]],LEN(Kickstarter[[#This Row],[Category and Sub-Category]])-FIND("/",Kickstarter[[#This Row],[Category and Sub-Category]]))</f>
        <v>photobooks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f>(((Kickstarter[[#This Row],[deadline]]/60)/60)/24)+DATE(1970,1,1)</f>
        <v>42615.691898148143</v>
      </c>
      <c r="J1781">
        <v>1472834180</v>
      </c>
      <c r="K1781" s="9">
        <f>(((Kickstarter[[#This Row],[launched_at]]/60)/60)/24)+DATE(1970,1,1)</f>
        <v>42585.691898148143</v>
      </c>
      <c r="L1781">
        <v>1470242180</v>
      </c>
      <c r="M1781" t="b">
        <v>1</v>
      </c>
      <c r="N1781">
        <v>38</v>
      </c>
      <c r="O1781" s="10">
        <f>Kickstarter[[#This Row],[pledged]]/Kickstarter[[#This Row],[goal]]</f>
        <v>0.36236363636363639</v>
      </c>
      <c r="P1781" s="12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Sub-Category]],LEN(Kickstarter[[#This Row],[Category and Sub-Category]])-FIND("/",Kickstarter[[#This Row],[Category and Sub-Category]]))</f>
        <v>photobooks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f>(((Kickstarter[[#This Row],[deadline]]/60)/60)/24)+DATE(1970,1,1)</f>
        <v>42553.600810185191</v>
      </c>
      <c r="J1782">
        <v>1467469510</v>
      </c>
      <c r="K1782" s="9">
        <f>(((Kickstarter[[#This Row],[launched_at]]/60)/60)/24)+DATE(1970,1,1)</f>
        <v>42493.600810185191</v>
      </c>
      <c r="L1782">
        <v>1462285510</v>
      </c>
      <c r="M1782" t="b">
        <v>1</v>
      </c>
      <c r="N1782">
        <v>152</v>
      </c>
      <c r="O1782" s="10">
        <f>Kickstarter[[#This Row],[pledged]]/Kickstarter[[#This Row],[goal]]</f>
        <v>0.39743333333333336</v>
      </c>
      <c r="P1782" s="12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Sub-Category]],LEN(Kickstarter[[#This Row],[Category and Sub-Category]])-FIND("/",Kickstarter[[#This Row],[Category and Sub-Category]]))</f>
        <v>photobooks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f>(((Kickstarter[[#This Row],[deadline]]/60)/60)/24)+DATE(1970,1,1)</f>
        <v>42628.617418981477</v>
      </c>
      <c r="J1783">
        <v>1473950945</v>
      </c>
      <c r="K1783" s="9">
        <f>(((Kickstarter[[#This Row],[launched_at]]/60)/60)/24)+DATE(1970,1,1)</f>
        <v>42597.617418981477</v>
      </c>
      <c r="L1783">
        <v>1471272545</v>
      </c>
      <c r="M1783" t="b">
        <v>1</v>
      </c>
      <c r="N1783">
        <v>24</v>
      </c>
      <c r="O1783" s="10">
        <f>Kickstarter[[#This Row],[pledged]]/Kickstarter[[#This Row],[goal]]</f>
        <v>0.25763636363636366</v>
      </c>
      <c r="P1783" s="12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Sub-Category]],LEN(Kickstarter[[#This Row],[Category and Sub-Category]])-FIND("/",Kickstarter[[#This Row],[Category and Sub-Category]]))</f>
        <v>photobooks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f>(((Kickstarter[[#This Row],[deadline]]/60)/60)/24)+DATE(1970,1,1)</f>
        <v>42421.575104166666</v>
      </c>
      <c r="J1784">
        <v>1456062489</v>
      </c>
      <c r="K1784" s="9">
        <f>(((Kickstarter[[#This Row],[launched_at]]/60)/60)/24)+DATE(1970,1,1)</f>
        <v>42388.575104166666</v>
      </c>
      <c r="L1784">
        <v>1453211289</v>
      </c>
      <c r="M1784" t="b">
        <v>1</v>
      </c>
      <c r="N1784">
        <v>76</v>
      </c>
      <c r="O1784" s="10">
        <f>Kickstarter[[#This Row],[pledged]]/Kickstarter[[#This Row],[goal]]</f>
        <v>0.15491428571428573</v>
      </c>
      <c r="P1784" s="12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Sub-Category]],LEN(Kickstarter[[#This Row],[Category and Sub-Category]])-FIND("/",Kickstarter[[#This Row],[Category and Sub-Category]]))</f>
        <v>photobooks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f>(((Kickstarter[[#This Row],[deadline]]/60)/60)/24)+DATE(1970,1,1)</f>
        <v>42145.949976851851</v>
      </c>
      <c r="J1785">
        <v>1432248478</v>
      </c>
      <c r="K1785" s="9">
        <f>(((Kickstarter[[#This Row],[launched_at]]/60)/60)/24)+DATE(1970,1,1)</f>
        <v>42115.949976851851</v>
      </c>
      <c r="L1785">
        <v>1429656478</v>
      </c>
      <c r="M1785" t="b">
        <v>1</v>
      </c>
      <c r="N1785">
        <v>185</v>
      </c>
      <c r="O1785" s="10">
        <f>Kickstarter[[#This Row],[pledged]]/Kickstarter[[#This Row],[goal]]</f>
        <v>0.236925</v>
      </c>
      <c r="P1785" s="12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Sub-Category]],LEN(Kickstarter[[#This Row],[Category and Sub-Category]])-FIND("/",Kickstarter[[#This Row],[Category and Sub-Category]]))</f>
        <v>photobooks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f>(((Kickstarter[[#This Row],[deadline]]/60)/60)/24)+DATE(1970,1,1)</f>
        <v>42035.142361111109</v>
      </c>
      <c r="J1786">
        <v>1422674700</v>
      </c>
      <c r="K1786" s="9">
        <f>(((Kickstarter[[#This Row],[launched_at]]/60)/60)/24)+DATE(1970,1,1)</f>
        <v>42003.655555555553</v>
      </c>
      <c r="L1786">
        <v>1419954240</v>
      </c>
      <c r="M1786" t="b">
        <v>1</v>
      </c>
      <c r="N1786">
        <v>33</v>
      </c>
      <c r="O1786" s="10">
        <f>Kickstarter[[#This Row],[pledged]]/Kickstarter[[#This Row],[goal]]</f>
        <v>0.39760000000000001</v>
      </c>
      <c r="P1786" s="12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Sub-Category]],LEN(Kickstarter[[#This Row],[Category and Sub-Category]])-FIND("/",Kickstarter[[#This Row],[Category and Sub-Category]]))</f>
        <v>photobooks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f>(((Kickstarter[[#This Row],[deadline]]/60)/60)/24)+DATE(1970,1,1)</f>
        <v>41928</v>
      </c>
      <c r="J1787">
        <v>1413417600</v>
      </c>
      <c r="K1787" s="9">
        <f>(((Kickstarter[[#This Row],[launched_at]]/60)/60)/24)+DATE(1970,1,1)</f>
        <v>41897.134895833333</v>
      </c>
      <c r="L1787">
        <v>1410750855</v>
      </c>
      <c r="M1787" t="b">
        <v>1</v>
      </c>
      <c r="N1787">
        <v>108</v>
      </c>
      <c r="O1787" s="10">
        <f>Kickstarter[[#This Row],[pledged]]/Kickstarter[[#This Row],[goal]]</f>
        <v>0.20220833333333332</v>
      </c>
      <c r="P1787" s="12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Sub-Category]],LEN(Kickstarter[[#This Row],[Category and Sub-Category]])-FIND("/",Kickstarter[[#This Row],[Category and Sub-Category]]))</f>
        <v>photobooks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f>(((Kickstarter[[#This Row],[deadline]]/60)/60)/24)+DATE(1970,1,1)</f>
        <v>41988.550659722227</v>
      </c>
      <c r="J1788">
        <v>1418649177</v>
      </c>
      <c r="K1788" s="9">
        <f>(((Kickstarter[[#This Row],[launched_at]]/60)/60)/24)+DATE(1970,1,1)</f>
        <v>41958.550659722227</v>
      </c>
      <c r="L1788">
        <v>1416057177</v>
      </c>
      <c r="M1788" t="b">
        <v>1</v>
      </c>
      <c r="N1788">
        <v>29</v>
      </c>
      <c r="O1788" s="10">
        <f>Kickstarter[[#This Row],[pledged]]/Kickstarter[[#This Row],[goal]]</f>
        <v>0.47631578947368419</v>
      </c>
      <c r="P1788" s="12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Sub-Category]],LEN(Kickstarter[[#This Row],[Category and Sub-Category]])-FIND("/",Kickstarter[[#This Row],[Category and Sub-Category]]))</f>
        <v>photobooks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f>(((Kickstarter[[#This Row],[deadline]]/60)/60)/24)+DATE(1970,1,1)</f>
        <v>42098.613854166666</v>
      </c>
      <c r="J1789">
        <v>1428158637</v>
      </c>
      <c r="K1789" s="9">
        <f>(((Kickstarter[[#This Row],[launched_at]]/60)/60)/24)+DATE(1970,1,1)</f>
        <v>42068.65552083333</v>
      </c>
      <c r="L1789">
        <v>1425570237</v>
      </c>
      <c r="M1789" t="b">
        <v>1</v>
      </c>
      <c r="N1789">
        <v>24</v>
      </c>
      <c r="O1789" s="10">
        <f>Kickstarter[[#This Row],[pledged]]/Kickstarter[[#This Row],[goal]]</f>
        <v>0.15329999999999999</v>
      </c>
      <c r="P1789" s="12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Sub-Category]],LEN(Kickstarter[[#This Row],[Category and Sub-Category]])-FIND("/",Kickstarter[[#This Row],[Category and Sub-Category]]))</f>
        <v>photobooks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f>(((Kickstarter[[#This Row],[deadline]]/60)/60)/24)+DATE(1970,1,1)</f>
        <v>41943.94840277778</v>
      </c>
      <c r="J1790">
        <v>1414795542</v>
      </c>
      <c r="K1790" s="9">
        <f>(((Kickstarter[[#This Row],[launched_at]]/60)/60)/24)+DATE(1970,1,1)</f>
        <v>41913.94840277778</v>
      </c>
      <c r="L1790">
        <v>1412203542</v>
      </c>
      <c r="M1790" t="b">
        <v>1</v>
      </c>
      <c r="N1790">
        <v>4</v>
      </c>
      <c r="O1790" s="10">
        <f>Kickstarter[[#This Row],[pledged]]/Kickstarter[[#This Row],[goal]]</f>
        <v>1.3818181818181818E-2</v>
      </c>
      <c r="P1790" s="12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Sub-Category]],LEN(Kickstarter[[#This Row],[Category and Sub-Category]])-FIND("/",Kickstarter[[#This Row],[Category and Sub-Category]]))</f>
        <v>photobooks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f>(((Kickstarter[[#This Row],[deadline]]/60)/60)/24)+DATE(1970,1,1)</f>
        <v>42016.250034722223</v>
      </c>
      <c r="J1791">
        <v>1421042403</v>
      </c>
      <c r="K1791" s="9">
        <f>(((Kickstarter[[#This Row],[launched_at]]/60)/60)/24)+DATE(1970,1,1)</f>
        <v>41956.250034722223</v>
      </c>
      <c r="L1791">
        <v>1415858403</v>
      </c>
      <c r="M1791" t="b">
        <v>1</v>
      </c>
      <c r="N1791">
        <v>4</v>
      </c>
      <c r="O1791" s="10">
        <f>Kickstarter[[#This Row],[pledged]]/Kickstarter[[#This Row],[goal]]</f>
        <v>5.0000000000000001E-3</v>
      </c>
      <c r="P1791" s="12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Sub-Category]],LEN(Kickstarter[[#This Row],[Category and Sub-Category]])-FIND("/",Kickstarter[[#This Row],[Category and Sub-Category]]))</f>
        <v>photobooks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f>(((Kickstarter[[#This Row],[deadline]]/60)/60)/24)+DATE(1970,1,1)</f>
        <v>42040.674513888895</v>
      </c>
      <c r="J1792">
        <v>1423152678</v>
      </c>
      <c r="K1792" s="9">
        <f>(((Kickstarter[[#This Row],[launched_at]]/60)/60)/24)+DATE(1970,1,1)</f>
        <v>42010.674513888895</v>
      </c>
      <c r="L1792">
        <v>1420560678</v>
      </c>
      <c r="M1792" t="b">
        <v>1</v>
      </c>
      <c r="N1792">
        <v>15</v>
      </c>
      <c r="O1792" s="10">
        <f>Kickstarter[[#This Row],[pledged]]/Kickstarter[[#This Row],[goal]]</f>
        <v>4.9575757575757579E-2</v>
      </c>
      <c r="P1792" s="12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Sub-Category]],LEN(Kickstarter[[#This Row],[Category and Sub-Category]])-FIND("/",Kickstarter[[#This Row],[Category and Sub-Category]]))</f>
        <v>photobooks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f>(((Kickstarter[[#This Row],[deadline]]/60)/60)/24)+DATE(1970,1,1)</f>
        <v>42033.740335648152</v>
      </c>
      <c r="J1793">
        <v>1422553565</v>
      </c>
      <c r="K1793" s="9">
        <f>(((Kickstarter[[#This Row],[launched_at]]/60)/60)/24)+DATE(1970,1,1)</f>
        <v>41973.740335648152</v>
      </c>
      <c r="L1793">
        <v>1417369565</v>
      </c>
      <c r="M1793" t="b">
        <v>1</v>
      </c>
      <c r="N1793">
        <v>4</v>
      </c>
      <c r="O1793" s="10">
        <f>Kickstarter[[#This Row],[pledged]]/Kickstarter[[#This Row],[goal]]</f>
        <v>3.5666666666666666E-2</v>
      </c>
      <c r="P1793" s="12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Sub-Category]],LEN(Kickstarter[[#This Row],[Category and Sub-Category]])-FIND("/",Kickstarter[[#This Row],[Category and Sub-Category]]))</f>
        <v>photobooks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f>(((Kickstarter[[#This Row],[deadline]]/60)/60)/24)+DATE(1970,1,1)</f>
        <v>42226.290972222225</v>
      </c>
      <c r="J1794">
        <v>1439189940</v>
      </c>
      <c r="K1794" s="9">
        <f>(((Kickstarter[[#This Row],[launched_at]]/60)/60)/24)+DATE(1970,1,1)</f>
        <v>42189.031041666662</v>
      </c>
      <c r="L1794">
        <v>1435970682</v>
      </c>
      <c r="M1794" t="b">
        <v>1</v>
      </c>
      <c r="N1794">
        <v>139</v>
      </c>
      <c r="O1794" s="10">
        <f>Kickstarter[[#This Row],[pledged]]/Kickstarter[[#This Row],[goal]]</f>
        <v>0.61124000000000001</v>
      </c>
      <c r="P1794" s="12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Sub-Category]],LEN(Kickstarter[[#This Row],[Category and Sub-Category]])-FIND("/",Kickstarter[[#This Row],[Category and Sub-Category]]))</f>
        <v>photobooks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f>(((Kickstarter[[#This Row],[deadline]]/60)/60)/24)+DATE(1970,1,1)</f>
        <v>41970.933333333334</v>
      </c>
      <c r="J1795">
        <v>1417127040</v>
      </c>
      <c r="K1795" s="9">
        <f>(((Kickstarter[[#This Row],[launched_at]]/60)/60)/24)+DATE(1970,1,1)</f>
        <v>41940.89166666667</v>
      </c>
      <c r="L1795">
        <v>1414531440</v>
      </c>
      <c r="M1795" t="b">
        <v>1</v>
      </c>
      <c r="N1795">
        <v>2</v>
      </c>
      <c r="O1795" s="10">
        <f>Kickstarter[[#This Row],[pledged]]/Kickstarter[[#This Row],[goal]]</f>
        <v>1.3333333333333334E-2</v>
      </c>
      <c r="P1795" s="12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Sub-Category]],LEN(Kickstarter[[#This Row],[Category and Sub-Category]])-FIND("/",Kickstarter[[#This Row],[Category and Sub-Category]]))</f>
        <v>photobooks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f>(((Kickstarter[[#This Row],[deadline]]/60)/60)/24)+DATE(1970,1,1)</f>
        <v>42046.551180555558</v>
      </c>
      <c r="J1796">
        <v>1423660422</v>
      </c>
      <c r="K1796" s="9">
        <f>(((Kickstarter[[#This Row],[launched_at]]/60)/60)/24)+DATE(1970,1,1)</f>
        <v>42011.551180555558</v>
      </c>
      <c r="L1796">
        <v>1420636422</v>
      </c>
      <c r="M1796" t="b">
        <v>1</v>
      </c>
      <c r="N1796">
        <v>18</v>
      </c>
      <c r="O1796" s="10">
        <f>Kickstarter[[#This Row],[pledged]]/Kickstarter[[#This Row],[goal]]</f>
        <v>0.11077777777777778</v>
      </c>
      <c r="P1796" s="12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Sub-Category]],LEN(Kickstarter[[#This Row],[Category and Sub-Category]])-FIND("/",Kickstarter[[#This Row],[Category and Sub-Category]]))</f>
        <v>photobooks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f>(((Kickstarter[[#This Row],[deadline]]/60)/60)/24)+DATE(1970,1,1)</f>
        <v>42657.666666666672</v>
      </c>
      <c r="J1797">
        <v>1476460800</v>
      </c>
      <c r="K1797" s="9">
        <f>(((Kickstarter[[#This Row],[launched_at]]/60)/60)/24)+DATE(1970,1,1)</f>
        <v>42628.288668981477</v>
      </c>
      <c r="L1797">
        <v>1473922541</v>
      </c>
      <c r="M1797" t="b">
        <v>1</v>
      </c>
      <c r="N1797">
        <v>81</v>
      </c>
      <c r="O1797" s="10">
        <f>Kickstarter[[#This Row],[pledged]]/Kickstarter[[#This Row],[goal]]</f>
        <v>0.38735714285714284</v>
      </c>
      <c r="P1797" s="12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Sub-Category]],LEN(Kickstarter[[#This Row],[Category and Sub-Category]])-FIND("/",Kickstarter[[#This Row],[Category and Sub-Category]]))</f>
        <v>photobooks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f>(((Kickstarter[[#This Row],[deadline]]/60)/60)/24)+DATE(1970,1,1)</f>
        <v>42575.439421296294</v>
      </c>
      <c r="J1798">
        <v>1469356366</v>
      </c>
      <c r="K1798" s="9">
        <f>(((Kickstarter[[#This Row],[launched_at]]/60)/60)/24)+DATE(1970,1,1)</f>
        <v>42515.439421296294</v>
      </c>
      <c r="L1798">
        <v>1464172366</v>
      </c>
      <c r="M1798" t="b">
        <v>1</v>
      </c>
      <c r="N1798">
        <v>86</v>
      </c>
      <c r="O1798" s="10">
        <f>Kickstarter[[#This Row],[pledged]]/Kickstarter[[#This Row],[goal]]</f>
        <v>0.22052631578947368</v>
      </c>
      <c r="P1798" s="12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Sub-Category]],LEN(Kickstarter[[#This Row],[Category and Sub-Category]])-FIND("/",Kickstarter[[#This Row],[Category and Sub-Category]]))</f>
        <v>photobooks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f>(((Kickstarter[[#This Row],[deadline]]/60)/60)/24)+DATE(1970,1,1)</f>
        <v>42719.56931712963</v>
      </c>
      <c r="J1799">
        <v>1481809189</v>
      </c>
      <c r="K1799" s="9">
        <f>(((Kickstarter[[#This Row],[launched_at]]/60)/60)/24)+DATE(1970,1,1)</f>
        <v>42689.56931712963</v>
      </c>
      <c r="L1799">
        <v>1479217189</v>
      </c>
      <c r="M1799" t="b">
        <v>1</v>
      </c>
      <c r="N1799">
        <v>140</v>
      </c>
      <c r="O1799" s="10">
        <f>Kickstarter[[#This Row],[pledged]]/Kickstarter[[#This Row],[goal]]</f>
        <v>0.67549999999999999</v>
      </c>
      <c r="P1799" s="12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Sub-Category]],LEN(Kickstarter[[#This Row],[Category and Sub-Category]])-FIND("/",Kickstarter[[#This Row],[Category and Sub-Category]]))</f>
        <v>photobooks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f>(((Kickstarter[[#This Row],[deadline]]/60)/60)/24)+DATE(1970,1,1)</f>
        <v>42404.32677083333</v>
      </c>
      <c r="J1800">
        <v>1454572233</v>
      </c>
      <c r="K1800" s="9">
        <f>(((Kickstarter[[#This Row],[launched_at]]/60)/60)/24)+DATE(1970,1,1)</f>
        <v>42344.32677083333</v>
      </c>
      <c r="L1800">
        <v>1449388233</v>
      </c>
      <c r="M1800" t="b">
        <v>1</v>
      </c>
      <c r="N1800">
        <v>37</v>
      </c>
      <c r="O1800" s="10">
        <f>Kickstarter[[#This Row],[pledged]]/Kickstarter[[#This Row],[goal]]</f>
        <v>0.136375</v>
      </c>
      <c r="P1800" s="12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Sub-Category]],LEN(Kickstarter[[#This Row],[Category and Sub-Category]])-FIND("/",Kickstarter[[#This Row],[Category and Sub-Category]]))</f>
        <v>photobooks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f>(((Kickstarter[[#This Row],[deadline]]/60)/60)/24)+DATE(1970,1,1)</f>
        <v>41954.884351851855</v>
      </c>
      <c r="J1801">
        <v>1415740408</v>
      </c>
      <c r="K1801" s="9">
        <f>(((Kickstarter[[#This Row],[launched_at]]/60)/60)/24)+DATE(1970,1,1)</f>
        <v>41934.842685185184</v>
      </c>
      <c r="L1801">
        <v>1414008808</v>
      </c>
      <c r="M1801" t="b">
        <v>1</v>
      </c>
      <c r="N1801">
        <v>6</v>
      </c>
      <c r="O1801" s="10">
        <f>Kickstarter[[#This Row],[pledged]]/Kickstarter[[#This Row],[goal]]</f>
        <v>1.7457500000000001E-2</v>
      </c>
      <c r="P1801" s="12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Sub-Category]],LEN(Kickstarter[[#This Row],[Category and Sub-Category]])-FIND("/",Kickstarter[[#This Row],[Category and Sub-Category]]))</f>
        <v>photobooks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f>(((Kickstarter[[#This Row],[deadline]]/60)/60)/24)+DATE(1970,1,1)</f>
        <v>42653.606134259258</v>
      </c>
      <c r="J1802">
        <v>1476109970</v>
      </c>
      <c r="K1802" s="9">
        <f>(((Kickstarter[[#This Row],[launched_at]]/60)/60)/24)+DATE(1970,1,1)</f>
        <v>42623.606134259258</v>
      </c>
      <c r="L1802">
        <v>1473517970</v>
      </c>
      <c r="M1802" t="b">
        <v>1</v>
      </c>
      <c r="N1802">
        <v>113</v>
      </c>
      <c r="O1802" s="10">
        <f>Kickstarter[[#This Row],[pledged]]/Kickstarter[[#This Row],[goal]]</f>
        <v>0.20449632511889321</v>
      </c>
      <c r="P1802" s="12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Sub-Category]],LEN(Kickstarter[[#This Row],[Category and Sub-Category]])-FIND("/",Kickstarter[[#This Row],[Category and Sub-Category]]))</f>
        <v>photobooks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f>(((Kickstarter[[#This Row],[deadline]]/60)/60)/24)+DATE(1970,1,1)</f>
        <v>42353.506944444445</v>
      </c>
      <c r="J1803">
        <v>1450181400</v>
      </c>
      <c r="K1803" s="9">
        <f>(((Kickstarter[[#This Row],[launched_at]]/60)/60)/24)+DATE(1970,1,1)</f>
        <v>42321.660509259258</v>
      </c>
      <c r="L1803">
        <v>1447429868</v>
      </c>
      <c r="M1803" t="b">
        <v>1</v>
      </c>
      <c r="N1803">
        <v>37</v>
      </c>
      <c r="O1803" s="10">
        <f>Kickstarter[[#This Row],[pledged]]/Kickstarter[[#This Row],[goal]]</f>
        <v>0.13852941176470587</v>
      </c>
      <c r="P1803" s="12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Sub-Category]],LEN(Kickstarter[[#This Row],[Category and Sub-Category]])-FIND("/",Kickstarter[[#This Row],[Category and Sub-Category]]))</f>
        <v>photobooks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f>(((Kickstarter[[#This Row],[deadline]]/60)/60)/24)+DATE(1970,1,1)</f>
        <v>42182.915972222225</v>
      </c>
      <c r="J1804">
        <v>1435442340</v>
      </c>
      <c r="K1804" s="9">
        <f>(((Kickstarter[[#This Row],[launched_at]]/60)/60)/24)+DATE(1970,1,1)</f>
        <v>42159.47256944445</v>
      </c>
      <c r="L1804">
        <v>1433416830</v>
      </c>
      <c r="M1804" t="b">
        <v>1</v>
      </c>
      <c r="N1804">
        <v>18</v>
      </c>
      <c r="O1804" s="10">
        <f>Kickstarter[[#This Row],[pledged]]/Kickstarter[[#This Row],[goal]]</f>
        <v>0.48485714285714288</v>
      </c>
      <c r="P1804" s="12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Sub-Category]],LEN(Kickstarter[[#This Row],[Category and Sub-Category]])-FIND("/",Kickstarter[[#This Row],[Category and Sub-Category]]))</f>
        <v>photobooks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f>(((Kickstarter[[#This Row],[deadline]]/60)/60)/24)+DATE(1970,1,1)</f>
        <v>42049.071550925932</v>
      </c>
      <c r="J1805">
        <v>1423878182</v>
      </c>
      <c r="K1805" s="9">
        <f>(((Kickstarter[[#This Row],[launched_at]]/60)/60)/24)+DATE(1970,1,1)</f>
        <v>42018.071550925932</v>
      </c>
      <c r="L1805">
        <v>1421199782</v>
      </c>
      <c r="M1805" t="b">
        <v>1</v>
      </c>
      <c r="N1805">
        <v>75</v>
      </c>
      <c r="O1805" s="10">
        <f>Kickstarter[[#This Row],[pledged]]/Kickstarter[[#This Row],[goal]]</f>
        <v>0.308</v>
      </c>
      <c r="P1805" s="12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Sub-Category]],LEN(Kickstarter[[#This Row],[Category and Sub-Category]])-FIND("/",Kickstarter[[#This Row],[Category and Sub-Category]]))</f>
        <v>photobooks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f>(((Kickstarter[[#This Row],[deadline]]/60)/60)/24)+DATE(1970,1,1)</f>
        <v>42322.719953703709</v>
      </c>
      <c r="J1806">
        <v>1447521404</v>
      </c>
      <c r="K1806" s="9">
        <f>(((Kickstarter[[#This Row],[launched_at]]/60)/60)/24)+DATE(1970,1,1)</f>
        <v>42282.678287037037</v>
      </c>
      <c r="L1806">
        <v>1444061804</v>
      </c>
      <c r="M1806" t="b">
        <v>1</v>
      </c>
      <c r="N1806">
        <v>52</v>
      </c>
      <c r="O1806" s="10">
        <f>Kickstarter[[#This Row],[pledged]]/Kickstarter[[#This Row],[goal]]</f>
        <v>0.35174193548387095</v>
      </c>
      <c r="P1806" s="12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Sub-Category]],LEN(Kickstarter[[#This Row],[Category and Sub-Category]])-FIND("/",Kickstarter[[#This Row],[Category and Sub-Category]]))</f>
        <v>photobooks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f>(((Kickstarter[[#This Row],[deadline]]/60)/60)/24)+DATE(1970,1,1)</f>
        <v>42279.75</v>
      </c>
      <c r="J1807">
        <v>1443808800</v>
      </c>
      <c r="K1807" s="9">
        <f>(((Kickstarter[[#This Row],[launched_at]]/60)/60)/24)+DATE(1970,1,1)</f>
        <v>42247.803912037038</v>
      </c>
      <c r="L1807">
        <v>1441048658</v>
      </c>
      <c r="M1807" t="b">
        <v>1</v>
      </c>
      <c r="N1807">
        <v>122</v>
      </c>
      <c r="O1807" s="10">
        <f>Kickstarter[[#This Row],[pledged]]/Kickstarter[[#This Row],[goal]]</f>
        <v>0.36404444444444445</v>
      </c>
      <c r="P1807" s="12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Sub-Category]],LEN(Kickstarter[[#This Row],[Category and Sub-Category]])-FIND("/",Kickstarter[[#This Row],[Category and Sub-Category]]))</f>
        <v>photobooks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f>(((Kickstarter[[#This Row],[deadline]]/60)/60)/24)+DATE(1970,1,1)</f>
        <v>41912.638298611113</v>
      </c>
      <c r="J1808">
        <v>1412090349</v>
      </c>
      <c r="K1808" s="9">
        <f>(((Kickstarter[[#This Row],[launched_at]]/60)/60)/24)+DATE(1970,1,1)</f>
        <v>41877.638298611113</v>
      </c>
      <c r="L1808">
        <v>1409066349</v>
      </c>
      <c r="M1808" t="b">
        <v>1</v>
      </c>
      <c r="N1808">
        <v>8</v>
      </c>
      <c r="O1808" s="10">
        <f>Kickstarter[[#This Row],[pledged]]/Kickstarter[[#This Row],[goal]]</f>
        <v>2.955E-2</v>
      </c>
      <c r="P1808" s="12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Sub-Category]],LEN(Kickstarter[[#This Row],[Category and Sub-Category]])-FIND("/",Kickstarter[[#This Row],[Category and Sub-Category]]))</f>
        <v>photobooks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f>(((Kickstarter[[#This Row],[deadline]]/60)/60)/24)+DATE(1970,1,1)</f>
        <v>41910.068437499998</v>
      </c>
      <c r="J1809">
        <v>1411868313</v>
      </c>
      <c r="K1809" s="9">
        <f>(((Kickstarter[[#This Row],[launched_at]]/60)/60)/24)+DATE(1970,1,1)</f>
        <v>41880.068437499998</v>
      </c>
      <c r="L1809">
        <v>1409276313</v>
      </c>
      <c r="M1809" t="b">
        <v>1</v>
      </c>
      <c r="N1809">
        <v>8</v>
      </c>
      <c r="O1809" s="10">
        <f>Kickstarter[[#This Row],[pledged]]/Kickstarter[[#This Row],[goal]]</f>
        <v>0.1106</v>
      </c>
      <c r="P1809" s="12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Sub-Category]],LEN(Kickstarter[[#This Row],[Category and Sub-Category]])-FIND("/",Kickstarter[[#This Row],[Category and Sub-Category]]))</f>
        <v>photobooks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f>(((Kickstarter[[#This Row],[deadline]]/60)/60)/24)+DATE(1970,1,1)</f>
        <v>42777.680902777778</v>
      </c>
      <c r="J1810">
        <v>1486830030</v>
      </c>
      <c r="K1810" s="9">
        <f>(((Kickstarter[[#This Row],[launched_at]]/60)/60)/24)+DATE(1970,1,1)</f>
        <v>42742.680902777778</v>
      </c>
      <c r="L1810">
        <v>1483806030</v>
      </c>
      <c r="M1810" t="b">
        <v>1</v>
      </c>
      <c r="N1810">
        <v>96</v>
      </c>
      <c r="O1810" s="10">
        <f>Kickstarter[[#This Row],[pledged]]/Kickstarter[[#This Row],[goal]]</f>
        <v>0.41407142857142859</v>
      </c>
      <c r="P1810" s="12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Sub-Category]],LEN(Kickstarter[[#This Row],[Category and Sub-Category]])-FIND("/",Kickstarter[[#This Row],[Category and Sub-Category]]))</f>
        <v>photobooks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f>(((Kickstarter[[#This Row],[deadline]]/60)/60)/24)+DATE(1970,1,1)</f>
        <v>42064.907858796301</v>
      </c>
      <c r="J1811">
        <v>1425246439</v>
      </c>
      <c r="K1811" s="9">
        <f>(((Kickstarter[[#This Row],[launched_at]]/60)/60)/24)+DATE(1970,1,1)</f>
        <v>42029.907858796301</v>
      </c>
      <c r="L1811">
        <v>1422222439</v>
      </c>
      <c r="M1811" t="b">
        <v>1</v>
      </c>
      <c r="N1811">
        <v>9</v>
      </c>
      <c r="O1811" s="10">
        <f>Kickstarter[[#This Row],[pledged]]/Kickstarter[[#This Row],[goal]]</f>
        <v>0.10857142857142857</v>
      </c>
      <c r="P1811" s="12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Sub-Category]],LEN(Kickstarter[[#This Row],[Category and Sub-Category]])-FIND("/",Kickstarter[[#This Row],[Category and Sub-Category]]))</f>
        <v>photobooks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f>(((Kickstarter[[#This Row],[deadline]]/60)/60)/24)+DATE(1970,1,1)</f>
        <v>41872.91002314815</v>
      </c>
      <c r="J1812">
        <v>1408657826</v>
      </c>
      <c r="K1812" s="9">
        <f>(((Kickstarter[[#This Row],[launched_at]]/60)/60)/24)+DATE(1970,1,1)</f>
        <v>41860.91002314815</v>
      </c>
      <c r="L1812">
        <v>1407621026</v>
      </c>
      <c r="M1812" t="b">
        <v>0</v>
      </c>
      <c r="N1812">
        <v>2</v>
      </c>
      <c r="O1812" s="10">
        <f>Kickstarter[[#This Row],[pledged]]/Kickstarter[[#This Row],[goal]]</f>
        <v>3.3333333333333333E-2</v>
      </c>
      <c r="P1812" s="12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Sub-Category]],LEN(Kickstarter[[#This Row],[Category and Sub-Category]])-FIND("/",Kickstarter[[#This Row],[Category and Sub-Category]]))</f>
        <v>photobooks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f>(((Kickstarter[[#This Row],[deadline]]/60)/60)/24)+DATE(1970,1,1)</f>
        <v>41936.166666666664</v>
      </c>
      <c r="J1813">
        <v>1414123200</v>
      </c>
      <c r="K1813" s="9">
        <f>(((Kickstarter[[#This Row],[launched_at]]/60)/60)/24)+DATE(1970,1,1)</f>
        <v>41876.433680555558</v>
      </c>
      <c r="L1813">
        <v>1408962270</v>
      </c>
      <c r="M1813" t="b">
        <v>0</v>
      </c>
      <c r="N1813">
        <v>26</v>
      </c>
      <c r="O1813" s="10">
        <f>Kickstarter[[#This Row],[pledged]]/Kickstarter[[#This Row],[goal]]</f>
        <v>7.407407407407407E-4</v>
      </c>
      <c r="P1813" s="12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Sub-Category]],LEN(Kickstarter[[#This Row],[Category and Sub-Category]])-FIND("/",Kickstarter[[#This Row],[Category and Sub-Category]]))</f>
        <v>photobooks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f>(((Kickstarter[[#This Row],[deadline]]/60)/60)/24)+DATE(1970,1,1)</f>
        <v>42554.318703703699</v>
      </c>
      <c r="J1814">
        <v>1467531536</v>
      </c>
      <c r="K1814" s="9">
        <f>(((Kickstarter[[#This Row],[launched_at]]/60)/60)/24)+DATE(1970,1,1)</f>
        <v>42524.318703703699</v>
      </c>
      <c r="L1814">
        <v>1464939536</v>
      </c>
      <c r="M1814" t="b">
        <v>0</v>
      </c>
      <c r="N1814">
        <v>23</v>
      </c>
      <c r="O1814" s="10">
        <f>Kickstarter[[#This Row],[pledged]]/Kickstarter[[#This Row],[goal]]</f>
        <v>0.13307692307692306</v>
      </c>
      <c r="P1814" s="12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Sub-Category]],LEN(Kickstarter[[#This Row],[Category and Sub-Category]])-FIND("/",Kickstarter[[#This Row],[Category and Sub-Category]]))</f>
        <v>photobooks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f>(((Kickstarter[[#This Row],[deadline]]/60)/60)/24)+DATE(1970,1,1)</f>
        <v>41859.889027777775</v>
      </c>
      <c r="J1815">
        <v>1407532812</v>
      </c>
      <c r="K1815" s="9">
        <f>(((Kickstarter[[#This Row],[launched_at]]/60)/60)/24)+DATE(1970,1,1)</f>
        <v>41829.889027777775</v>
      </c>
      <c r="L1815">
        <v>1404940812</v>
      </c>
      <c r="M1815" t="b">
        <v>0</v>
      </c>
      <c r="N1815">
        <v>0</v>
      </c>
      <c r="O1815" s="10">
        <f>Kickstarter[[#This Row],[pledged]]/Kickstarter[[#This Row],[goal]]</f>
        <v>0</v>
      </c>
      <c r="P1815" s="12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Sub-Category]],LEN(Kickstarter[[#This Row],[Category and Sub-Category]])-FIND("/",Kickstarter[[#This Row],[Category and Sub-Category]]))</f>
        <v>photobooks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f>(((Kickstarter[[#This Row],[deadline]]/60)/60)/24)+DATE(1970,1,1)</f>
        <v>42063.314074074078</v>
      </c>
      <c r="J1816">
        <v>1425108736</v>
      </c>
      <c r="K1816" s="9">
        <f>(((Kickstarter[[#This Row],[launched_at]]/60)/60)/24)+DATE(1970,1,1)</f>
        <v>42033.314074074078</v>
      </c>
      <c r="L1816">
        <v>1422516736</v>
      </c>
      <c r="M1816" t="b">
        <v>0</v>
      </c>
      <c r="N1816">
        <v>140</v>
      </c>
      <c r="O1816" s="10">
        <f>Kickstarter[[#This Row],[pledged]]/Kickstarter[[#This Row],[goal]]</f>
        <v>0.49183333333333334</v>
      </c>
      <c r="P1816" s="12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Sub-Category]],LEN(Kickstarter[[#This Row],[Category and Sub-Category]])-FIND("/",Kickstarter[[#This Row],[Category and Sub-Category]]))</f>
        <v>photobooks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f>(((Kickstarter[[#This Row],[deadline]]/60)/60)/24)+DATE(1970,1,1)</f>
        <v>42186.906678240746</v>
      </c>
      <c r="J1817">
        <v>1435787137</v>
      </c>
      <c r="K1817" s="9">
        <f>(((Kickstarter[[#This Row],[launched_at]]/60)/60)/24)+DATE(1970,1,1)</f>
        <v>42172.906678240746</v>
      </c>
      <c r="L1817">
        <v>1434577537</v>
      </c>
      <c r="M1817" t="b">
        <v>0</v>
      </c>
      <c r="N1817">
        <v>0</v>
      </c>
      <c r="O1817" s="10">
        <f>Kickstarter[[#This Row],[pledged]]/Kickstarter[[#This Row],[goal]]</f>
        <v>0</v>
      </c>
      <c r="P1817" s="12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Sub-Category]],LEN(Kickstarter[[#This Row],[Category and Sub-Category]])-FIND("/",Kickstarter[[#This Row],[Category and Sub-Category]]))</f>
        <v>photobooks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f>(((Kickstarter[[#This Row],[deadline]]/60)/60)/24)+DATE(1970,1,1)</f>
        <v>42576.791666666672</v>
      </c>
      <c r="J1818">
        <v>1469473200</v>
      </c>
      <c r="K1818" s="9">
        <f>(((Kickstarter[[#This Row],[launched_at]]/60)/60)/24)+DATE(1970,1,1)</f>
        <v>42548.876192129625</v>
      </c>
      <c r="L1818">
        <v>1467061303</v>
      </c>
      <c r="M1818" t="b">
        <v>0</v>
      </c>
      <c r="N1818">
        <v>6</v>
      </c>
      <c r="O1818" s="10">
        <f>Kickstarter[[#This Row],[pledged]]/Kickstarter[[#This Row],[goal]]</f>
        <v>2.036E-2</v>
      </c>
      <c r="P1818" s="12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Sub-Category]],LEN(Kickstarter[[#This Row],[Category and Sub-Category]])-FIND("/",Kickstarter[[#This Row],[Category and Sub-Category]]))</f>
        <v>photobooks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f>(((Kickstarter[[#This Row],[deadline]]/60)/60)/24)+DATE(1970,1,1)</f>
        <v>42765.290972222225</v>
      </c>
      <c r="J1819">
        <v>1485759540</v>
      </c>
      <c r="K1819" s="9">
        <f>(((Kickstarter[[#This Row],[launched_at]]/60)/60)/24)+DATE(1970,1,1)</f>
        <v>42705.662118055552</v>
      </c>
      <c r="L1819">
        <v>1480607607</v>
      </c>
      <c r="M1819" t="b">
        <v>0</v>
      </c>
      <c r="N1819">
        <v>100</v>
      </c>
      <c r="O1819" s="10">
        <f>Kickstarter[[#This Row],[pledged]]/Kickstarter[[#This Row],[goal]]</f>
        <v>0.52327777777777773</v>
      </c>
      <c r="P1819" s="12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Sub-Category]],LEN(Kickstarter[[#This Row],[Category and Sub-Category]])-FIND("/",Kickstarter[[#This Row],[Category and Sub-Category]]))</f>
        <v>photobooks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f>(((Kickstarter[[#This Row],[deadline]]/60)/60)/24)+DATE(1970,1,1)</f>
        <v>42097.192708333328</v>
      </c>
      <c r="J1820">
        <v>1428035850</v>
      </c>
      <c r="K1820" s="9">
        <f>(((Kickstarter[[#This Row],[launched_at]]/60)/60)/24)+DATE(1970,1,1)</f>
        <v>42067.234375</v>
      </c>
      <c r="L1820">
        <v>1425447450</v>
      </c>
      <c r="M1820" t="b">
        <v>0</v>
      </c>
      <c r="N1820">
        <v>0</v>
      </c>
      <c r="O1820" s="10">
        <f>Kickstarter[[#This Row],[pledged]]/Kickstarter[[#This Row],[goal]]</f>
        <v>0</v>
      </c>
      <c r="P1820" s="12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Sub-Category]],LEN(Kickstarter[[#This Row],[Category and Sub-Category]])-FIND("/",Kickstarter[[#This Row],[Category and Sub-Category]]))</f>
        <v>photobooks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f>(((Kickstarter[[#This Row],[deadline]]/60)/60)/24)+DATE(1970,1,1)</f>
        <v>41850.752268518518</v>
      </c>
      <c r="J1821">
        <v>1406743396</v>
      </c>
      <c r="K1821" s="9">
        <f>(((Kickstarter[[#This Row],[launched_at]]/60)/60)/24)+DATE(1970,1,1)</f>
        <v>41820.752268518518</v>
      </c>
      <c r="L1821">
        <v>1404151396</v>
      </c>
      <c r="M1821" t="b">
        <v>0</v>
      </c>
      <c r="N1821">
        <v>4</v>
      </c>
      <c r="O1821" s="10">
        <f>Kickstarter[[#This Row],[pledged]]/Kickstarter[[#This Row],[goal]]</f>
        <v>2.0833333333333332E-2</v>
      </c>
      <c r="P1821" s="12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Sub-Category]],LEN(Kickstarter[[#This Row],[Category and Sub-Category]])-FIND("/",Kickstarter[[#This Row],[Category and Sub-Category]]))</f>
        <v>photobooks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f>(((Kickstarter[[#This Row],[deadline]]/60)/60)/24)+DATE(1970,1,1)</f>
        <v>42095.042708333334</v>
      </c>
      <c r="J1822">
        <v>1427850090</v>
      </c>
      <c r="K1822" s="9">
        <f>(((Kickstarter[[#This Row],[launched_at]]/60)/60)/24)+DATE(1970,1,1)</f>
        <v>42065.084375000006</v>
      </c>
      <c r="L1822">
        <v>1425261690</v>
      </c>
      <c r="M1822" t="b">
        <v>0</v>
      </c>
      <c r="N1822">
        <v>8</v>
      </c>
      <c r="O1822" s="10">
        <f>Kickstarter[[#This Row],[pledged]]/Kickstarter[[#This Row],[goal]]</f>
        <v>6.565384615384616E-2</v>
      </c>
      <c r="P1822" s="12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Sub-Category]],LEN(Kickstarter[[#This Row],[Category and Sub-Category]])-FIND("/",Kickstarter[[#This Row],[Category and Sub-Category]]))</f>
        <v>photobooks</v>
      </c>
      <c r="S1822" t="b">
        <v>0</v>
      </c>
      <c r="T1822" t="s">
        <v>8285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f>(((Kickstarter[[#This Row],[deadline]]/60)/60)/24)+DATE(1970,1,1)</f>
        <v>40971.319062499999</v>
      </c>
      <c r="J1823">
        <v>1330760367</v>
      </c>
      <c r="K1823" s="9">
        <f>(((Kickstarter[[#This Row],[launched_at]]/60)/60)/24)+DATE(1970,1,1)</f>
        <v>40926.319062499999</v>
      </c>
      <c r="L1823">
        <v>1326872367</v>
      </c>
      <c r="M1823" t="b">
        <v>0</v>
      </c>
      <c r="N1823">
        <v>57</v>
      </c>
      <c r="O1823" s="10">
        <f>Kickstarter[[#This Row],[pledged]]/Kickstarter[[#This Row],[goal]]</f>
        <v>1.3489</v>
      </c>
      <c r="P1823" s="12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Sub-Category]],LEN(Kickstarter[[#This Row],[Category and Sub-Category]])-FIND("/",Kickstarter[[#This Row],[Category and Sub-Category]]))</f>
        <v>rock</v>
      </c>
      <c r="S1823" t="b">
        <v>1</v>
      </c>
      <c r="T1823" t="s">
        <v>8276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f>(((Kickstarter[[#This Row],[deadline]]/60)/60)/24)+DATE(1970,1,1)</f>
        <v>41670.792361111111</v>
      </c>
      <c r="J1824">
        <v>1391194860</v>
      </c>
      <c r="K1824" s="9">
        <f>(((Kickstarter[[#This Row],[launched_at]]/60)/60)/24)+DATE(1970,1,1)</f>
        <v>41634.797013888885</v>
      </c>
      <c r="L1824">
        <v>1388084862</v>
      </c>
      <c r="M1824" t="b">
        <v>0</v>
      </c>
      <c r="N1824">
        <v>11</v>
      </c>
      <c r="O1824" s="10">
        <f>Kickstarter[[#This Row],[pledged]]/Kickstarter[[#This Row],[goal]]</f>
        <v>1</v>
      </c>
      <c r="P1824" s="12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Sub-Category]],LEN(Kickstarter[[#This Row],[Category and Sub-Category]])-FIND("/",Kickstarter[[#This Row],[Category and Sub-Category]]))</f>
        <v>rock</v>
      </c>
      <c r="S1824" t="b">
        <v>1</v>
      </c>
      <c r="T1824" t="s">
        <v>8276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f>(((Kickstarter[[#This Row],[deadline]]/60)/60)/24)+DATE(1970,1,1)</f>
        <v>41206.684907407405</v>
      </c>
      <c r="J1825">
        <v>1351095976</v>
      </c>
      <c r="K1825" s="9">
        <f>(((Kickstarter[[#This Row],[launched_at]]/60)/60)/24)+DATE(1970,1,1)</f>
        <v>41176.684907407405</v>
      </c>
      <c r="L1825">
        <v>1348503976</v>
      </c>
      <c r="M1825" t="b">
        <v>0</v>
      </c>
      <c r="N1825">
        <v>33</v>
      </c>
      <c r="O1825" s="10">
        <f>Kickstarter[[#This Row],[pledged]]/Kickstarter[[#This Row],[goal]]</f>
        <v>1.1585714285714286</v>
      </c>
      <c r="P1825" s="12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Sub-Category]],LEN(Kickstarter[[#This Row],[Category and Sub-Category]])-FIND("/",Kickstarter[[#This Row],[Category and Sub-Category]]))</f>
        <v>rock</v>
      </c>
      <c r="S1825" t="b">
        <v>1</v>
      </c>
      <c r="T1825" t="s">
        <v>8276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f>(((Kickstarter[[#This Row],[deadline]]/60)/60)/24)+DATE(1970,1,1)</f>
        <v>41647.088888888888</v>
      </c>
      <c r="J1826">
        <v>1389146880</v>
      </c>
      <c r="K1826" s="9">
        <f>(((Kickstarter[[#This Row],[launched_at]]/60)/60)/24)+DATE(1970,1,1)</f>
        <v>41626.916284722225</v>
      </c>
      <c r="L1826">
        <v>1387403967</v>
      </c>
      <c r="M1826" t="b">
        <v>0</v>
      </c>
      <c r="N1826">
        <v>40</v>
      </c>
      <c r="O1826" s="10">
        <f>Kickstarter[[#This Row],[pledged]]/Kickstarter[[#This Row],[goal]]</f>
        <v>1.0006666666666666</v>
      </c>
      <c r="P1826" s="12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Sub-Category]],LEN(Kickstarter[[#This Row],[Category and Sub-Category]])-FIND("/",Kickstarter[[#This Row],[Category and Sub-Category]]))</f>
        <v>rock</v>
      </c>
      <c r="S1826" t="b">
        <v>1</v>
      </c>
      <c r="T1826" t="s">
        <v>8276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f>(((Kickstarter[[#This Row],[deadline]]/60)/60)/24)+DATE(1970,1,1)</f>
        <v>41466.83452546296</v>
      </c>
      <c r="J1827">
        <v>1373572903</v>
      </c>
      <c r="K1827" s="9">
        <f>(((Kickstarter[[#This Row],[launched_at]]/60)/60)/24)+DATE(1970,1,1)</f>
        <v>41443.83452546296</v>
      </c>
      <c r="L1827">
        <v>1371585703</v>
      </c>
      <c r="M1827" t="b">
        <v>0</v>
      </c>
      <c r="N1827">
        <v>50</v>
      </c>
      <c r="O1827" s="10">
        <f>Kickstarter[[#This Row],[pledged]]/Kickstarter[[#This Row],[goal]]</f>
        <v>1.0505</v>
      </c>
      <c r="P1827" s="12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Sub-Category]],LEN(Kickstarter[[#This Row],[Category and Sub-Category]])-FIND("/",Kickstarter[[#This Row],[Category and Sub-Category]]))</f>
        <v>rock</v>
      </c>
      <c r="S1827" t="b">
        <v>1</v>
      </c>
      <c r="T1827" t="s">
        <v>8276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f>(((Kickstarter[[#This Row],[deadline]]/60)/60)/24)+DATE(1970,1,1)</f>
        <v>41687.923807870371</v>
      </c>
      <c r="J1828">
        <v>1392675017</v>
      </c>
      <c r="K1828" s="9">
        <f>(((Kickstarter[[#This Row],[launched_at]]/60)/60)/24)+DATE(1970,1,1)</f>
        <v>41657.923807870371</v>
      </c>
      <c r="L1828">
        <v>1390083017</v>
      </c>
      <c r="M1828" t="b">
        <v>0</v>
      </c>
      <c r="N1828">
        <v>38</v>
      </c>
      <c r="O1828" s="10">
        <f>Kickstarter[[#This Row],[pledged]]/Kickstarter[[#This Row],[goal]]</f>
        <v>1.01</v>
      </c>
      <c r="P1828" s="12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Sub-Category]],LEN(Kickstarter[[#This Row],[Category and Sub-Category]])-FIND("/",Kickstarter[[#This Row],[Category and Sub-Category]]))</f>
        <v>rock</v>
      </c>
      <c r="S1828" t="b">
        <v>1</v>
      </c>
      <c r="T1828" t="s">
        <v>8276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f>(((Kickstarter[[#This Row],[deadline]]/60)/60)/24)+DATE(1970,1,1)</f>
        <v>40605.325937499998</v>
      </c>
      <c r="J1829">
        <v>1299138561</v>
      </c>
      <c r="K1829" s="9">
        <f>(((Kickstarter[[#This Row],[launched_at]]/60)/60)/24)+DATE(1970,1,1)</f>
        <v>40555.325937499998</v>
      </c>
      <c r="L1829">
        <v>1294818561</v>
      </c>
      <c r="M1829" t="b">
        <v>0</v>
      </c>
      <c r="N1829">
        <v>96</v>
      </c>
      <c r="O1829" s="10">
        <f>Kickstarter[[#This Row],[pledged]]/Kickstarter[[#This Row],[goal]]</f>
        <v>1.0066250000000001</v>
      </c>
      <c r="P1829" s="12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Sub-Category]],LEN(Kickstarter[[#This Row],[Category and Sub-Category]])-FIND("/",Kickstarter[[#This Row],[Category and Sub-Category]]))</f>
        <v>rock</v>
      </c>
      <c r="S1829" t="b">
        <v>1</v>
      </c>
      <c r="T1829" t="s">
        <v>8276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f>(((Kickstarter[[#This Row],[deadline]]/60)/60)/24)+DATE(1970,1,1)</f>
        <v>41768.916666666664</v>
      </c>
      <c r="J1830">
        <v>1399672800</v>
      </c>
      <c r="K1830" s="9">
        <f>(((Kickstarter[[#This Row],[launched_at]]/60)/60)/24)+DATE(1970,1,1)</f>
        <v>41736.899652777778</v>
      </c>
      <c r="L1830">
        <v>1396906530</v>
      </c>
      <c r="M1830" t="b">
        <v>0</v>
      </c>
      <c r="N1830">
        <v>48</v>
      </c>
      <c r="O1830" s="10">
        <f>Kickstarter[[#This Row],[pledged]]/Kickstarter[[#This Row],[goal]]</f>
        <v>1.0016</v>
      </c>
      <c r="P1830" s="12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Sub-Category]],LEN(Kickstarter[[#This Row],[Category and Sub-Category]])-FIND("/",Kickstarter[[#This Row],[Category and Sub-Category]]))</f>
        <v>rock</v>
      </c>
      <c r="S1830" t="b">
        <v>1</v>
      </c>
      <c r="T1830" t="s">
        <v>8276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f>(((Kickstarter[[#This Row],[deadline]]/60)/60)/24)+DATE(1970,1,1)</f>
        <v>40564.916666666664</v>
      </c>
      <c r="J1831">
        <v>1295647200</v>
      </c>
      <c r="K1831" s="9">
        <f>(((Kickstarter[[#This Row],[launched_at]]/60)/60)/24)+DATE(1970,1,1)</f>
        <v>40516.087627314817</v>
      </c>
      <c r="L1831">
        <v>1291428371</v>
      </c>
      <c r="M1831" t="b">
        <v>0</v>
      </c>
      <c r="N1831">
        <v>33</v>
      </c>
      <c r="O1831" s="10">
        <f>Kickstarter[[#This Row],[pledged]]/Kickstarter[[#This Row],[goal]]</f>
        <v>1.6668333333333334</v>
      </c>
      <c r="P1831" s="12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Sub-Category]],LEN(Kickstarter[[#This Row],[Category and Sub-Category]])-FIND("/",Kickstarter[[#This Row],[Category and Sub-Category]]))</f>
        <v>rock</v>
      </c>
      <c r="S1831" t="b">
        <v>1</v>
      </c>
      <c r="T1831" t="s">
        <v>8276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f>(((Kickstarter[[#This Row],[deadline]]/60)/60)/24)+DATE(1970,1,1)</f>
        <v>41694.684108796297</v>
      </c>
      <c r="J1832">
        <v>1393259107</v>
      </c>
      <c r="K1832" s="9">
        <f>(((Kickstarter[[#This Row],[launched_at]]/60)/60)/24)+DATE(1970,1,1)</f>
        <v>41664.684108796297</v>
      </c>
      <c r="L1832">
        <v>1390667107</v>
      </c>
      <c r="M1832" t="b">
        <v>0</v>
      </c>
      <c r="N1832">
        <v>226</v>
      </c>
      <c r="O1832" s="10">
        <f>Kickstarter[[#This Row],[pledged]]/Kickstarter[[#This Row],[goal]]</f>
        <v>1.0153333333333334</v>
      </c>
      <c r="P1832" s="12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Sub-Category]],LEN(Kickstarter[[#This Row],[Category and Sub-Category]])-FIND("/",Kickstarter[[#This Row],[Category and Sub-Category]]))</f>
        <v>rock</v>
      </c>
      <c r="S1832" t="b">
        <v>1</v>
      </c>
      <c r="T1832" t="s">
        <v>8276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f>(((Kickstarter[[#This Row],[deadline]]/60)/60)/24)+DATE(1970,1,1)</f>
        <v>41041.996099537035</v>
      </c>
      <c r="J1833">
        <v>1336866863</v>
      </c>
      <c r="K1833" s="9">
        <f>(((Kickstarter[[#This Row],[launched_at]]/60)/60)/24)+DATE(1970,1,1)</f>
        <v>41026.996099537035</v>
      </c>
      <c r="L1833">
        <v>1335570863</v>
      </c>
      <c r="M1833" t="b">
        <v>0</v>
      </c>
      <c r="N1833">
        <v>14</v>
      </c>
      <c r="O1833" s="10">
        <f>Kickstarter[[#This Row],[pledged]]/Kickstarter[[#This Row],[goal]]</f>
        <v>1.03</v>
      </c>
      <c r="P1833" s="12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Sub-Category]],LEN(Kickstarter[[#This Row],[Category and Sub-Category]])-FIND("/",Kickstarter[[#This Row],[Category and Sub-Category]]))</f>
        <v>rock</v>
      </c>
      <c r="S1833" t="b">
        <v>1</v>
      </c>
      <c r="T1833" t="s">
        <v>8276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f>(((Kickstarter[[#This Row],[deadline]]/60)/60)/24)+DATE(1970,1,1)</f>
        <v>40606.539664351854</v>
      </c>
      <c r="J1834">
        <v>1299243427</v>
      </c>
      <c r="K1834" s="9">
        <f>(((Kickstarter[[#This Row],[launched_at]]/60)/60)/24)+DATE(1970,1,1)</f>
        <v>40576.539664351854</v>
      </c>
      <c r="L1834">
        <v>1296651427</v>
      </c>
      <c r="M1834" t="b">
        <v>0</v>
      </c>
      <c r="N1834">
        <v>20</v>
      </c>
      <c r="O1834" s="10">
        <f>Kickstarter[[#This Row],[pledged]]/Kickstarter[[#This Row],[goal]]</f>
        <v>1.4285714285714286</v>
      </c>
      <c r="P1834" s="12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Sub-Category]],LEN(Kickstarter[[#This Row],[Category and Sub-Category]])-FIND("/",Kickstarter[[#This Row],[Category and Sub-Category]]))</f>
        <v>rock</v>
      </c>
      <c r="S1834" t="b">
        <v>1</v>
      </c>
      <c r="T1834" t="s">
        <v>8276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f>(((Kickstarter[[#This Row],[deadline]]/60)/60)/24)+DATE(1970,1,1)</f>
        <v>41335.332638888889</v>
      </c>
      <c r="J1835">
        <v>1362211140</v>
      </c>
      <c r="K1835" s="9">
        <f>(((Kickstarter[[#This Row],[launched_at]]/60)/60)/24)+DATE(1970,1,1)</f>
        <v>41303.044016203705</v>
      </c>
      <c r="L1835">
        <v>1359421403</v>
      </c>
      <c r="M1835" t="b">
        <v>0</v>
      </c>
      <c r="N1835">
        <v>25</v>
      </c>
      <c r="O1835" s="10">
        <f>Kickstarter[[#This Row],[pledged]]/Kickstarter[[#This Row],[goal]]</f>
        <v>2.625</v>
      </c>
      <c r="P1835" s="12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Sub-Category]],LEN(Kickstarter[[#This Row],[Category and Sub-Category]])-FIND("/",Kickstarter[[#This Row],[Category and Sub-Category]]))</f>
        <v>rock</v>
      </c>
      <c r="S1835" t="b">
        <v>1</v>
      </c>
      <c r="T1835" t="s">
        <v>8276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f>(((Kickstarter[[#This Row],[deadline]]/60)/60)/24)+DATE(1970,1,1)</f>
        <v>42028.964062500003</v>
      </c>
      <c r="J1836">
        <v>1422140895</v>
      </c>
      <c r="K1836" s="9">
        <f>(((Kickstarter[[#This Row],[launched_at]]/60)/60)/24)+DATE(1970,1,1)</f>
        <v>41988.964062500003</v>
      </c>
      <c r="L1836">
        <v>1418684895</v>
      </c>
      <c r="M1836" t="b">
        <v>0</v>
      </c>
      <c r="N1836">
        <v>90</v>
      </c>
      <c r="O1836" s="10">
        <f>Kickstarter[[#This Row],[pledged]]/Kickstarter[[#This Row],[goal]]</f>
        <v>1.1805000000000001</v>
      </c>
      <c r="P1836" s="12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Sub-Category]],LEN(Kickstarter[[#This Row],[Category and Sub-Category]])-FIND("/",Kickstarter[[#This Row],[Category and Sub-Category]]))</f>
        <v>rock</v>
      </c>
      <c r="S1836" t="b">
        <v>1</v>
      </c>
      <c r="T1836" t="s">
        <v>8276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f>(((Kickstarter[[#This Row],[deadline]]/60)/60)/24)+DATE(1970,1,1)</f>
        <v>42460.660543981481</v>
      </c>
      <c r="J1837">
        <v>1459439471</v>
      </c>
      <c r="K1837" s="9">
        <f>(((Kickstarter[[#This Row],[launched_at]]/60)/60)/24)+DATE(1970,1,1)</f>
        <v>42430.702210648145</v>
      </c>
      <c r="L1837">
        <v>1456851071</v>
      </c>
      <c r="M1837" t="b">
        <v>0</v>
      </c>
      <c r="N1837">
        <v>11</v>
      </c>
      <c r="O1837" s="10">
        <f>Kickstarter[[#This Row],[pledged]]/Kickstarter[[#This Row],[goal]]</f>
        <v>1.04</v>
      </c>
      <c r="P1837" s="12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Sub-Category]],LEN(Kickstarter[[#This Row],[Category and Sub-Category]])-FIND("/",Kickstarter[[#This Row],[Category and Sub-Category]]))</f>
        <v>rock</v>
      </c>
      <c r="S1837" t="b">
        <v>1</v>
      </c>
      <c r="T1837" t="s">
        <v>8276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f>(((Kickstarter[[#This Row],[deadline]]/60)/60)/24)+DATE(1970,1,1)</f>
        <v>41322.809363425928</v>
      </c>
      <c r="J1838">
        <v>1361129129</v>
      </c>
      <c r="K1838" s="9">
        <f>(((Kickstarter[[#This Row],[launched_at]]/60)/60)/24)+DATE(1970,1,1)</f>
        <v>41305.809363425928</v>
      </c>
      <c r="L1838">
        <v>1359660329</v>
      </c>
      <c r="M1838" t="b">
        <v>0</v>
      </c>
      <c r="N1838">
        <v>55</v>
      </c>
      <c r="O1838" s="10">
        <f>Kickstarter[[#This Row],[pledged]]/Kickstarter[[#This Row],[goal]]</f>
        <v>2.0034000000000001</v>
      </c>
      <c r="P1838" s="12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Sub-Category]],LEN(Kickstarter[[#This Row],[Category and Sub-Category]])-FIND("/",Kickstarter[[#This Row],[Category and Sub-Category]]))</f>
        <v>rock</v>
      </c>
      <c r="S1838" t="b">
        <v>1</v>
      </c>
      <c r="T1838" t="s">
        <v>8276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f>(((Kickstarter[[#This Row],[deadline]]/60)/60)/24)+DATE(1970,1,1)</f>
        <v>40986.006192129629</v>
      </c>
      <c r="J1839">
        <v>1332029335</v>
      </c>
      <c r="K1839" s="9">
        <f>(((Kickstarter[[#This Row],[launched_at]]/60)/60)/24)+DATE(1970,1,1)</f>
        <v>40926.047858796301</v>
      </c>
      <c r="L1839">
        <v>1326848935</v>
      </c>
      <c r="M1839" t="b">
        <v>0</v>
      </c>
      <c r="N1839">
        <v>30</v>
      </c>
      <c r="O1839" s="10">
        <f>Kickstarter[[#This Row],[pledged]]/Kickstarter[[#This Row],[goal]]</f>
        <v>3.0683333333333334</v>
      </c>
      <c r="P1839" s="12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Sub-Category]],LEN(Kickstarter[[#This Row],[Category and Sub-Category]])-FIND("/",Kickstarter[[#This Row],[Category and Sub-Category]]))</f>
        <v>rock</v>
      </c>
      <c r="S1839" t="b">
        <v>1</v>
      </c>
      <c r="T1839" t="s">
        <v>8276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f>(((Kickstarter[[#This Row],[deadline]]/60)/60)/24)+DATE(1970,1,1)</f>
        <v>40817.125</v>
      </c>
      <c r="J1840">
        <v>1317438000</v>
      </c>
      <c r="K1840" s="9">
        <f>(((Kickstarter[[#This Row],[launched_at]]/60)/60)/24)+DATE(1970,1,1)</f>
        <v>40788.786539351851</v>
      </c>
      <c r="L1840">
        <v>1314989557</v>
      </c>
      <c r="M1840" t="b">
        <v>0</v>
      </c>
      <c r="N1840">
        <v>28</v>
      </c>
      <c r="O1840" s="10">
        <f>Kickstarter[[#This Row],[pledged]]/Kickstarter[[#This Row],[goal]]</f>
        <v>1.00149</v>
      </c>
      <c r="P1840" s="12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Sub-Category]],LEN(Kickstarter[[#This Row],[Category and Sub-Category]])-FIND("/",Kickstarter[[#This Row],[Category and Sub-Category]]))</f>
        <v>rock</v>
      </c>
      <c r="S1840" t="b">
        <v>1</v>
      </c>
      <c r="T1840" t="s">
        <v>8276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f>(((Kickstarter[[#This Row],[deadline]]/60)/60)/24)+DATE(1970,1,1)</f>
        <v>42644.722013888888</v>
      </c>
      <c r="J1841">
        <v>1475342382</v>
      </c>
      <c r="K1841" s="9">
        <f>(((Kickstarter[[#This Row],[launched_at]]/60)/60)/24)+DATE(1970,1,1)</f>
        <v>42614.722013888888</v>
      </c>
      <c r="L1841">
        <v>1472750382</v>
      </c>
      <c r="M1841" t="b">
        <v>0</v>
      </c>
      <c r="N1841">
        <v>45</v>
      </c>
      <c r="O1841" s="10">
        <f>Kickstarter[[#This Row],[pledged]]/Kickstarter[[#This Row],[goal]]</f>
        <v>2.0529999999999999</v>
      </c>
      <c r="P1841" s="12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Sub-Category]],LEN(Kickstarter[[#This Row],[Category and Sub-Category]])-FIND("/",Kickstarter[[#This Row],[Category and Sub-Category]]))</f>
        <v>rock</v>
      </c>
      <c r="S1841" t="b">
        <v>1</v>
      </c>
      <c r="T1841" t="s">
        <v>8276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f>(((Kickstarter[[#This Row],[deadline]]/60)/60)/24)+DATE(1970,1,1)</f>
        <v>41401.207638888889</v>
      </c>
      <c r="J1842">
        <v>1367902740</v>
      </c>
      <c r="K1842" s="9">
        <f>(((Kickstarter[[#This Row],[launched_at]]/60)/60)/24)+DATE(1970,1,1)</f>
        <v>41382.096180555556</v>
      </c>
      <c r="L1842">
        <v>1366251510</v>
      </c>
      <c r="M1842" t="b">
        <v>0</v>
      </c>
      <c r="N1842">
        <v>13</v>
      </c>
      <c r="O1842" s="10">
        <f>Kickstarter[[#This Row],[pledged]]/Kickstarter[[#This Row],[goal]]</f>
        <v>1.0888888888888888</v>
      </c>
      <c r="P1842" s="12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Sub-Category]],LEN(Kickstarter[[#This Row],[Category and Sub-Category]])-FIND("/",Kickstarter[[#This Row],[Category and Sub-Category]]))</f>
        <v>rock</v>
      </c>
      <c r="S1842" t="b">
        <v>1</v>
      </c>
      <c r="T1842" t="s">
        <v>8276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f>(((Kickstarter[[#This Row],[deadline]]/60)/60)/24)+DATE(1970,1,1)</f>
        <v>41779.207638888889</v>
      </c>
      <c r="J1843">
        <v>1400561940</v>
      </c>
      <c r="K1843" s="9">
        <f>(((Kickstarter[[#This Row],[launched_at]]/60)/60)/24)+DATE(1970,1,1)</f>
        <v>41745.84542824074</v>
      </c>
      <c r="L1843">
        <v>1397679445</v>
      </c>
      <c r="M1843" t="b">
        <v>0</v>
      </c>
      <c r="N1843">
        <v>40</v>
      </c>
      <c r="O1843" s="10">
        <f>Kickstarter[[#This Row],[pledged]]/Kickstarter[[#This Row],[goal]]</f>
        <v>1.0175000000000001</v>
      </c>
      <c r="P1843" s="12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Sub-Category]],LEN(Kickstarter[[#This Row],[Category and Sub-Category]])-FIND("/",Kickstarter[[#This Row],[Category and Sub-Category]]))</f>
        <v>rock</v>
      </c>
      <c r="S1843" t="b">
        <v>1</v>
      </c>
      <c r="T1843" t="s">
        <v>8276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f>(((Kickstarter[[#This Row],[deadline]]/60)/60)/24)+DATE(1970,1,1)</f>
        <v>42065.249305555553</v>
      </c>
      <c r="J1844">
        <v>1425275940</v>
      </c>
      <c r="K1844" s="9">
        <f>(((Kickstarter[[#This Row],[launched_at]]/60)/60)/24)+DATE(1970,1,1)</f>
        <v>42031.631724537037</v>
      </c>
      <c r="L1844">
        <v>1422371381</v>
      </c>
      <c r="M1844" t="b">
        <v>0</v>
      </c>
      <c r="N1844">
        <v>21</v>
      </c>
      <c r="O1844" s="10">
        <f>Kickstarter[[#This Row],[pledged]]/Kickstarter[[#This Row],[goal]]</f>
        <v>1.2524999999999999</v>
      </c>
      <c r="P1844" s="12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Sub-Category]],LEN(Kickstarter[[#This Row],[Category and Sub-Category]])-FIND("/",Kickstarter[[#This Row],[Category and Sub-Category]]))</f>
        <v>rock</v>
      </c>
      <c r="S1844" t="b">
        <v>1</v>
      </c>
      <c r="T1844" t="s">
        <v>8276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f>(((Kickstarter[[#This Row],[deadline]]/60)/60)/24)+DATE(1970,1,1)</f>
        <v>40594.994837962964</v>
      </c>
      <c r="J1845">
        <v>1298245954</v>
      </c>
      <c r="K1845" s="9">
        <f>(((Kickstarter[[#This Row],[launched_at]]/60)/60)/24)+DATE(1970,1,1)</f>
        <v>40564.994837962964</v>
      </c>
      <c r="L1845">
        <v>1295653954</v>
      </c>
      <c r="M1845" t="b">
        <v>0</v>
      </c>
      <c r="N1845">
        <v>134</v>
      </c>
      <c r="O1845" s="10">
        <f>Kickstarter[[#This Row],[pledged]]/Kickstarter[[#This Row],[goal]]</f>
        <v>1.2400610000000001</v>
      </c>
      <c r="P1845" s="12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Sub-Category]],LEN(Kickstarter[[#This Row],[Category and Sub-Category]])-FIND("/",Kickstarter[[#This Row],[Category and Sub-Category]]))</f>
        <v>rock</v>
      </c>
      <c r="S1845" t="b">
        <v>1</v>
      </c>
      <c r="T1845" t="s">
        <v>8276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f>(((Kickstarter[[#This Row],[deadline]]/60)/60)/24)+DATE(1970,1,1)</f>
        <v>40705.125</v>
      </c>
      <c r="J1846">
        <v>1307761200</v>
      </c>
      <c r="K1846" s="9">
        <f>(((Kickstarter[[#This Row],[launched_at]]/60)/60)/24)+DATE(1970,1,1)</f>
        <v>40666.973541666666</v>
      </c>
      <c r="L1846">
        <v>1304464914</v>
      </c>
      <c r="M1846" t="b">
        <v>0</v>
      </c>
      <c r="N1846">
        <v>20</v>
      </c>
      <c r="O1846" s="10">
        <f>Kickstarter[[#This Row],[pledged]]/Kickstarter[[#This Row],[goal]]</f>
        <v>1.014</v>
      </c>
      <c r="P1846" s="12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Sub-Category]],LEN(Kickstarter[[#This Row],[Category and Sub-Category]])-FIND("/",Kickstarter[[#This Row],[Category and Sub-Category]]))</f>
        <v>rock</v>
      </c>
      <c r="S1846" t="b">
        <v>1</v>
      </c>
      <c r="T1846" t="s">
        <v>8276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f>(((Kickstarter[[#This Row],[deadline]]/60)/60)/24)+DATE(1970,1,1)</f>
        <v>42538.204861111109</v>
      </c>
      <c r="J1847">
        <v>1466139300</v>
      </c>
      <c r="K1847" s="9">
        <f>(((Kickstarter[[#This Row],[launched_at]]/60)/60)/24)+DATE(1970,1,1)</f>
        <v>42523.333310185189</v>
      </c>
      <c r="L1847">
        <v>1464854398</v>
      </c>
      <c r="M1847" t="b">
        <v>0</v>
      </c>
      <c r="N1847">
        <v>19</v>
      </c>
      <c r="O1847" s="10">
        <f>Kickstarter[[#This Row],[pledged]]/Kickstarter[[#This Row],[goal]]</f>
        <v>1</v>
      </c>
      <c r="P1847" s="12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Sub-Category]],LEN(Kickstarter[[#This Row],[Category and Sub-Category]])-FIND("/",Kickstarter[[#This Row],[Category and Sub-Category]]))</f>
        <v>rock</v>
      </c>
      <c r="S1847" t="b">
        <v>1</v>
      </c>
      <c r="T1847" t="s">
        <v>8276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f>(((Kickstarter[[#This Row],[deadline]]/60)/60)/24)+DATE(1970,1,1)</f>
        <v>41258.650196759263</v>
      </c>
      <c r="J1848">
        <v>1355585777</v>
      </c>
      <c r="K1848" s="9">
        <f>(((Kickstarter[[#This Row],[launched_at]]/60)/60)/24)+DATE(1970,1,1)</f>
        <v>41228.650196759263</v>
      </c>
      <c r="L1848">
        <v>1352993777</v>
      </c>
      <c r="M1848" t="b">
        <v>0</v>
      </c>
      <c r="N1848">
        <v>209</v>
      </c>
      <c r="O1848" s="10">
        <f>Kickstarter[[#This Row],[pledged]]/Kickstarter[[#This Row],[goal]]</f>
        <v>1.3792666666666666</v>
      </c>
      <c r="P1848" s="12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Sub-Category]],LEN(Kickstarter[[#This Row],[Category and Sub-Category]])-FIND("/",Kickstarter[[#This Row],[Category and Sub-Category]]))</f>
        <v>rock</v>
      </c>
      <c r="S1848" t="b">
        <v>1</v>
      </c>
      <c r="T1848" t="s">
        <v>8276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f>(((Kickstarter[[#This Row],[deadline]]/60)/60)/24)+DATE(1970,1,1)</f>
        <v>42115.236481481479</v>
      </c>
      <c r="J1849">
        <v>1429594832</v>
      </c>
      <c r="K1849" s="9">
        <f>(((Kickstarter[[#This Row],[launched_at]]/60)/60)/24)+DATE(1970,1,1)</f>
        <v>42094.236481481479</v>
      </c>
      <c r="L1849">
        <v>1427780432</v>
      </c>
      <c r="M1849" t="b">
        <v>0</v>
      </c>
      <c r="N1849">
        <v>38</v>
      </c>
      <c r="O1849" s="10">
        <f>Kickstarter[[#This Row],[pledged]]/Kickstarter[[#This Row],[goal]]</f>
        <v>1.2088000000000001</v>
      </c>
      <c r="P1849" s="12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Sub-Category]],LEN(Kickstarter[[#This Row],[Category and Sub-Category]])-FIND("/",Kickstarter[[#This Row],[Category and Sub-Category]]))</f>
        <v>rock</v>
      </c>
      <c r="S1849" t="b">
        <v>1</v>
      </c>
      <c r="T1849" t="s">
        <v>8276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f>(((Kickstarter[[#This Row],[deadline]]/60)/60)/24)+DATE(1970,1,1)</f>
        <v>40755.290972222225</v>
      </c>
      <c r="J1850">
        <v>1312095540</v>
      </c>
      <c r="K1850" s="9">
        <f>(((Kickstarter[[#This Row],[launched_at]]/60)/60)/24)+DATE(1970,1,1)</f>
        <v>40691.788055555553</v>
      </c>
      <c r="L1850">
        <v>1306608888</v>
      </c>
      <c r="M1850" t="b">
        <v>0</v>
      </c>
      <c r="N1850">
        <v>24</v>
      </c>
      <c r="O1850" s="10">
        <f>Kickstarter[[#This Row],[pledged]]/Kickstarter[[#This Row],[goal]]</f>
        <v>1.0736666666666668</v>
      </c>
      <c r="P1850" s="12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Sub-Category]],LEN(Kickstarter[[#This Row],[Category and Sub-Category]])-FIND("/",Kickstarter[[#This Row],[Category and Sub-Category]]))</f>
        <v>rock</v>
      </c>
      <c r="S1850" t="b">
        <v>1</v>
      </c>
      <c r="T1850" t="s">
        <v>8276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f>(((Kickstarter[[#This Row],[deadline]]/60)/60)/24)+DATE(1970,1,1)</f>
        <v>41199.845590277779</v>
      </c>
      <c r="J1851">
        <v>1350505059</v>
      </c>
      <c r="K1851" s="9">
        <f>(((Kickstarter[[#This Row],[launched_at]]/60)/60)/24)+DATE(1970,1,1)</f>
        <v>41169.845590277779</v>
      </c>
      <c r="L1851">
        <v>1347913059</v>
      </c>
      <c r="M1851" t="b">
        <v>0</v>
      </c>
      <c r="N1851">
        <v>8</v>
      </c>
      <c r="O1851" s="10">
        <f>Kickstarter[[#This Row],[pledged]]/Kickstarter[[#This Row],[goal]]</f>
        <v>1.0033333333333334</v>
      </c>
      <c r="P1851" s="12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Sub-Category]],LEN(Kickstarter[[#This Row],[Category and Sub-Category]])-FIND("/",Kickstarter[[#This Row],[Category and Sub-Category]]))</f>
        <v>rock</v>
      </c>
      <c r="S1851" t="b">
        <v>1</v>
      </c>
      <c r="T1851" t="s">
        <v>8276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f>(((Kickstarter[[#This Row],[deadline]]/60)/60)/24)+DATE(1970,1,1)</f>
        <v>41830.959490740745</v>
      </c>
      <c r="J1852">
        <v>1405033300</v>
      </c>
      <c r="K1852" s="9">
        <f>(((Kickstarter[[#This Row],[launched_at]]/60)/60)/24)+DATE(1970,1,1)</f>
        <v>41800.959490740745</v>
      </c>
      <c r="L1852">
        <v>1402441300</v>
      </c>
      <c r="M1852" t="b">
        <v>0</v>
      </c>
      <c r="N1852">
        <v>179</v>
      </c>
      <c r="O1852" s="10">
        <f>Kickstarter[[#This Row],[pledged]]/Kickstarter[[#This Row],[goal]]</f>
        <v>1.0152222222222222</v>
      </c>
      <c r="P1852" s="12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Sub-Category]],LEN(Kickstarter[[#This Row],[Category and Sub-Category]])-FIND("/",Kickstarter[[#This Row],[Category and Sub-Category]]))</f>
        <v>rock</v>
      </c>
      <c r="S1852" t="b">
        <v>1</v>
      </c>
      <c r="T1852" t="s">
        <v>8276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f>(((Kickstarter[[#This Row],[deadline]]/60)/60)/24)+DATE(1970,1,1)</f>
        <v>41848.041666666664</v>
      </c>
      <c r="J1853">
        <v>1406509200</v>
      </c>
      <c r="K1853" s="9">
        <f>(((Kickstarter[[#This Row],[launched_at]]/60)/60)/24)+DATE(1970,1,1)</f>
        <v>41827.906689814816</v>
      </c>
      <c r="L1853">
        <v>1404769538</v>
      </c>
      <c r="M1853" t="b">
        <v>0</v>
      </c>
      <c r="N1853">
        <v>26</v>
      </c>
      <c r="O1853" s="10">
        <f>Kickstarter[[#This Row],[pledged]]/Kickstarter[[#This Row],[goal]]</f>
        <v>1.0007692307692309</v>
      </c>
      <c r="P1853" s="12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Sub-Category]],LEN(Kickstarter[[#This Row],[Category and Sub-Category]])-FIND("/",Kickstarter[[#This Row],[Category and Sub-Category]]))</f>
        <v>rock</v>
      </c>
      <c r="S1853" t="b">
        <v>1</v>
      </c>
      <c r="T1853" t="s">
        <v>8276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f>(((Kickstarter[[#This Row],[deadline]]/60)/60)/24)+DATE(1970,1,1)</f>
        <v>42119</v>
      </c>
      <c r="J1854">
        <v>1429920000</v>
      </c>
      <c r="K1854" s="9">
        <f>(((Kickstarter[[#This Row],[launched_at]]/60)/60)/24)+DATE(1970,1,1)</f>
        <v>42081.77143518519</v>
      </c>
      <c r="L1854">
        <v>1426703452</v>
      </c>
      <c r="M1854" t="b">
        <v>0</v>
      </c>
      <c r="N1854">
        <v>131</v>
      </c>
      <c r="O1854" s="10">
        <f>Kickstarter[[#This Row],[pledged]]/Kickstarter[[#This Row],[goal]]</f>
        <v>1.1696666666666666</v>
      </c>
      <c r="P1854" s="12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Sub-Category]],LEN(Kickstarter[[#This Row],[Category and Sub-Category]])-FIND("/",Kickstarter[[#This Row],[Category and Sub-Category]]))</f>
        <v>rock</v>
      </c>
      <c r="S1854" t="b">
        <v>1</v>
      </c>
      <c r="T1854" t="s">
        <v>8276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f>(((Kickstarter[[#This Row],[deadline]]/60)/60)/24)+DATE(1970,1,1)</f>
        <v>41227.102048611108</v>
      </c>
      <c r="J1855">
        <v>1352860017</v>
      </c>
      <c r="K1855" s="9">
        <f>(((Kickstarter[[#This Row],[launched_at]]/60)/60)/24)+DATE(1970,1,1)</f>
        <v>41177.060381944444</v>
      </c>
      <c r="L1855">
        <v>1348536417</v>
      </c>
      <c r="M1855" t="b">
        <v>0</v>
      </c>
      <c r="N1855">
        <v>14</v>
      </c>
      <c r="O1855" s="10">
        <f>Kickstarter[[#This Row],[pledged]]/Kickstarter[[#This Row],[goal]]</f>
        <v>1.01875</v>
      </c>
      <c r="P1855" s="12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Sub-Category]],LEN(Kickstarter[[#This Row],[Category and Sub-Category]])-FIND("/",Kickstarter[[#This Row],[Category and Sub-Category]]))</f>
        <v>rock</v>
      </c>
      <c r="S1855" t="b">
        <v>1</v>
      </c>
      <c r="T1855" t="s">
        <v>8276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f>(((Kickstarter[[#This Row],[deadline]]/60)/60)/24)+DATE(1970,1,1)</f>
        <v>41418.021261574075</v>
      </c>
      <c r="J1856">
        <v>1369355437</v>
      </c>
      <c r="K1856" s="9">
        <f>(((Kickstarter[[#This Row],[launched_at]]/60)/60)/24)+DATE(1970,1,1)</f>
        <v>41388.021261574075</v>
      </c>
      <c r="L1856">
        <v>1366763437</v>
      </c>
      <c r="M1856" t="b">
        <v>0</v>
      </c>
      <c r="N1856">
        <v>174</v>
      </c>
      <c r="O1856" s="10">
        <f>Kickstarter[[#This Row],[pledged]]/Kickstarter[[#This Row],[goal]]</f>
        <v>1.0212366666666666</v>
      </c>
      <c r="P1856" s="12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Sub-Category]],LEN(Kickstarter[[#This Row],[Category and Sub-Category]])-FIND("/",Kickstarter[[#This Row],[Category and Sub-Category]]))</f>
        <v>rock</v>
      </c>
      <c r="S1856" t="b">
        <v>1</v>
      </c>
      <c r="T1856" t="s">
        <v>8276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f>(((Kickstarter[[#This Row],[deadline]]/60)/60)/24)+DATE(1970,1,1)</f>
        <v>41645.538657407407</v>
      </c>
      <c r="J1857">
        <v>1389012940</v>
      </c>
      <c r="K1857" s="9">
        <f>(((Kickstarter[[#This Row],[launched_at]]/60)/60)/24)+DATE(1970,1,1)</f>
        <v>41600.538657407407</v>
      </c>
      <c r="L1857">
        <v>1385124940</v>
      </c>
      <c r="M1857" t="b">
        <v>0</v>
      </c>
      <c r="N1857">
        <v>191</v>
      </c>
      <c r="O1857" s="10">
        <f>Kickstarter[[#This Row],[pledged]]/Kickstarter[[#This Row],[goal]]</f>
        <v>1.5405897142857143</v>
      </c>
      <c r="P1857" s="12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Sub-Category]],LEN(Kickstarter[[#This Row],[Category and Sub-Category]])-FIND("/",Kickstarter[[#This Row],[Category and Sub-Category]]))</f>
        <v>rock</v>
      </c>
      <c r="S1857" t="b">
        <v>1</v>
      </c>
      <c r="T1857" t="s">
        <v>8276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f>(((Kickstarter[[#This Row],[deadline]]/60)/60)/24)+DATE(1970,1,1)</f>
        <v>41838.854999999996</v>
      </c>
      <c r="J1858">
        <v>1405715472</v>
      </c>
      <c r="K1858" s="9">
        <f>(((Kickstarter[[#This Row],[launched_at]]/60)/60)/24)+DATE(1970,1,1)</f>
        <v>41817.854999999996</v>
      </c>
      <c r="L1858">
        <v>1403901072</v>
      </c>
      <c r="M1858" t="b">
        <v>0</v>
      </c>
      <c r="N1858">
        <v>38</v>
      </c>
      <c r="O1858" s="10">
        <f>Kickstarter[[#This Row],[pledged]]/Kickstarter[[#This Row],[goal]]</f>
        <v>1.0125</v>
      </c>
      <c r="P1858" s="12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Sub-Category]],LEN(Kickstarter[[#This Row],[Category and Sub-Category]])-FIND("/",Kickstarter[[#This Row],[Category and Sub-Category]]))</f>
        <v>rock</v>
      </c>
      <c r="S1858" t="b">
        <v>1</v>
      </c>
      <c r="T1858" t="s">
        <v>8276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f>(((Kickstarter[[#This Row],[deadline]]/60)/60)/24)+DATE(1970,1,1)</f>
        <v>41894.76866898148</v>
      </c>
      <c r="J1859">
        <v>1410546413</v>
      </c>
      <c r="K1859" s="9">
        <f>(((Kickstarter[[#This Row],[launched_at]]/60)/60)/24)+DATE(1970,1,1)</f>
        <v>41864.76866898148</v>
      </c>
      <c r="L1859">
        <v>1407954413</v>
      </c>
      <c r="M1859" t="b">
        <v>0</v>
      </c>
      <c r="N1859">
        <v>22</v>
      </c>
      <c r="O1859" s="10">
        <f>Kickstarter[[#This Row],[pledged]]/Kickstarter[[#This Row],[goal]]</f>
        <v>1</v>
      </c>
      <c r="P1859" s="12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Sub-Category]],LEN(Kickstarter[[#This Row],[Category and Sub-Category]])-FIND("/",Kickstarter[[#This Row],[Category and Sub-Category]]))</f>
        <v>rock</v>
      </c>
      <c r="S1859" t="b">
        <v>1</v>
      </c>
      <c r="T1859" t="s">
        <v>8276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f>(((Kickstarter[[#This Row],[deadline]]/60)/60)/24)+DATE(1970,1,1)</f>
        <v>40893.242141203707</v>
      </c>
      <c r="J1860">
        <v>1324014521</v>
      </c>
      <c r="K1860" s="9">
        <f>(((Kickstarter[[#This Row],[launched_at]]/60)/60)/24)+DATE(1970,1,1)</f>
        <v>40833.200474537036</v>
      </c>
      <c r="L1860">
        <v>1318826921</v>
      </c>
      <c r="M1860" t="b">
        <v>0</v>
      </c>
      <c r="N1860">
        <v>149</v>
      </c>
      <c r="O1860" s="10">
        <f>Kickstarter[[#This Row],[pledged]]/Kickstarter[[#This Row],[goal]]</f>
        <v>1.0874800874800874</v>
      </c>
      <c r="P1860" s="12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Sub-Category]],LEN(Kickstarter[[#This Row],[Category and Sub-Category]])-FIND("/",Kickstarter[[#This Row],[Category and Sub-Category]]))</f>
        <v>rock</v>
      </c>
      <c r="S1860" t="b">
        <v>1</v>
      </c>
      <c r="T1860" t="s">
        <v>8276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f>(((Kickstarter[[#This Row],[deadline]]/60)/60)/24)+DATE(1970,1,1)</f>
        <v>40808.770011574074</v>
      </c>
      <c r="J1861">
        <v>1316716129</v>
      </c>
      <c r="K1861" s="9">
        <f>(((Kickstarter[[#This Row],[launched_at]]/60)/60)/24)+DATE(1970,1,1)</f>
        <v>40778.770011574074</v>
      </c>
      <c r="L1861">
        <v>1314124129</v>
      </c>
      <c r="M1861" t="b">
        <v>0</v>
      </c>
      <c r="N1861">
        <v>56</v>
      </c>
      <c r="O1861" s="10">
        <f>Kickstarter[[#This Row],[pledged]]/Kickstarter[[#This Row],[goal]]</f>
        <v>1.3183333333333334</v>
      </c>
      <c r="P1861" s="12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Sub-Category]],LEN(Kickstarter[[#This Row],[Category and Sub-Category]])-FIND("/",Kickstarter[[#This Row],[Category and Sub-Category]]))</f>
        <v>rock</v>
      </c>
      <c r="S1861" t="b">
        <v>1</v>
      </c>
      <c r="T1861" t="s">
        <v>8276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f>(((Kickstarter[[#This Row],[deadline]]/60)/60)/24)+DATE(1970,1,1)</f>
        <v>41676.709305555552</v>
      </c>
      <c r="J1862">
        <v>1391706084</v>
      </c>
      <c r="K1862" s="9">
        <f>(((Kickstarter[[#This Row],[launched_at]]/60)/60)/24)+DATE(1970,1,1)</f>
        <v>41655.709305555552</v>
      </c>
      <c r="L1862">
        <v>1389891684</v>
      </c>
      <c r="M1862" t="b">
        <v>0</v>
      </c>
      <c r="N1862">
        <v>19</v>
      </c>
      <c r="O1862" s="10">
        <f>Kickstarter[[#This Row],[pledged]]/Kickstarter[[#This Row],[goal]]</f>
        <v>1.3346666666666667</v>
      </c>
      <c r="P1862" s="12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Sub-Category]],LEN(Kickstarter[[#This Row],[Category and Sub-Category]])-FIND("/",Kickstarter[[#This Row],[Category and Sub-Category]]))</f>
        <v>rock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f>(((Kickstarter[[#This Row],[deadline]]/60)/60)/24)+DATE(1970,1,1)</f>
        <v>42030.300243055557</v>
      </c>
      <c r="J1863">
        <v>1422256341</v>
      </c>
      <c r="K1863" s="9">
        <f>(((Kickstarter[[#This Row],[launched_at]]/60)/60)/24)+DATE(1970,1,1)</f>
        <v>42000.300243055557</v>
      </c>
      <c r="L1863">
        <v>1419664341</v>
      </c>
      <c r="M1863" t="b">
        <v>0</v>
      </c>
      <c r="N1863">
        <v>0</v>
      </c>
      <c r="O1863" s="10">
        <f>Kickstarter[[#This Row],[pledged]]/Kickstarter[[#This Row],[goal]]</f>
        <v>0</v>
      </c>
      <c r="P1863" s="12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Sub-Category]],LEN(Kickstarter[[#This Row],[Category and Sub-Category]])-FIND("/",Kickstarter[[#This Row],[Category and Sub-Category]]))</f>
        <v>mobile games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f>(((Kickstarter[[#This Row],[deadline]]/60)/60)/24)+DATE(1970,1,1)</f>
        <v>42802.3125</v>
      </c>
      <c r="J1864">
        <v>1488958200</v>
      </c>
      <c r="K1864" s="9">
        <f>(((Kickstarter[[#This Row],[launched_at]]/60)/60)/24)+DATE(1970,1,1)</f>
        <v>42755.492754629624</v>
      </c>
      <c r="L1864">
        <v>1484912974</v>
      </c>
      <c r="M1864" t="b">
        <v>0</v>
      </c>
      <c r="N1864">
        <v>16</v>
      </c>
      <c r="O1864" s="10">
        <f>Kickstarter[[#This Row],[pledged]]/Kickstarter[[#This Row],[goal]]</f>
        <v>8.0833333333333326E-2</v>
      </c>
      <c r="P1864" s="12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Sub-Category]],LEN(Kickstarter[[#This Row],[Category and Sub-Category]])-FIND("/",Kickstarter[[#This Row],[Category and Sub-Category]]))</f>
        <v>mobile games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f>(((Kickstarter[[#This Row],[deadline]]/60)/60)/24)+DATE(1970,1,1)</f>
        <v>41802.797280092593</v>
      </c>
      <c r="J1865">
        <v>1402600085</v>
      </c>
      <c r="K1865" s="9">
        <f>(((Kickstarter[[#This Row],[launched_at]]/60)/60)/24)+DATE(1970,1,1)</f>
        <v>41772.797280092593</v>
      </c>
      <c r="L1865">
        <v>1400008085</v>
      </c>
      <c r="M1865" t="b">
        <v>0</v>
      </c>
      <c r="N1865">
        <v>2</v>
      </c>
      <c r="O1865" s="10">
        <f>Kickstarter[[#This Row],[pledged]]/Kickstarter[[#This Row],[goal]]</f>
        <v>4.0000000000000001E-3</v>
      </c>
      <c r="P1865" s="12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Sub-Category]],LEN(Kickstarter[[#This Row],[Category and Sub-Category]])-FIND("/",Kickstarter[[#This Row],[Category and Sub-Category]]))</f>
        <v>mobile games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f>(((Kickstarter[[#This Row],[deadline]]/60)/60)/24)+DATE(1970,1,1)</f>
        <v>41763.716435185182</v>
      </c>
      <c r="J1866">
        <v>1399223500</v>
      </c>
      <c r="K1866" s="9">
        <f>(((Kickstarter[[#This Row],[launched_at]]/60)/60)/24)+DATE(1970,1,1)</f>
        <v>41733.716435185182</v>
      </c>
      <c r="L1866">
        <v>1396631500</v>
      </c>
      <c r="M1866" t="b">
        <v>0</v>
      </c>
      <c r="N1866">
        <v>48</v>
      </c>
      <c r="O1866" s="10">
        <f>Kickstarter[[#This Row],[pledged]]/Kickstarter[[#This Row],[goal]]</f>
        <v>0.42892307692307691</v>
      </c>
      <c r="P1866" s="12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Sub-Category]],LEN(Kickstarter[[#This Row],[Category and Sub-Category]])-FIND("/",Kickstarter[[#This Row],[Category and Sub-Category]]))</f>
        <v>mobile games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f>(((Kickstarter[[#This Row],[deadline]]/60)/60)/24)+DATE(1970,1,1)</f>
        <v>42680.409108796302</v>
      </c>
      <c r="J1867">
        <v>1478425747</v>
      </c>
      <c r="K1867" s="9">
        <f>(((Kickstarter[[#This Row],[launched_at]]/60)/60)/24)+DATE(1970,1,1)</f>
        <v>42645.367442129631</v>
      </c>
      <c r="L1867">
        <v>1475398147</v>
      </c>
      <c r="M1867" t="b">
        <v>0</v>
      </c>
      <c r="N1867">
        <v>2</v>
      </c>
      <c r="O1867" s="10">
        <f>Kickstarter[[#This Row],[pledged]]/Kickstarter[[#This Row],[goal]]</f>
        <v>3.6363636363636364E-5</v>
      </c>
      <c r="P1867" s="12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Sub-Category]],LEN(Kickstarter[[#This Row],[Category and Sub-Category]])-FIND("/",Kickstarter[[#This Row],[Category and Sub-Category]]))</f>
        <v>mobile games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f>(((Kickstarter[[#This Row],[deadline]]/60)/60)/24)+DATE(1970,1,1)</f>
        <v>42795.166666666672</v>
      </c>
      <c r="J1868">
        <v>1488340800</v>
      </c>
      <c r="K1868" s="9">
        <f>(((Kickstarter[[#This Row],[launched_at]]/60)/60)/24)+DATE(1970,1,1)</f>
        <v>42742.246493055558</v>
      </c>
      <c r="L1868">
        <v>1483768497</v>
      </c>
      <c r="M1868" t="b">
        <v>0</v>
      </c>
      <c r="N1868">
        <v>2</v>
      </c>
      <c r="O1868" s="10">
        <f>Kickstarter[[#This Row],[pledged]]/Kickstarter[[#This Row],[goal]]</f>
        <v>5.0000000000000001E-3</v>
      </c>
      <c r="P1868" s="12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Sub-Category]],LEN(Kickstarter[[#This Row],[Category and Sub-Category]])-FIND("/",Kickstarter[[#This Row],[Category and Sub-Category]]))</f>
        <v>mobile games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f>(((Kickstarter[[#This Row],[deadline]]/60)/60)/24)+DATE(1970,1,1)</f>
        <v>42679.924907407403</v>
      </c>
      <c r="J1869">
        <v>1478383912</v>
      </c>
      <c r="K1869" s="9">
        <f>(((Kickstarter[[#This Row],[launched_at]]/60)/60)/24)+DATE(1970,1,1)</f>
        <v>42649.924907407403</v>
      </c>
      <c r="L1869">
        <v>1475791912</v>
      </c>
      <c r="M1869" t="b">
        <v>0</v>
      </c>
      <c r="N1869">
        <v>1</v>
      </c>
      <c r="O1869" s="10">
        <f>Kickstarter[[#This Row],[pledged]]/Kickstarter[[#This Row],[goal]]</f>
        <v>5.0000000000000001E-4</v>
      </c>
      <c r="P1869" s="12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Sub-Category]],LEN(Kickstarter[[#This Row],[Category and Sub-Category]])-FIND("/",Kickstarter[[#This Row],[Category and Sub-Category]]))</f>
        <v>mobile games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f>(((Kickstarter[[#This Row],[deadline]]/60)/60)/24)+DATE(1970,1,1)</f>
        <v>42353.332638888889</v>
      </c>
      <c r="J1870">
        <v>1450166340</v>
      </c>
      <c r="K1870" s="9">
        <f>(((Kickstarter[[#This Row],[launched_at]]/60)/60)/24)+DATE(1970,1,1)</f>
        <v>42328.779224537036</v>
      </c>
      <c r="L1870">
        <v>1448044925</v>
      </c>
      <c r="M1870" t="b">
        <v>0</v>
      </c>
      <c r="N1870">
        <v>17</v>
      </c>
      <c r="O1870" s="10">
        <f>Kickstarter[[#This Row],[pledged]]/Kickstarter[[#This Row],[goal]]</f>
        <v>4.8680000000000001E-2</v>
      </c>
      <c r="P1870" s="12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Sub-Category]],LEN(Kickstarter[[#This Row],[Category and Sub-Category]])-FIND("/",Kickstarter[[#This Row],[Category and Sub-Category]]))</f>
        <v>mobile games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f>(((Kickstarter[[#This Row],[deadline]]/60)/60)/24)+DATE(1970,1,1)</f>
        <v>42739.002881944441</v>
      </c>
      <c r="J1871">
        <v>1483488249</v>
      </c>
      <c r="K1871" s="9">
        <f>(((Kickstarter[[#This Row],[launched_at]]/60)/60)/24)+DATE(1970,1,1)</f>
        <v>42709.002881944441</v>
      </c>
      <c r="L1871">
        <v>1480896249</v>
      </c>
      <c r="M1871" t="b">
        <v>0</v>
      </c>
      <c r="N1871">
        <v>0</v>
      </c>
      <c r="O1871" s="10">
        <f>Kickstarter[[#This Row],[pledged]]/Kickstarter[[#This Row],[goal]]</f>
        <v>0</v>
      </c>
      <c r="P1871" s="12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Sub-Category]],LEN(Kickstarter[[#This Row],[Category and Sub-Category]])-FIND("/",Kickstarter[[#This Row],[Category and Sub-Category]]))</f>
        <v>mobile games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f>(((Kickstarter[[#This Row],[deadline]]/60)/60)/24)+DATE(1970,1,1)</f>
        <v>42400.178472222222</v>
      </c>
      <c r="J1872">
        <v>1454213820</v>
      </c>
      <c r="K1872" s="9">
        <f>(((Kickstarter[[#This Row],[launched_at]]/60)/60)/24)+DATE(1970,1,1)</f>
        <v>42371.355729166666</v>
      </c>
      <c r="L1872">
        <v>1451723535</v>
      </c>
      <c r="M1872" t="b">
        <v>0</v>
      </c>
      <c r="N1872">
        <v>11</v>
      </c>
      <c r="O1872" s="10">
        <f>Kickstarter[[#This Row],[pledged]]/Kickstarter[[#This Row],[goal]]</f>
        <v>0.10314285714285715</v>
      </c>
      <c r="P1872" s="12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Sub-Category]],LEN(Kickstarter[[#This Row],[Category and Sub-Category]])-FIND("/",Kickstarter[[#This Row],[Category and Sub-Category]]))</f>
        <v>mobile games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f>(((Kickstarter[[#This Row],[deadline]]/60)/60)/24)+DATE(1970,1,1)</f>
        <v>41963.825243055559</v>
      </c>
      <c r="J1873">
        <v>1416512901</v>
      </c>
      <c r="K1873" s="9">
        <f>(((Kickstarter[[#This Row],[launched_at]]/60)/60)/24)+DATE(1970,1,1)</f>
        <v>41923.783576388887</v>
      </c>
      <c r="L1873">
        <v>1413053301</v>
      </c>
      <c r="M1873" t="b">
        <v>0</v>
      </c>
      <c r="N1873">
        <v>95</v>
      </c>
      <c r="O1873" s="10">
        <f>Kickstarter[[#This Row],[pledged]]/Kickstarter[[#This Row],[goal]]</f>
        <v>0.7178461538461538</v>
      </c>
      <c r="P1873" s="12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Sub-Category]],LEN(Kickstarter[[#This Row],[Category and Sub-Category]])-FIND("/",Kickstarter[[#This Row],[Category and Sub-Category]]))</f>
        <v>mobile games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f>(((Kickstarter[[#This Row],[deadline]]/60)/60)/24)+DATE(1970,1,1)</f>
        <v>42185.129652777774</v>
      </c>
      <c r="J1874">
        <v>1435633602</v>
      </c>
      <c r="K1874" s="9">
        <f>(((Kickstarter[[#This Row],[launched_at]]/60)/60)/24)+DATE(1970,1,1)</f>
        <v>42155.129652777774</v>
      </c>
      <c r="L1874">
        <v>1433041602</v>
      </c>
      <c r="M1874" t="b">
        <v>0</v>
      </c>
      <c r="N1874">
        <v>13</v>
      </c>
      <c r="O1874" s="10">
        <f>Kickstarter[[#This Row],[pledged]]/Kickstarter[[#This Row],[goal]]</f>
        <v>1.06E-2</v>
      </c>
      <c r="P1874" s="12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Sub-Category]],LEN(Kickstarter[[#This Row],[Category and Sub-Category]])-FIND("/",Kickstarter[[#This Row],[Category and Sub-Category]]))</f>
        <v>mobile games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f>(((Kickstarter[[#This Row],[deadline]]/60)/60)/24)+DATE(1970,1,1)</f>
        <v>42193.697916666672</v>
      </c>
      <c r="J1875">
        <v>1436373900</v>
      </c>
      <c r="K1875" s="9">
        <f>(((Kickstarter[[#This Row],[launched_at]]/60)/60)/24)+DATE(1970,1,1)</f>
        <v>42164.615856481483</v>
      </c>
      <c r="L1875">
        <v>1433861210</v>
      </c>
      <c r="M1875" t="b">
        <v>0</v>
      </c>
      <c r="N1875">
        <v>2</v>
      </c>
      <c r="O1875" s="10">
        <f>Kickstarter[[#This Row],[pledged]]/Kickstarter[[#This Row],[goal]]</f>
        <v>4.4999999999999997E-3</v>
      </c>
      <c r="P1875" s="12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Sub-Category]],LEN(Kickstarter[[#This Row],[Category and Sub-Category]])-FIND("/",Kickstarter[[#This Row],[Category and Sub-Category]]))</f>
        <v>mobile games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f>(((Kickstarter[[#This Row],[deadline]]/60)/60)/24)+DATE(1970,1,1)</f>
        <v>42549.969131944439</v>
      </c>
      <c r="J1876">
        <v>1467155733</v>
      </c>
      <c r="K1876" s="9">
        <f>(((Kickstarter[[#This Row],[launched_at]]/60)/60)/24)+DATE(1970,1,1)</f>
        <v>42529.969131944439</v>
      </c>
      <c r="L1876">
        <v>1465427733</v>
      </c>
      <c r="M1876" t="b">
        <v>0</v>
      </c>
      <c r="N1876">
        <v>2</v>
      </c>
      <c r="O1876" s="10">
        <f>Kickstarter[[#This Row],[pledged]]/Kickstarter[[#This Row],[goal]]</f>
        <v>1.6249999999999999E-4</v>
      </c>
      <c r="P1876" s="12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Sub-Category]],LEN(Kickstarter[[#This Row],[Category and Sub-Category]])-FIND("/",Kickstarter[[#This Row],[Category and Sub-Category]]))</f>
        <v>mobile games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f>(((Kickstarter[[#This Row],[deadline]]/60)/60)/24)+DATE(1970,1,1)</f>
        <v>42588.899398148147</v>
      </c>
      <c r="J1877">
        <v>1470519308</v>
      </c>
      <c r="K1877" s="9">
        <f>(((Kickstarter[[#This Row],[launched_at]]/60)/60)/24)+DATE(1970,1,1)</f>
        <v>42528.899398148147</v>
      </c>
      <c r="L1877">
        <v>1465335308</v>
      </c>
      <c r="M1877" t="b">
        <v>0</v>
      </c>
      <c r="N1877">
        <v>3</v>
      </c>
      <c r="O1877" s="10">
        <f>Kickstarter[[#This Row],[pledged]]/Kickstarter[[#This Row],[goal]]</f>
        <v>5.1000000000000004E-3</v>
      </c>
      <c r="P1877" s="12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Sub-Category]],LEN(Kickstarter[[#This Row],[Category and Sub-Category]])-FIND("/",Kickstarter[[#This Row],[Category and Sub-Category]]))</f>
        <v>mobile games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f>(((Kickstarter[[#This Row],[deadline]]/60)/60)/24)+DATE(1970,1,1)</f>
        <v>41806.284780092588</v>
      </c>
      <c r="J1878">
        <v>1402901405</v>
      </c>
      <c r="K1878" s="9">
        <f>(((Kickstarter[[#This Row],[launched_at]]/60)/60)/24)+DATE(1970,1,1)</f>
        <v>41776.284780092588</v>
      </c>
      <c r="L1878">
        <v>1400309405</v>
      </c>
      <c r="M1878" t="b">
        <v>0</v>
      </c>
      <c r="N1878">
        <v>0</v>
      </c>
      <c r="O1878" s="10">
        <f>Kickstarter[[#This Row],[pledged]]/Kickstarter[[#This Row],[goal]]</f>
        <v>0</v>
      </c>
      <c r="P1878" s="12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Sub-Category]],LEN(Kickstarter[[#This Row],[Category and Sub-Category]])-FIND("/",Kickstarter[[#This Row],[Category and Sub-Category]]))</f>
        <v>mobile games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f>(((Kickstarter[[#This Row],[deadline]]/60)/60)/24)+DATE(1970,1,1)</f>
        <v>42064.029224537036</v>
      </c>
      <c r="J1879">
        <v>1425170525</v>
      </c>
      <c r="K1879" s="9">
        <f>(((Kickstarter[[#This Row],[launched_at]]/60)/60)/24)+DATE(1970,1,1)</f>
        <v>42035.029224537036</v>
      </c>
      <c r="L1879">
        <v>1422664925</v>
      </c>
      <c r="M1879" t="b">
        <v>0</v>
      </c>
      <c r="N1879">
        <v>0</v>
      </c>
      <c r="O1879" s="10">
        <f>Kickstarter[[#This Row],[pledged]]/Kickstarter[[#This Row],[goal]]</f>
        <v>0</v>
      </c>
      <c r="P1879" s="12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Sub-Category]],LEN(Kickstarter[[#This Row],[Category and Sub-Category]])-FIND("/",Kickstarter[[#This Row],[Category and Sub-Category]]))</f>
        <v>mobile games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f>(((Kickstarter[[#This Row],[deadline]]/60)/60)/24)+DATE(1970,1,1)</f>
        <v>41803.008738425924</v>
      </c>
      <c r="J1880">
        <v>1402618355</v>
      </c>
      <c r="K1880" s="9">
        <f>(((Kickstarter[[#This Row],[launched_at]]/60)/60)/24)+DATE(1970,1,1)</f>
        <v>41773.008738425924</v>
      </c>
      <c r="L1880">
        <v>1400026355</v>
      </c>
      <c r="M1880" t="b">
        <v>0</v>
      </c>
      <c r="N1880">
        <v>0</v>
      </c>
      <c r="O1880" s="10">
        <f>Kickstarter[[#This Row],[pledged]]/Kickstarter[[#This Row],[goal]]</f>
        <v>0</v>
      </c>
      <c r="P1880" s="12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Sub-Category]],LEN(Kickstarter[[#This Row],[Category and Sub-Category]])-FIND("/",Kickstarter[[#This Row],[Category and Sub-Category]]))</f>
        <v>mobile games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f>(((Kickstarter[[#This Row],[deadline]]/60)/60)/24)+DATE(1970,1,1)</f>
        <v>42443.607974537037</v>
      </c>
      <c r="J1881">
        <v>1457966129</v>
      </c>
      <c r="K1881" s="9">
        <f>(((Kickstarter[[#This Row],[launched_at]]/60)/60)/24)+DATE(1970,1,1)</f>
        <v>42413.649641203709</v>
      </c>
      <c r="L1881">
        <v>1455377729</v>
      </c>
      <c r="M1881" t="b">
        <v>0</v>
      </c>
      <c r="N1881">
        <v>2</v>
      </c>
      <c r="O1881" s="10">
        <f>Kickstarter[[#This Row],[pledged]]/Kickstarter[[#This Row],[goal]]</f>
        <v>1.1999999999999999E-3</v>
      </c>
      <c r="P1881" s="12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Sub-Category]],LEN(Kickstarter[[#This Row],[Category and Sub-Category]])-FIND("/",Kickstarter[[#This Row],[Category and Sub-Category]]))</f>
        <v>mobile games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f>(((Kickstarter[[#This Row],[deadline]]/60)/60)/24)+DATE(1970,1,1)</f>
        <v>42459.525231481486</v>
      </c>
      <c r="J1882">
        <v>1459341380</v>
      </c>
      <c r="K1882" s="9">
        <f>(((Kickstarter[[#This Row],[launched_at]]/60)/60)/24)+DATE(1970,1,1)</f>
        <v>42430.566898148143</v>
      </c>
      <c r="L1882">
        <v>1456839380</v>
      </c>
      <c r="M1882" t="b">
        <v>0</v>
      </c>
      <c r="N1882">
        <v>24</v>
      </c>
      <c r="O1882" s="10">
        <f>Kickstarter[[#This Row],[pledged]]/Kickstarter[[#This Row],[goal]]</f>
        <v>0.20080000000000001</v>
      </c>
      <c r="P1882" s="12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Sub-Category]],LEN(Kickstarter[[#This Row],[Category and Sub-Category]])-FIND("/",Kickstarter[[#This Row],[Category and Sub-Category]]))</f>
        <v>mobile games</v>
      </c>
      <c r="S1882" t="b">
        <v>0</v>
      </c>
      <c r="T1882" t="s">
        <v>8283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f>(((Kickstarter[[#This Row],[deadline]]/60)/60)/24)+DATE(1970,1,1)</f>
        <v>42073.110983796301</v>
      </c>
      <c r="J1883">
        <v>1425955189</v>
      </c>
      <c r="K1883" s="9">
        <f>(((Kickstarter[[#This Row],[launched_at]]/60)/60)/24)+DATE(1970,1,1)</f>
        <v>42043.152650462958</v>
      </c>
      <c r="L1883">
        <v>1423366789</v>
      </c>
      <c r="M1883" t="b">
        <v>0</v>
      </c>
      <c r="N1883">
        <v>70</v>
      </c>
      <c r="O1883" s="10">
        <f>Kickstarter[[#This Row],[pledged]]/Kickstarter[[#This Row],[goal]]</f>
        <v>1.726845</v>
      </c>
      <c r="P1883" s="12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Sub-Category]],LEN(Kickstarter[[#This Row],[Category and Sub-Category]])-FIND("/",Kickstarter[[#This Row],[Category and Sub-Category]]))</f>
        <v>indie rock</v>
      </c>
      <c r="S1883" t="b">
        <v>1</v>
      </c>
      <c r="T1883" t="s">
        <v>8279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f>(((Kickstarter[[#This Row],[deadline]]/60)/60)/24)+DATE(1970,1,1)</f>
        <v>41100.991666666669</v>
      </c>
      <c r="J1884">
        <v>1341964080</v>
      </c>
      <c r="K1884" s="9">
        <f>(((Kickstarter[[#This Row],[launched_at]]/60)/60)/24)+DATE(1970,1,1)</f>
        <v>41067.949212962965</v>
      </c>
      <c r="L1884">
        <v>1339109212</v>
      </c>
      <c r="M1884" t="b">
        <v>0</v>
      </c>
      <c r="N1884">
        <v>81</v>
      </c>
      <c r="O1884" s="10">
        <f>Kickstarter[[#This Row],[pledged]]/Kickstarter[[#This Row],[goal]]</f>
        <v>1.008955223880597</v>
      </c>
      <c r="P1884" s="12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Sub-Category]],LEN(Kickstarter[[#This Row],[Category and Sub-Category]])-FIND("/",Kickstarter[[#This Row],[Category and Sub-Category]]))</f>
        <v>indie rock</v>
      </c>
      <c r="S1884" t="b">
        <v>1</v>
      </c>
      <c r="T1884" t="s">
        <v>8279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f>(((Kickstarter[[#This Row],[deadline]]/60)/60)/24)+DATE(1970,1,1)</f>
        <v>41007.906342592592</v>
      </c>
      <c r="J1885">
        <v>1333921508</v>
      </c>
      <c r="K1885" s="9">
        <f>(((Kickstarter[[#This Row],[launched_at]]/60)/60)/24)+DATE(1970,1,1)</f>
        <v>40977.948009259257</v>
      </c>
      <c r="L1885">
        <v>1331333108</v>
      </c>
      <c r="M1885" t="b">
        <v>0</v>
      </c>
      <c r="N1885">
        <v>32</v>
      </c>
      <c r="O1885" s="10">
        <f>Kickstarter[[#This Row],[pledged]]/Kickstarter[[#This Row],[goal]]</f>
        <v>1.0480480480480481</v>
      </c>
      <c r="P1885" s="12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Sub-Category]],LEN(Kickstarter[[#This Row],[Category and Sub-Category]])-FIND("/",Kickstarter[[#This Row],[Category and Sub-Category]]))</f>
        <v>indie rock</v>
      </c>
      <c r="S1885" t="b">
        <v>1</v>
      </c>
      <c r="T1885" t="s">
        <v>8279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f>(((Kickstarter[[#This Row],[deadline]]/60)/60)/24)+DATE(1970,1,1)</f>
        <v>41240.5</v>
      </c>
      <c r="J1886">
        <v>1354017600</v>
      </c>
      <c r="K1886" s="9">
        <f>(((Kickstarter[[#This Row],[launched_at]]/60)/60)/24)+DATE(1970,1,1)</f>
        <v>41205.198321759257</v>
      </c>
      <c r="L1886">
        <v>1350967535</v>
      </c>
      <c r="M1886" t="b">
        <v>0</v>
      </c>
      <c r="N1886">
        <v>26</v>
      </c>
      <c r="O1886" s="10">
        <f>Kickstarter[[#This Row],[pledged]]/Kickstarter[[#This Row],[goal]]</f>
        <v>1.351</v>
      </c>
      <c r="P1886" s="12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Sub-Category]],LEN(Kickstarter[[#This Row],[Category and Sub-Category]])-FIND("/",Kickstarter[[#This Row],[Category and Sub-Category]]))</f>
        <v>indie rock</v>
      </c>
      <c r="S1886" t="b">
        <v>1</v>
      </c>
      <c r="T1886" t="s">
        <v>8279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f>(((Kickstarter[[#This Row],[deadline]]/60)/60)/24)+DATE(1970,1,1)</f>
        <v>41131.916666666664</v>
      </c>
      <c r="J1887">
        <v>1344636000</v>
      </c>
      <c r="K1887" s="9">
        <f>(((Kickstarter[[#This Row],[launched_at]]/60)/60)/24)+DATE(1970,1,1)</f>
        <v>41099.093865740739</v>
      </c>
      <c r="L1887">
        <v>1341800110</v>
      </c>
      <c r="M1887" t="b">
        <v>0</v>
      </c>
      <c r="N1887">
        <v>105</v>
      </c>
      <c r="O1887" s="10">
        <f>Kickstarter[[#This Row],[pledged]]/Kickstarter[[#This Row],[goal]]</f>
        <v>1.1632786885245903</v>
      </c>
      <c r="P1887" s="12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Sub-Category]],LEN(Kickstarter[[#This Row],[Category and Sub-Category]])-FIND("/",Kickstarter[[#This Row],[Category and Sub-Category]]))</f>
        <v>indie rock</v>
      </c>
      <c r="S1887" t="b">
        <v>1</v>
      </c>
      <c r="T1887" t="s">
        <v>8279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f>(((Kickstarter[[#This Row],[deadline]]/60)/60)/24)+DATE(1970,1,1)</f>
        <v>41955.94835648148</v>
      </c>
      <c r="J1888">
        <v>1415832338</v>
      </c>
      <c r="K1888" s="9">
        <f>(((Kickstarter[[#This Row],[launched_at]]/60)/60)/24)+DATE(1970,1,1)</f>
        <v>41925.906689814816</v>
      </c>
      <c r="L1888">
        <v>1413236738</v>
      </c>
      <c r="M1888" t="b">
        <v>0</v>
      </c>
      <c r="N1888">
        <v>29</v>
      </c>
      <c r="O1888" s="10">
        <f>Kickstarter[[#This Row],[pledged]]/Kickstarter[[#This Row],[goal]]</f>
        <v>1.0208333333333333</v>
      </c>
      <c r="P1888" s="12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Sub-Category]],LEN(Kickstarter[[#This Row],[Category and Sub-Category]])-FIND("/",Kickstarter[[#This Row],[Category and Sub-Category]]))</f>
        <v>indie rock</v>
      </c>
      <c r="S1888" t="b">
        <v>1</v>
      </c>
      <c r="T1888" t="s">
        <v>8279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f>(((Kickstarter[[#This Row],[deadline]]/60)/60)/24)+DATE(1970,1,1)</f>
        <v>42341.895833333328</v>
      </c>
      <c r="J1889">
        <v>1449178200</v>
      </c>
      <c r="K1889" s="9">
        <f>(((Kickstarter[[#This Row],[launched_at]]/60)/60)/24)+DATE(1970,1,1)</f>
        <v>42323.800138888888</v>
      </c>
      <c r="L1889">
        <v>1447614732</v>
      </c>
      <c r="M1889" t="b">
        <v>0</v>
      </c>
      <c r="N1889">
        <v>8</v>
      </c>
      <c r="O1889" s="10">
        <f>Kickstarter[[#This Row],[pledged]]/Kickstarter[[#This Row],[goal]]</f>
        <v>1.1116666666666666</v>
      </c>
      <c r="P1889" s="12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Sub-Category]],LEN(Kickstarter[[#This Row],[Category and Sub-Category]])-FIND("/",Kickstarter[[#This Row],[Category and Sub-Category]]))</f>
        <v>indie rock</v>
      </c>
      <c r="S1889" t="b">
        <v>1</v>
      </c>
      <c r="T1889" t="s">
        <v>8279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f>(((Kickstarter[[#This Row],[deadline]]/60)/60)/24)+DATE(1970,1,1)</f>
        <v>40330.207638888889</v>
      </c>
      <c r="J1890">
        <v>1275368340</v>
      </c>
      <c r="K1890" s="9">
        <f>(((Kickstarter[[#This Row],[launched_at]]/60)/60)/24)+DATE(1970,1,1)</f>
        <v>40299.239953703705</v>
      </c>
      <c r="L1890">
        <v>1272692732</v>
      </c>
      <c r="M1890" t="b">
        <v>0</v>
      </c>
      <c r="N1890">
        <v>89</v>
      </c>
      <c r="O1890" s="10">
        <f>Kickstarter[[#This Row],[pledged]]/Kickstarter[[#This Row],[goal]]</f>
        <v>1.6608000000000001</v>
      </c>
      <c r="P1890" s="12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Sub-Category]],LEN(Kickstarter[[#This Row],[Category and Sub-Category]])-FIND("/",Kickstarter[[#This Row],[Category and Sub-Category]]))</f>
        <v>indie rock</v>
      </c>
      <c r="S1890" t="b">
        <v>1</v>
      </c>
      <c r="T1890" t="s">
        <v>8279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f>(((Kickstarter[[#This Row],[deadline]]/60)/60)/24)+DATE(1970,1,1)</f>
        <v>41344.751689814817</v>
      </c>
      <c r="J1891">
        <v>1363024946</v>
      </c>
      <c r="K1891" s="9">
        <f>(((Kickstarter[[#This Row],[launched_at]]/60)/60)/24)+DATE(1970,1,1)</f>
        <v>41299.793356481481</v>
      </c>
      <c r="L1891">
        <v>1359140546</v>
      </c>
      <c r="M1891" t="b">
        <v>0</v>
      </c>
      <c r="N1891">
        <v>44</v>
      </c>
      <c r="O1891" s="10">
        <f>Kickstarter[[#This Row],[pledged]]/Kickstarter[[#This Row],[goal]]</f>
        <v>1.0660000000000001</v>
      </c>
      <c r="P1891" s="12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Sub-Category]],LEN(Kickstarter[[#This Row],[Category and Sub-Category]])-FIND("/",Kickstarter[[#This Row],[Category and Sub-Category]]))</f>
        <v>indie rock</v>
      </c>
      <c r="S1891" t="b">
        <v>1</v>
      </c>
      <c r="T1891" t="s">
        <v>8279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f>(((Kickstarter[[#This Row],[deadline]]/60)/60)/24)+DATE(1970,1,1)</f>
        <v>41258.786203703705</v>
      </c>
      <c r="J1892">
        <v>1355597528</v>
      </c>
      <c r="K1892" s="9">
        <f>(((Kickstarter[[#This Row],[launched_at]]/60)/60)/24)+DATE(1970,1,1)</f>
        <v>41228.786203703705</v>
      </c>
      <c r="L1892">
        <v>1353005528</v>
      </c>
      <c r="M1892" t="b">
        <v>0</v>
      </c>
      <c r="N1892">
        <v>246</v>
      </c>
      <c r="O1892" s="10">
        <f>Kickstarter[[#This Row],[pledged]]/Kickstarter[[#This Row],[goal]]</f>
        <v>1.4458441666666668</v>
      </c>
      <c r="P1892" s="12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Sub-Category]],LEN(Kickstarter[[#This Row],[Category and Sub-Category]])-FIND("/",Kickstarter[[#This Row],[Category and Sub-Category]]))</f>
        <v>indie rock</v>
      </c>
      <c r="S1892" t="b">
        <v>1</v>
      </c>
      <c r="T1892" t="s">
        <v>8279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f>(((Kickstarter[[#This Row],[deadline]]/60)/60)/24)+DATE(1970,1,1)</f>
        <v>40381.25</v>
      </c>
      <c r="J1893">
        <v>1279778400</v>
      </c>
      <c r="K1893" s="9">
        <f>(((Kickstarter[[#This Row],[launched_at]]/60)/60)/24)+DATE(1970,1,1)</f>
        <v>40335.798078703701</v>
      </c>
      <c r="L1893">
        <v>1275851354</v>
      </c>
      <c r="M1893" t="b">
        <v>0</v>
      </c>
      <c r="N1893">
        <v>120</v>
      </c>
      <c r="O1893" s="10">
        <f>Kickstarter[[#This Row],[pledged]]/Kickstarter[[#This Row],[goal]]</f>
        <v>1.0555000000000001</v>
      </c>
      <c r="P1893" s="12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Sub-Category]],LEN(Kickstarter[[#This Row],[Category and Sub-Category]])-FIND("/",Kickstarter[[#This Row],[Category and Sub-Category]]))</f>
        <v>indie rock</v>
      </c>
      <c r="S1893" t="b">
        <v>1</v>
      </c>
      <c r="T1893" t="s">
        <v>8279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f>(((Kickstarter[[#This Row],[deadline]]/60)/60)/24)+DATE(1970,1,1)</f>
        <v>40701.637511574074</v>
      </c>
      <c r="J1894">
        <v>1307459881</v>
      </c>
      <c r="K1894" s="9">
        <f>(((Kickstarter[[#This Row],[launched_at]]/60)/60)/24)+DATE(1970,1,1)</f>
        <v>40671.637511574074</v>
      </c>
      <c r="L1894">
        <v>1304867881</v>
      </c>
      <c r="M1894" t="b">
        <v>0</v>
      </c>
      <c r="N1894">
        <v>26</v>
      </c>
      <c r="O1894" s="10">
        <f>Kickstarter[[#This Row],[pledged]]/Kickstarter[[#This Row],[goal]]</f>
        <v>1.3660000000000001</v>
      </c>
      <c r="P1894" s="12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Sub-Category]],LEN(Kickstarter[[#This Row],[Category and Sub-Category]])-FIND("/",Kickstarter[[#This Row],[Category and Sub-Category]]))</f>
        <v>indie rock</v>
      </c>
      <c r="S1894" t="b">
        <v>1</v>
      </c>
      <c r="T1894" t="s">
        <v>8279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f>(((Kickstarter[[#This Row],[deadline]]/60)/60)/24)+DATE(1970,1,1)</f>
        <v>40649.165972222225</v>
      </c>
      <c r="J1895">
        <v>1302926340</v>
      </c>
      <c r="K1895" s="9">
        <f>(((Kickstarter[[#This Row],[launched_at]]/60)/60)/24)+DATE(1970,1,1)</f>
        <v>40632.94195601852</v>
      </c>
      <c r="L1895">
        <v>1301524585</v>
      </c>
      <c r="M1895" t="b">
        <v>0</v>
      </c>
      <c r="N1895">
        <v>45</v>
      </c>
      <c r="O1895" s="10">
        <f>Kickstarter[[#This Row],[pledged]]/Kickstarter[[#This Row],[goal]]</f>
        <v>1.04</v>
      </c>
      <c r="P1895" s="12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Sub-Category]],LEN(Kickstarter[[#This Row],[Category and Sub-Category]])-FIND("/",Kickstarter[[#This Row],[Category and Sub-Category]]))</f>
        <v>indie rock</v>
      </c>
      <c r="S1895" t="b">
        <v>1</v>
      </c>
      <c r="T1895" t="s">
        <v>8279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f>(((Kickstarter[[#This Row],[deadline]]/60)/60)/24)+DATE(1970,1,1)</f>
        <v>40951.904895833337</v>
      </c>
      <c r="J1896">
        <v>1329082983</v>
      </c>
      <c r="K1896" s="9">
        <f>(((Kickstarter[[#This Row],[launched_at]]/60)/60)/24)+DATE(1970,1,1)</f>
        <v>40920.904895833337</v>
      </c>
      <c r="L1896">
        <v>1326404583</v>
      </c>
      <c r="M1896" t="b">
        <v>0</v>
      </c>
      <c r="N1896">
        <v>20</v>
      </c>
      <c r="O1896" s="10">
        <f>Kickstarter[[#This Row],[pledged]]/Kickstarter[[#This Row],[goal]]</f>
        <v>1.145</v>
      </c>
      <c r="P1896" s="12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Sub-Category]],LEN(Kickstarter[[#This Row],[Category and Sub-Category]])-FIND("/",Kickstarter[[#This Row],[Category and Sub-Category]]))</f>
        <v>indie rock</v>
      </c>
      <c r="S1896" t="b">
        <v>1</v>
      </c>
      <c r="T1896" t="s">
        <v>8279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f>(((Kickstarter[[#This Row],[deadline]]/60)/60)/24)+DATE(1970,1,1)</f>
        <v>42297.746782407412</v>
      </c>
      <c r="J1897">
        <v>1445363722</v>
      </c>
      <c r="K1897" s="9">
        <f>(((Kickstarter[[#This Row],[launched_at]]/60)/60)/24)+DATE(1970,1,1)</f>
        <v>42267.746782407412</v>
      </c>
      <c r="L1897">
        <v>1442771722</v>
      </c>
      <c r="M1897" t="b">
        <v>0</v>
      </c>
      <c r="N1897">
        <v>47</v>
      </c>
      <c r="O1897" s="10">
        <f>Kickstarter[[#This Row],[pledged]]/Kickstarter[[#This Row],[goal]]</f>
        <v>1.0171957671957672</v>
      </c>
      <c r="P1897" s="12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Sub-Category]],LEN(Kickstarter[[#This Row],[Category and Sub-Category]])-FIND("/",Kickstarter[[#This Row],[Category and Sub-Category]]))</f>
        <v>indie rock</v>
      </c>
      <c r="S1897" t="b">
        <v>1</v>
      </c>
      <c r="T1897" t="s">
        <v>8279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f>(((Kickstarter[[#This Row],[deadline]]/60)/60)/24)+DATE(1970,1,1)</f>
        <v>41011.710243055553</v>
      </c>
      <c r="J1898">
        <v>1334250165</v>
      </c>
      <c r="K1898" s="9">
        <f>(((Kickstarter[[#This Row],[launched_at]]/60)/60)/24)+DATE(1970,1,1)</f>
        <v>40981.710243055553</v>
      </c>
      <c r="L1898">
        <v>1331658165</v>
      </c>
      <c r="M1898" t="b">
        <v>0</v>
      </c>
      <c r="N1898">
        <v>13</v>
      </c>
      <c r="O1898" s="10">
        <f>Kickstarter[[#This Row],[pledged]]/Kickstarter[[#This Row],[goal]]</f>
        <v>1.2394678492239468</v>
      </c>
      <c r="P1898" s="12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Sub-Category]],LEN(Kickstarter[[#This Row],[Category and Sub-Category]])-FIND("/",Kickstarter[[#This Row],[Category and Sub-Category]]))</f>
        <v>indie rock</v>
      </c>
      <c r="S1898" t="b">
        <v>1</v>
      </c>
      <c r="T1898" t="s">
        <v>8279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f>(((Kickstarter[[#This Row],[deadline]]/60)/60)/24)+DATE(1970,1,1)</f>
        <v>41702.875</v>
      </c>
      <c r="J1899">
        <v>1393966800</v>
      </c>
      <c r="K1899" s="9">
        <f>(((Kickstarter[[#This Row],[launched_at]]/60)/60)/24)+DATE(1970,1,1)</f>
        <v>41680.583402777782</v>
      </c>
      <c r="L1899">
        <v>1392040806</v>
      </c>
      <c r="M1899" t="b">
        <v>0</v>
      </c>
      <c r="N1899">
        <v>183</v>
      </c>
      <c r="O1899" s="10">
        <f>Kickstarter[[#This Row],[pledged]]/Kickstarter[[#This Row],[goal]]</f>
        <v>1.0245669291338582</v>
      </c>
      <c r="P1899" s="12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Sub-Category]],LEN(Kickstarter[[#This Row],[Category and Sub-Category]])-FIND("/",Kickstarter[[#This Row],[Category and Sub-Category]]))</f>
        <v>indie rock</v>
      </c>
      <c r="S1899" t="b">
        <v>1</v>
      </c>
      <c r="T1899" t="s">
        <v>8279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f>(((Kickstarter[[#This Row],[deadline]]/60)/60)/24)+DATE(1970,1,1)</f>
        <v>42401.75</v>
      </c>
      <c r="J1900">
        <v>1454349600</v>
      </c>
      <c r="K1900" s="9">
        <f>(((Kickstarter[[#This Row],[launched_at]]/60)/60)/24)+DATE(1970,1,1)</f>
        <v>42366.192974537036</v>
      </c>
      <c r="L1900">
        <v>1451277473</v>
      </c>
      <c r="M1900" t="b">
        <v>0</v>
      </c>
      <c r="N1900">
        <v>21</v>
      </c>
      <c r="O1900" s="10">
        <f>Kickstarter[[#This Row],[pledged]]/Kickstarter[[#This Row],[goal]]</f>
        <v>1.4450000000000001</v>
      </c>
      <c r="P1900" s="12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Sub-Category]],LEN(Kickstarter[[#This Row],[Category and Sub-Category]])-FIND("/",Kickstarter[[#This Row],[Category and Sub-Category]]))</f>
        <v>indie rock</v>
      </c>
      <c r="S1900" t="b">
        <v>1</v>
      </c>
      <c r="T1900" t="s">
        <v>8279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f>(((Kickstarter[[#This Row],[deadline]]/60)/60)/24)+DATE(1970,1,1)</f>
        <v>42088.90006944444</v>
      </c>
      <c r="J1901">
        <v>1427319366</v>
      </c>
      <c r="K1901" s="9">
        <f>(((Kickstarter[[#This Row],[launched_at]]/60)/60)/24)+DATE(1970,1,1)</f>
        <v>42058.941736111112</v>
      </c>
      <c r="L1901">
        <v>1424730966</v>
      </c>
      <c r="M1901" t="b">
        <v>0</v>
      </c>
      <c r="N1901">
        <v>42</v>
      </c>
      <c r="O1901" s="10">
        <f>Kickstarter[[#This Row],[pledged]]/Kickstarter[[#This Row],[goal]]</f>
        <v>1.3333333333333333</v>
      </c>
      <c r="P1901" s="12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Sub-Category]],LEN(Kickstarter[[#This Row],[Category and Sub-Category]])-FIND("/",Kickstarter[[#This Row],[Category and Sub-Category]]))</f>
        <v>indie rock</v>
      </c>
      <c r="S1901" t="b">
        <v>1</v>
      </c>
      <c r="T1901" t="s">
        <v>8279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f>(((Kickstarter[[#This Row],[deadline]]/60)/60)/24)+DATE(1970,1,1)</f>
        <v>41188.415972222225</v>
      </c>
      <c r="J1902">
        <v>1349517540</v>
      </c>
      <c r="K1902" s="9">
        <f>(((Kickstarter[[#This Row],[launched_at]]/60)/60)/24)+DATE(1970,1,1)</f>
        <v>41160.871886574074</v>
      </c>
      <c r="L1902">
        <v>1347137731</v>
      </c>
      <c r="M1902" t="b">
        <v>0</v>
      </c>
      <c r="N1902">
        <v>54</v>
      </c>
      <c r="O1902" s="10">
        <f>Kickstarter[[#This Row],[pledged]]/Kickstarter[[#This Row],[goal]]</f>
        <v>1.0936440000000001</v>
      </c>
      <c r="P1902" s="12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Sub-Category]],LEN(Kickstarter[[#This Row],[Category and Sub-Category]])-FIND("/",Kickstarter[[#This Row],[Category and Sub-Category]]))</f>
        <v>indie rock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f>(((Kickstarter[[#This Row],[deadline]]/60)/60)/24)+DATE(1970,1,1)</f>
        <v>42146.541666666672</v>
      </c>
      <c r="J1903">
        <v>1432299600</v>
      </c>
      <c r="K1903" s="9">
        <f>(((Kickstarter[[#This Row],[launched_at]]/60)/60)/24)+DATE(1970,1,1)</f>
        <v>42116.54315972222</v>
      </c>
      <c r="L1903">
        <v>1429707729</v>
      </c>
      <c r="M1903" t="b">
        <v>0</v>
      </c>
      <c r="N1903">
        <v>25</v>
      </c>
      <c r="O1903" s="10">
        <f>Kickstarter[[#This Row],[pledged]]/Kickstarter[[#This Row],[goal]]</f>
        <v>2.696969696969697E-2</v>
      </c>
      <c r="P1903" s="12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Sub-Category]],LEN(Kickstarter[[#This Row],[Category and Sub-Category]])-FIND("/",Kickstarter[[#This Row],[Category and Sub-Category]]))</f>
        <v>gadgets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f>(((Kickstarter[[#This Row],[deadline]]/60)/60)/24)+DATE(1970,1,1)</f>
        <v>42067.789895833332</v>
      </c>
      <c r="J1904">
        <v>1425495447</v>
      </c>
      <c r="K1904" s="9">
        <f>(((Kickstarter[[#This Row],[launched_at]]/60)/60)/24)+DATE(1970,1,1)</f>
        <v>42037.789895833332</v>
      </c>
      <c r="L1904">
        <v>1422903447</v>
      </c>
      <c r="M1904" t="b">
        <v>0</v>
      </c>
      <c r="N1904">
        <v>3</v>
      </c>
      <c r="O1904" s="10">
        <f>Kickstarter[[#This Row],[pledged]]/Kickstarter[[#This Row],[goal]]</f>
        <v>1.2E-2</v>
      </c>
      <c r="P1904" s="12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Sub-Category]],LEN(Kickstarter[[#This Row],[Category and Sub-Category]])-FIND("/",Kickstarter[[#This Row],[Category and Sub-Category]]))</f>
        <v>gadgets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f>(((Kickstarter[[#This Row],[deadline]]/60)/60)/24)+DATE(1970,1,1)</f>
        <v>42762.770729166667</v>
      </c>
      <c r="J1905">
        <v>1485541791</v>
      </c>
      <c r="K1905" s="9">
        <f>(((Kickstarter[[#This Row],[launched_at]]/60)/60)/24)+DATE(1970,1,1)</f>
        <v>42702.770729166667</v>
      </c>
      <c r="L1905">
        <v>1480357791</v>
      </c>
      <c r="M1905" t="b">
        <v>0</v>
      </c>
      <c r="N1905">
        <v>41</v>
      </c>
      <c r="O1905" s="10">
        <f>Kickstarter[[#This Row],[pledged]]/Kickstarter[[#This Row],[goal]]</f>
        <v>0.46600000000000003</v>
      </c>
      <c r="P1905" s="12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Sub-Category]],LEN(Kickstarter[[#This Row],[Category and Sub-Category]])-FIND("/",Kickstarter[[#This Row],[Category and Sub-Category]]))</f>
        <v>gadgets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f>(((Kickstarter[[#This Row],[deadline]]/60)/60)/24)+DATE(1970,1,1)</f>
        <v>42371.685428240744</v>
      </c>
      <c r="J1906">
        <v>1451752021</v>
      </c>
      <c r="K1906" s="9">
        <f>(((Kickstarter[[#This Row],[launched_at]]/60)/60)/24)+DATE(1970,1,1)</f>
        <v>42326.685428240744</v>
      </c>
      <c r="L1906">
        <v>1447864021</v>
      </c>
      <c r="M1906" t="b">
        <v>0</v>
      </c>
      <c r="N1906">
        <v>2</v>
      </c>
      <c r="O1906" s="10">
        <f>Kickstarter[[#This Row],[pledged]]/Kickstarter[[#This Row],[goal]]</f>
        <v>1E-3</v>
      </c>
      <c r="P1906" s="12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Sub-Category]],LEN(Kickstarter[[#This Row],[Category and Sub-Category]])-FIND("/",Kickstarter[[#This Row],[Category and Sub-Category]]))</f>
        <v>gadgets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f>(((Kickstarter[[#This Row],[deadline]]/60)/60)/24)+DATE(1970,1,1)</f>
        <v>41889.925856481481</v>
      </c>
      <c r="J1907">
        <v>1410127994</v>
      </c>
      <c r="K1907" s="9">
        <f>(((Kickstarter[[#This Row],[launched_at]]/60)/60)/24)+DATE(1970,1,1)</f>
        <v>41859.925856481481</v>
      </c>
      <c r="L1907">
        <v>1407535994</v>
      </c>
      <c r="M1907" t="b">
        <v>0</v>
      </c>
      <c r="N1907">
        <v>4</v>
      </c>
      <c r="O1907" s="10">
        <f>Kickstarter[[#This Row],[pledged]]/Kickstarter[[#This Row],[goal]]</f>
        <v>1.6800000000000001E-3</v>
      </c>
      <c r="P1907" s="12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Sub-Category]],LEN(Kickstarter[[#This Row],[Category and Sub-Category]])-FIND("/",Kickstarter[[#This Row],[Category and Sub-Category]]))</f>
        <v>gadgets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f>(((Kickstarter[[#This Row],[deadline]]/60)/60)/24)+DATE(1970,1,1)</f>
        <v>42544.671099537038</v>
      </c>
      <c r="J1908">
        <v>1466697983</v>
      </c>
      <c r="K1908" s="9">
        <f>(((Kickstarter[[#This Row],[launched_at]]/60)/60)/24)+DATE(1970,1,1)</f>
        <v>42514.671099537038</v>
      </c>
      <c r="L1908">
        <v>1464105983</v>
      </c>
      <c r="M1908" t="b">
        <v>0</v>
      </c>
      <c r="N1908">
        <v>99</v>
      </c>
      <c r="O1908" s="10">
        <f>Kickstarter[[#This Row],[pledged]]/Kickstarter[[#This Row],[goal]]</f>
        <v>0.42759999999999998</v>
      </c>
      <c r="P1908" s="12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Sub-Category]],LEN(Kickstarter[[#This Row],[Category and Sub-Category]])-FIND("/",Kickstarter[[#This Row],[Category and Sub-Category]]))</f>
        <v>gadgets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f>(((Kickstarter[[#This Row],[deadline]]/60)/60)/24)+DATE(1970,1,1)</f>
        <v>41782.587094907409</v>
      </c>
      <c r="J1909">
        <v>1400853925</v>
      </c>
      <c r="K1909" s="9">
        <f>(((Kickstarter[[#This Row],[launched_at]]/60)/60)/24)+DATE(1970,1,1)</f>
        <v>41767.587094907409</v>
      </c>
      <c r="L1909">
        <v>1399557925</v>
      </c>
      <c r="M1909" t="b">
        <v>0</v>
      </c>
      <c r="N1909">
        <v>4</v>
      </c>
      <c r="O1909" s="10">
        <f>Kickstarter[[#This Row],[pledged]]/Kickstarter[[#This Row],[goal]]</f>
        <v>2.8333333333333335E-3</v>
      </c>
      <c r="P1909" s="12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Sub-Category]],LEN(Kickstarter[[#This Row],[Category and Sub-Category]])-FIND("/",Kickstarter[[#This Row],[Category and Sub-Category]]))</f>
        <v>gadgets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f>(((Kickstarter[[#This Row],[deadline]]/60)/60)/24)+DATE(1970,1,1)</f>
        <v>42733.917824074073</v>
      </c>
      <c r="J1910">
        <v>1483048900</v>
      </c>
      <c r="K1910" s="9">
        <f>(((Kickstarter[[#This Row],[launched_at]]/60)/60)/24)+DATE(1970,1,1)</f>
        <v>42703.917824074073</v>
      </c>
      <c r="L1910">
        <v>1480456900</v>
      </c>
      <c r="M1910" t="b">
        <v>0</v>
      </c>
      <c r="N1910">
        <v>4</v>
      </c>
      <c r="O1910" s="10">
        <f>Kickstarter[[#This Row],[pledged]]/Kickstarter[[#This Row],[goal]]</f>
        <v>1.7319999999999999E-2</v>
      </c>
      <c r="P1910" s="12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Sub-Category]],LEN(Kickstarter[[#This Row],[Category and Sub-Category]])-FIND("/",Kickstarter[[#This Row],[Category and Sub-Category]]))</f>
        <v>gadgets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f>(((Kickstarter[[#This Row],[deadline]]/60)/60)/24)+DATE(1970,1,1)</f>
        <v>41935.429155092592</v>
      </c>
      <c r="J1911">
        <v>1414059479</v>
      </c>
      <c r="K1911" s="9">
        <f>(((Kickstarter[[#This Row],[launched_at]]/60)/60)/24)+DATE(1970,1,1)</f>
        <v>41905.429155092592</v>
      </c>
      <c r="L1911">
        <v>1411467479</v>
      </c>
      <c r="M1911" t="b">
        <v>0</v>
      </c>
      <c r="N1911">
        <v>38</v>
      </c>
      <c r="O1911" s="10">
        <f>Kickstarter[[#This Row],[pledged]]/Kickstarter[[#This Row],[goal]]</f>
        <v>0.14111428571428572</v>
      </c>
      <c r="P1911" s="12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Sub-Category]],LEN(Kickstarter[[#This Row],[Category and Sub-Category]])-FIND("/",Kickstarter[[#This Row],[Category and Sub-Category]]))</f>
        <v>gadgets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f>(((Kickstarter[[#This Row],[deadline]]/60)/60)/24)+DATE(1970,1,1)</f>
        <v>42308.947916666672</v>
      </c>
      <c r="J1912">
        <v>1446331500</v>
      </c>
      <c r="K1912" s="9">
        <f>(((Kickstarter[[#This Row],[launched_at]]/60)/60)/24)+DATE(1970,1,1)</f>
        <v>42264.963159722218</v>
      </c>
      <c r="L1912">
        <v>1442531217</v>
      </c>
      <c r="M1912" t="b">
        <v>0</v>
      </c>
      <c r="N1912">
        <v>285</v>
      </c>
      <c r="O1912" s="10">
        <f>Kickstarter[[#This Row],[pledged]]/Kickstarter[[#This Row],[goal]]</f>
        <v>0.39395294117647056</v>
      </c>
      <c r="P1912" s="12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Sub-Category]],LEN(Kickstarter[[#This Row],[Category and Sub-Category]])-FIND("/",Kickstarter[[#This Row],[Category and Sub-Category]]))</f>
        <v>gadgets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f>(((Kickstarter[[#This Row],[deadline]]/60)/60)/24)+DATE(1970,1,1)</f>
        <v>41860.033958333333</v>
      </c>
      <c r="J1913">
        <v>1407545334</v>
      </c>
      <c r="K1913" s="9">
        <f>(((Kickstarter[[#This Row],[launched_at]]/60)/60)/24)+DATE(1970,1,1)</f>
        <v>41830.033958333333</v>
      </c>
      <c r="L1913">
        <v>1404953334</v>
      </c>
      <c r="M1913" t="b">
        <v>0</v>
      </c>
      <c r="N1913">
        <v>1</v>
      </c>
      <c r="O1913" s="10">
        <f>Kickstarter[[#This Row],[pledged]]/Kickstarter[[#This Row],[goal]]</f>
        <v>2.3529411764705883E-4</v>
      </c>
      <c r="P1913" s="12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Sub-Category]],LEN(Kickstarter[[#This Row],[Category and Sub-Category]])-FIND("/",Kickstarter[[#This Row],[Category and Sub-Category]]))</f>
        <v>gadgets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f>(((Kickstarter[[#This Row],[deadline]]/60)/60)/24)+DATE(1970,1,1)</f>
        <v>42159.226388888885</v>
      </c>
      <c r="J1914">
        <v>1433395560</v>
      </c>
      <c r="K1914" s="9">
        <f>(((Kickstarter[[#This Row],[launched_at]]/60)/60)/24)+DATE(1970,1,1)</f>
        <v>42129.226388888885</v>
      </c>
      <c r="L1914">
        <v>1430803560</v>
      </c>
      <c r="M1914" t="b">
        <v>0</v>
      </c>
      <c r="N1914">
        <v>42</v>
      </c>
      <c r="O1914" s="10">
        <f>Kickstarter[[#This Row],[pledged]]/Kickstarter[[#This Row],[goal]]</f>
        <v>0.59299999999999997</v>
      </c>
      <c r="P1914" s="12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Sub-Category]],LEN(Kickstarter[[#This Row],[Category and Sub-Category]])-FIND("/",Kickstarter[[#This Row],[Category and Sub-Category]]))</f>
        <v>gadgets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f>(((Kickstarter[[#This Row],[deadline]]/60)/60)/24)+DATE(1970,1,1)</f>
        <v>41920.511319444442</v>
      </c>
      <c r="J1915">
        <v>1412770578</v>
      </c>
      <c r="K1915" s="9">
        <f>(((Kickstarter[[#This Row],[launched_at]]/60)/60)/24)+DATE(1970,1,1)</f>
        <v>41890.511319444442</v>
      </c>
      <c r="L1915">
        <v>1410178578</v>
      </c>
      <c r="M1915" t="b">
        <v>0</v>
      </c>
      <c r="N1915">
        <v>26</v>
      </c>
      <c r="O1915" s="10">
        <f>Kickstarter[[#This Row],[pledged]]/Kickstarter[[#This Row],[goal]]</f>
        <v>1.3270833333333334E-2</v>
      </c>
      <c r="P1915" s="12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Sub-Category]],LEN(Kickstarter[[#This Row],[Category and Sub-Category]])-FIND("/",Kickstarter[[#This Row],[Category and Sub-Category]]))</f>
        <v>gadgets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f>(((Kickstarter[[#This Row],[deadline]]/60)/60)/24)+DATE(1970,1,1)</f>
        <v>41944.165972222225</v>
      </c>
      <c r="J1916">
        <v>1414814340</v>
      </c>
      <c r="K1916" s="9">
        <f>(((Kickstarter[[#This Row],[launched_at]]/60)/60)/24)+DATE(1970,1,1)</f>
        <v>41929.174456018518</v>
      </c>
      <c r="L1916">
        <v>1413519073</v>
      </c>
      <c r="M1916" t="b">
        <v>0</v>
      </c>
      <c r="N1916">
        <v>2</v>
      </c>
      <c r="O1916" s="10">
        <f>Kickstarter[[#This Row],[pledged]]/Kickstarter[[#This Row],[goal]]</f>
        <v>9.0090090090090086E-2</v>
      </c>
      <c r="P1916" s="12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Sub-Category]],LEN(Kickstarter[[#This Row],[Category and Sub-Category]])-FIND("/",Kickstarter[[#This Row],[Category and Sub-Category]]))</f>
        <v>gadgets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f>(((Kickstarter[[#This Row],[deadline]]/60)/60)/24)+DATE(1970,1,1)</f>
        <v>41884.04886574074</v>
      </c>
      <c r="J1917">
        <v>1409620222</v>
      </c>
      <c r="K1917" s="9">
        <f>(((Kickstarter[[#This Row],[launched_at]]/60)/60)/24)+DATE(1970,1,1)</f>
        <v>41864.04886574074</v>
      </c>
      <c r="L1917">
        <v>1407892222</v>
      </c>
      <c r="M1917" t="b">
        <v>0</v>
      </c>
      <c r="N1917">
        <v>4</v>
      </c>
      <c r="O1917" s="10">
        <f>Kickstarter[[#This Row],[pledged]]/Kickstarter[[#This Row],[goal]]</f>
        <v>1.6E-2</v>
      </c>
      <c r="P1917" s="12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Sub-Category]],LEN(Kickstarter[[#This Row],[Category and Sub-Category]])-FIND("/",Kickstarter[[#This Row],[Category and Sub-Category]]))</f>
        <v>gadgets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f>(((Kickstarter[[#This Row],[deadline]]/60)/60)/24)+DATE(1970,1,1)</f>
        <v>42681.758969907409</v>
      </c>
      <c r="J1918">
        <v>1478542375</v>
      </c>
      <c r="K1918" s="9">
        <f>(((Kickstarter[[#This Row],[launched_at]]/60)/60)/24)+DATE(1970,1,1)</f>
        <v>42656.717303240745</v>
      </c>
      <c r="L1918">
        <v>1476378775</v>
      </c>
      <c r="M1918" t="b">
        <v>0</v>
      </c>
      <c r="N1918">
        <v>6</v>
      </c>
      <c r="O1918" s="10">
        <f>Kickstarter[[#This Row],[pledged]]/Kickstarter[[#This Row],[goal]]</f>
        <v>5.1000000000000004E-3</v>
      </c>
      <c r="P1918" s="12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Sub-Category]],LEN(Kickstarter[[#This Row],[Category and Sub-Category]])-FIND("/",Kickstarter[[#This Row],[Category and Sub-Category]]))</f>
        <v>gadgets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f>(((Kickstarter[[#This Row],[deadline]]/60)/60)/24)+DATE(1970,1,1)</f>
        <v>42776.270057870366</v>
      </c>
      <c r="J1919">
        <v>1486708133</v>
      </c>
      <c r="K1919" s="9">
        <f>(((Kickstarter[[#This Row],[launched_at]]/60)/60)/24)+DATE(1970,1,1)</f>
        <v>42746.270057870366</v>
      </c>
      <c r="L1919">
        <v>1484116133</v>
      </c>
      <c r="M1919" t="b">
        <v>0</v>
      </c>
      <c r="N1919">
        <v>70</v>
      </c>
      <c r="O1919" s="10">
        <f>Kickstarter[[#This Row],[pledged]]/Kickstarter[[#This Row],[goal]]</f>
        <v>0.52570512820512816</v>
      </c>
      <c r="P1919" s="12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Sub-Category]],LEN(Kickstarter[[#This Row],[Category and Sub-Category]])-FIND("/",Kickstarter[[#This Row],[Category and Sub-Category]]))</f>
        <v>gadgets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f>(((Kickstarter[[#This Row],[deadline]]/60)/60)/24)+DATE(1970,1,1)</f>
        <v>41863.789942129632</v>
      </c>
      <c r="J1920">
        <v>1407869851</v>
      </c>
      <c r="K1920" s="9">
        <f>(((Kickstarter[[#This Row],[launched_at]]/60)/60)/24)+DATE(1970,1,1)</f>
        <v>41828.789942129632</v>
      </c>
      <c r="L1920">
        <v>1404845851</v>
      </c>
      <c r="M1920" t="b">
        <v>0</v>
      </c>
      <c r="N1920">
        <v>9</v>
      </c>
      <c r="O1920" s="10">
        <f>Kickstarter[[#This Row],[pledged]]/Kickstarter[[#This Row],[goal]]</f>
        <v>1.04E-2</v>
      </c>
      <c r="P1920" s="12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Sub-Category]],LEN(Kickstarter[[#This Row],[Category and Sub-Category]])-FIND("/",Kickstarter[[#This Row],[Category and Sub-Category]]))</f>
        <v>gadgets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f>(((Kickstarter[[#This Row],[deadline]]/60)/60)/24)+DATE(1970,1,1)</f>
        <v>42143.875567129624</v>
      </c>
      <c r="J1921">
        <v>1432069249</v>
      </c>
      <c r="K1921" s="9">
        <f>(((Kickstarter[[#This Row],[launched_at]]/60)/60)/24)+DATE(1970,1,1)</f>
        <v>42113.875567129624</v>
      </c>
      <c r="L1921">
        <v>1429477249</v>
      </c>
      <c r="M1921" t="b">
        <v>0</v>
      </c>
      <c r="N1921">
        <v>8</v>
      </c>
      <c r="O1921" s="10">
        <f>Kickstarter[[#This Row],[pledged]]/Kickstarter[[#This Row],[goal]]</f>
        <v>0.47399999999999998</v>
      </c>
      <c r="P1921" s="12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Sub-Category]],LEN(Kickstarter[[#This Row],[Category and Sub-Category]])-FIND("/",Kickstarter[[#This Row],[Category and Sub-Category]]))</f>
        <v>gadgets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f>(((Kickstarter[[#This Row],[deadline]]/60)/60)/24)+DATE(1970,1,1)</f>
        <v>42298.958333333328</v>
      </c>
      <c r="J1922">
        <v>1445468400</v>
      </c>
      <c r="K1922" s="9">
        <f>(((Kickstarter[[#This Row],[launched_at]]/60)/60)/24)+DATE(1970,1,1)</f>
        <v>42270.875706018516</v>
      </c>
      <c r="L1922">
        <v>1443042061</v>
      </c>
      <c r="M1922" t="b">
        <v>0</v>
      </c>
      <c r="N1922">
        <v>105</v>
      </c>
      <c r="O1922" s="10">
        <f>Kickstarter[[#This Row],[pledged]]/Kickstarter[[#This Row],[goal]]</f>
        <v>0.43030000000000002</v>
      </c>
      <c r="P1922" s="12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Sub-Category]],LEN(Kickstarter[[#This Row],[Category and Sub-Category]])-FIND("/",Kickstarter[[#This Row],[Category and Sub-Category]]))</f>
        <v>gadgets</v>
      </c>
      <c r="S1922" t="b">
        <v>0</v>
      </c>
      <c r="T1922" t="s">
        <v>8294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f>(((Kickstarter[[#This Row],[deadline]]/60)/60)/24)+DATE(1970,1,1)</f>
        <v>41104.221562500003</v>
      </c>
      <c r="J1923">
        <v>1342243143</v>
      </c>
      <c r="K1923" s="9">
        <f>(((Kickstarter[[#This Row],[launched_at]]/60)/60)/24)+DATE(1970,1,1)</f>
        <v>41074.221562500003</v>
      </c>
      <c r="L1923">
        <v>1339651143</v>
      </c>
      <c r="M1923" t="b">
        <v>0</v>
      </c>
      <c r="N1923">
        <v>38</v>
      </c>
      <c r="O1923" s="10">
        <f>Kickstarter[[#This Row],[pledged]]/Kickstarter[[#This Row],[goal]]</f>
        <v>1.3680000000000001</v>
      </c>
      <c r="P1923" s="12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Sub-Category]],LEN(Kickstarter[[#This Row],[Category and Sub-Category]])-FIND("/",Kickstarter[[#This Row],[Category and Sub-Category]]))</f>
        <v>indie rock</v>
      </c>
      <c r="S1923" t="b">
        <v>1</v>
      </c>
      <c r="T1923" t="s">
        <v>8279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f>(((Kickstarter[[#This Row],[deadline]]/60)/60)/24)+DATE(1970,1,1)</f>
        <v>41620.255868055552</v>
      </c>
      <c r="J1924">
        <v>1386828507</v>
      </c>
      <c r="K1924" s="9">
        <f>(((Kickstarter[[#This Row],[launched_at]]/60)/60)/24)+DATE(1970,1,1)</f>
        <v>41590.255868055552</v>
      </c>
      <c r="L1924">
        <v>1384236507</v>
      </c>
      <c r="M1924" t="b">
        <v>0</v>
      </c>
      <c r="N1924">
        <v>64</v>
      </c>
      <c r="O1924" s="10">
        <f>Kickstarter[[#This Row],[pledged]]/Kickstarter[[#This Row],[goal]]</f>
        <v>1.1555</v>
      </c>
      <c r="P1924" s="12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Sub-Category]],LEN(Kickstarter[[#This Row],[Category and Sub-Category]])-FIND("/",Kickstarter[[#This Row],[Category and Sub-Category]]))</f>
        <v>indie rock</v>
      </c>
      <c r="S1924" t="b">
        <v>1</v>
      </c>
      <c r="T1924" t="s">
        <v>8279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f>(((Kickstarter[[#This Row],[deadline]]/60)/60)/24)+DATE(1970,1,1)</f>
        <v>40813.207638888889</v>
      </c>
      <c r="J1925">
        <v>1317099540</v>
      </c>
      <c r="K1925" s="9">
        <f>(((Kickstarter[[#This Row],[launched_at]]/60)/60)/24)+DATE(1970,1,1)</f>
        <v>40772.848749999997</v>
      </c>
      <c r="L1925">
        <v>1313612532</v>
      </c>
      <c r="M1925" t="b">
        <v>0</v>
      </c>
      <c r="N1925">
        <v>13</v>
      </c>
      <c r="O1925" s="10">
        <f>Kickstarter[[#This Row],[pledged]]/Kickstarter[[#This Row],[goal]]</f>
        <v>2.4079999999999999</v>
      </c>
      <c r="P1925" s="12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Sub-Category]],LEN(Kickstarter[[#This Row],[Category and Sub-Category]])-FIND("/",Kickstarter[[#This Row],[Category and Sub-Category]]))</f>
        <v>indie rock</v>
      </c>
      <c r="S1925" t="b">
        <v>1</v>
      </c>
      <c r="T1925" t="s">
        <v>8279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f>(((Kickstarter[[#This Row],[deadline]]/60)/60)/24)+DATE(1970,1,1)</f>
        <v>41654.814583333333</v>
      </c>
      <c r="J1926">
        <v>1389814380</v>
      </c>
      <c r="K1926" s="9">
        <f>(((Kickstarter[[#This Row],[launched_at]]/60)/60)/24)+DATE(1970,1,1)</f>
        <v>41626.761053240742</v>
      </c>
      <c r="L1926">
        <v>1387390555</v>
      </c>
      <c r="M1926" t="b">
        <v>0</v>
      </c>
      <c r="N1926">
        <v>33</v>
      </c>
      <c r="O1926" s="10">
        <f>Kickstarter[[#This Row],[pledged]]/Kickstarter[[#This Row],[goal]]</f>
        <v>1.1439999999999999</v>
      </c>
      <c r="P1926" s="12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Sub-Category]],LEN(Kickstarter[[#This Row],[Category and Sub-Category]])-FIND("/",Kickstarter[[#This Row],[Category and Sub-Category]]))</f>
        <v>indie rock</v>
      </c>
      <c r="S1926" t="b">
        <v>1</v>
      </c>
      <c r="T1926" t="s">
        <v>8279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f>(((Kickstarter[[#This Row],[deadline]]/60)/60)/24)+DATE(1970,1,1)</f>
        <v>41558</v>
      </c>
      <c r="J1927">
        <v>1381449600</v>
      </c>
      <c r="K1927" s="9">
        <f>(((Kickstarter[[#This Row],[launched_at]]/60)/60)/24)+DATE(1970,1,1)</f>
        <v>41535.90148148148</v>
      </c>
      <c r="L1927">
        <v>1379540288</v>
      </c>
      <c r="M1927" t="b">
        <v>0</v>
      </c>
      <c r="N1927">
        <v>52</v>
      </c>
      <c r="O1927" s="10">
        <f>Kickstarter[[#This Row],[pledged]]/Kickstarter[[#This Row],[goal]]</f>
        <v>1.1033333333333333</v>
      </c>
      <c r="P1927" s="12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Sub-Category]],LEN(Kickstarter[[#This Row],[Category and Sub-Category]])-FIND("/",Kickstarter[[#This Row],[Category and Sub-Category]]))</f>
        <v>indie rock</v>
      </c>
      <c r="S1927" t="b">
        <v>1</v>
      </c>
      <c r="T1927" t="s">
        <v>8279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f>(((Kickstarter[[#This Row],[deadline]]/60)/60)/24)+DATE(1970,1,1)</f>
        <v>40484.018055555556</v>
      </c>
      <c r="J1928">
        <v>1288657560</v>
      </c>
      <c r="K1928" s="9">
        <f>(((Kickstarter[[#This Row],[launched_at]]/60)/60)/24)+DATE(1970,1,1)</f>
        <v>40456.954351851848</v>
      </c>
      <c r="L1928">
        <v>1286319256</v>
      </c>
      <c r="M1928" t="b">
        <v>0</v>
      </c>
      <c r="N1928">
        <v>107</v>
      </c>
      <c r="O1928" s="10">
        <f>Kickstarter[[#This Row],[pledged]]/Kickstarter[[#This Row],[goal]]</f>
        <v>1.9537933333333333</v>
      </c>
      <c r="P1928" s="12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Sub-Category]],LEN(Kickstarter[[#This Row],[Category and Sub-Category]])-FIND("/",Kickstarter[[#This Row],[Category and Sub-Category]]))</f>
        <v>indie rock</v>
      </c>
      <c r="S1928" t="b">
        <v>1</v>
      </c>
      <c r="T1928" t="s">
        <v>8279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f>(((Kickstarter[[#This Row],[deadline]]/60)/60)/24)+DATE(1970,1,1)</f>
        <v>40976.207638888889</v>
      </c>
      <c r="J1929">
        <v>1331182740</v>
      </c>
      <c r="K1929" s="9">
        <f>(((Kickstarter[[#This Row],[launched_at]]/60)/60)/24)+DATE(1970,1,1)</f>
        <v>40960.861562500002</v>
      </c>
      <c r="L1929">
        <v>1329856839</v>
      </c>
      <c r="M1929" t="b">
        <v>0</v>
      </c>
      <c r="N1929">
        <v>11</v>
      </c>
      <c r="O1929" s="10">
        <f>Kickstarter[[#This Row],[pledged]]/Kickstarter[[#This Row],[goal]]</f>
        <v>1.0333333333333334</v>
      </c>
      <c r="P1929" s="12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Sub-Category]],LEN(Kickstarter[[#This Row],[Category and Sub-Category]])-FIND("/",Kickstarter[[#This Row],[Category and Sub-Category]]))</f>
        <v>indie rock</v>
      </c>
      <c r="S1929" t="b">
        <v>1</v>
      </c>
      <c r="T1929" t="s">
        <v>8279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f>(((Kickstarter[[#This Row],[deadline]]/60)/60)/24)+DATE(1970,1,1)</f>
        <v>41401.648078703707</v>
      </c>
      <c r="J1930">
        <v>1367940794</v>
      </c>
      <c r="K1930" s="9">
        <f>(((Kickstarter[[#This Row],[launched_at]]/60)/60)/24)+DATE(1970,1,1)</f>
        <v>41371.648078703707</v>
      </c>
      <c r="L1930">
        <v>1365348794</v>
      </c>
      <c r="M1930" t="b">
        <v>0</v>
      </c>
      <c r="N1930">
        <v>34</v>
      </c>
      <c r="O1930" s="10">
        <f>Kickstarter[[#This Row],[pledged]]/Kickstarter[[#This Row],[goal]]</f>
        <v>1.031372549019608</v>
      </c>
      <c r="P1930" s="12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Sub-Category]],LEN(Kickstarter[[#This Row],[Category and Sub-Category]])-FIND("/",Kickstarter[[#This Row],[Category and Sub-Category]]))</f>
        <v>indie rock</v>
      </c>
      <c r="S1930" t="b">
        <v>1</v>
      </c>
      <c r="T1930" t="s">
        <v>8279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f>(((Kickstarter[[#This Row],[deadline]]/60)/60)/24)+DATE(1970,1,1)</f>
        <v>40729.021597222221</v>
      </c>
      <c r="J1931">
        <v>1309825866</v>
      </c>
      <c r="K1931" s="9">
        <f>(((Kickstarter[[#This Row],[launched_at]]/60)/60)/24)+DATE(1970,1,1)</f>
        <v>40687.021597222221</v>
      </c>
      <c r="L1931">
        <v>1306197066</v>
      </c>
      <c r="M1931" t="b">
        <v>0</v>
      </c>
      <c r="N1931">
        <v>75</v>
      </c>
      <c r="O1931" s="10">
        <f>Kickstarter[[#This Row],[pledged]]/Kickstarter[[#This Row],[goal]]</f>
        <v>1.003125</v>
      </c>
      <c r="P1931" s="12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Sub-Category]],LEN(Kickstarter[[#This Row],[Category and Sub-Category]])-FIND("/",Kickstarter[[#This Row],[Category and Sub-Category]]))</f>
        <v>indie rock</v>
      </c>
      <c r="S1931" t="b">
        <v>1</v>
      </c>
      <c r="T1931" t="s">
        <v>8279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f>(((Kickstarter[[#This Row],[deadline]]/60)/60)/24)+DATE(1970,1,1)</f>
        <v>41462.558819444443</v>
      </c>
      <c r="J1932">
        <v>1373203482</v>
      </c>
      <c r="K1932" s="9">
        <f>(((Kickstarter[[#This Row],[launched_at]]/60)/60)/24)+DATE(1970,1,1)</f>
        <v>41402.558819444443</v>
      </c>
      <c r="L1932">
        <v>1368019482</v>
      </c>
      <c r="M1932" t="b">
        <v>0</v>
      </c>
      <c r="N1932">
        <v>26</v>
      </c>
      <c r="O1932" s="10">
        <f>Kickstarter[[#This Row],[pledged]]/Kickstarter[[#This Row],[goal]]</f>
        <v>1.27</v>
      </c>
      <c r="P1932" s="12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Sub-Category]],LEN(Kickstarter[[#This Row],[Category and Sub-Category]])-FIND("/",Kickstarter[[#This Row],[Category and Sub-Category]]))</f>
        <v>indie rock</v>
      </c>
      <c r="S1932" t="b">
        <v>1</v>
      </c>
      <c r="T1932" t="s">
        <v>8279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f>(((Kickstarter[[#This Row],[deadline]]/60)/60)/24)+DATE(1970,1,1)</f>
        <v>41051.145833333336</v>
      </c>
      <c r="J1933">
        <v>1337657400</v>
      </c>
      <c r="K1933" s="9">
        <f>(((Kickstarter[[#This Row],[launched_at]]/60)/60)/24)+DATE(1970,1,1)</f>
        <v>41037.892465277779</v>
      </c>
      <c r="L1933">
        <v>1336512309</v>
      </c>
      <c r="M1933" t="b">
        <v>0</v>
      </c>
      <c r="N1933">
        <v>50</v>
      </c>
      <c r="O1933" s="10">
        <f>Kickstarter[[#This Row],[pledged]]/Kickstarter[[#This Row],[goal]]</f>
        <v>1.20601</v>
      </c>
      <c r="P1933" s="12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Sub-Category]],LEN(Kickstarter[[#This Row],[Category and Sub-Category]])-FIND("/",Kickstarter[[#This Row],[Category and Sub-Category]]))</f>
        <v>indie rock</v>
      </c>
      <c r="S1933" t="b">
        <v>1</v>
      </c>
      <c r="T1933" t="s">
        <v>8279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f>(((Kickstarter[[#This Row],[deadline]]/60)/60)/24)+DATE(1970,1,1)</f>
        <v>40932.809872685182</v>
      </c>
      <c r="J1934">
        <v>1327433173</v>
      </c>
      <c r="K1934" s="9">
        <f>(((Kickstarter[[#This Row],[launched_at]]/60)/60)/24)+DATE(1970,1,1)</f>
        <v>40911.809872685182</v>
      </c>
      <c r="L1934">
        <v>1325618773</v>
      </c>
      <c r="M1934" t="b">
        <v>0</v>
      </c>
      <c r="N1934">
        <v>80</v>
      </c>
      <c r="O1934" s="10">
        <f>Kickstarter[[#This Row],[pledged]]/Kickstarter[[#This Row],[goal]]</f>
        <v>1.0699047619047619</v>
      </c>
      <c r="P1934" s="12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Sub-Category]],LEN(Kickstarter[[#This Row],[Category and Sub-Category]])-FIND("/",Kickstarter[[#This Row],[Category and Sub-Category]]))</f>
        <v>indie rock</v>
      </c>
      <c r="S1934" t="b">
        <v>1</v>
      </c>
      <c r="T1934" t="s">
        <v>8279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f>(((Kickstarter[[#This Row],[deadline]]/60)/60)/24)+DATE(1970,1,1)</f>
        <v>41909.130868055552</v>
      </c>
      <c r="J1935">
        <v>1411787307</v>
      </c>
      <c r="K1935" s="9">
        <f>(((Kickstarter[[#This Row],[launched_at]]/60)/60)/24)+DATE(1970,1,1)</f>
        <v>41879.130868055552</v>
      </c>
      <c r="L1935">
        <v>1409195307</v>
      </c>
      <c r="M1935" t="b">
        <v>0</v>
      </c>
      <c r="N1935">
        <v>110</v>
      </c>
      <c r="O1935" s="10">
        <f>Kickstarter[[#This Row],[pledged]]/Kickstarter[[#This Row],[goal]]</f>
        <v>1.7243333333333333</v>
      </c>
      <c r="P1935" s="12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Sub-Category]],LEN(Kickstarter[[#This Row],[Category and Sub-Category]])-FIND("/",Kickstarter[[#This Row],[Category and Sub-Category]]))</f>
        <v>indie rock</v>
      </c>
      <c r="S1935" t="b">
        <v>1</v>
      </c>
      <c r="T1935" t="s">
        <v>8279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f>(((Kickstarter[[#This Row],[deadline]]/60)/60)/24)+DATE(1970,1,1)</f>
        <v>40902.208333333336</v>
      </c>
      <c r="J1936">
        <v>1324789200</v>
      </c>
      <c r="K1936" s="9">
        <f>(((Kickstarter[[#This Row],[launched_at]]/60)/60)/24)+DATE(1970,1,1)</f>
        <v>40865.867141203707</v>
      </c>
      <c r="L1936">
        <v>1321649321</v>
      </c>
      <c r="M1936" t="b">
        <v>0</v>
      </c>
      <c r="N1936">
        <v>77</v>
      </c>
      <c r="O1936" s="10">
        <f>Kickstarter[[#This Row],[pledged]]/Kickstarter[[#This Row],[goal]]</f>
        <v>1.2362</v>
      </c>
      <c r="P1936" s="12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Sub-Category]],LEN(Kickstarter[[#This Row],[Category and Sub-Category]])-FIND("/",Kickstarter[[#This Row],[Category and Sub-Category]]))</f>
        <v>indie rock</v>
      </c>
      <c r="S1936" t="b">
        <v>1</v>
      </c>
      <c r="T1936" t="s">
        <v>8279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f>(((Kickstarter[[#This Row],[deadline]]/60)/60)/24)+DATE(1970,1,1)</f>
        <v>41811.207638888889</v>
      </c>
      <c r="J1937">
        <v>1403326740</v>
      </c>
      <c r="K1937" s="9">
        <f>(((Kickstarter[[#This Row],[launched_at]]/60)/60)/24)+DATE(1970,1,1)</f>
        <v>41773.932534722226</v>
      </c>
      <c r="L1937">
        <v>1400106171</v>
      </c>
      <c r="M1937" t="b">
        <v>0</v>
      </c>
      <c r="N1937">
        <v>50</v>
      </c>
      <c r="O1937" s="10">
        <f>Kickstarter[[#This Row],[pledged]]/Kickstarter[[#This Row],[goal]]</f>
        <v>1.0840000000000001</v>
      </c>
      <c r="P1937" s="12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Sub-Category]],LEN(Kickstarter[[#This Row],[Category and Sub-Category]])-FIND("/",Kickstarter[[#This Row],[Category and Sub-Category]]))</f>
        <v>indie rock</v>
      </c>
      <c r="S1937" t="b">
        <v>1</v>
      </c>
      <c r="T1937" t="s">
        <v>8279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f>(((Kickstarter[[#This Row],[deadline]]/60)/60)/24)+DATE(1970,1,1)</f>
        <v>40883.249305555553</v>
      </c>
      <c r="J1938">
        <v>1323151140</v>
      </c>
      <c r="K1938" s="9">
        <f>(((Kickstarter[[#This Row],[launched_at]]/60)/60)/24)+DATE(1970,1,1)</f>
        <v>40852.889699074076</v>
      </c>
      <c r="L1938">
        <v>1320528070</v>
      </c>
      <c r="M1938" t="b">
        <v>0</v>
      </c>
      <c r="N1938">
        <v>145</v>
      </c>
      <c r="O1938" s="10">
        <f>Kickstarter[[#This Row],[pledged]]/Kickstarter[[#This Row],[goal]]</f>
        <v>1.1652013333333333</v>
      </c>
      <c r="P1938" s="12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Sub-Category]],LEN(Kickstarter[[#This Row],[Category and Sub-Category]])-FIND("/",Kickstarter[[#This Row],[Category and Sub-Category]]))</f>
        <v>indie rock</v>
      </c>
      <c r="S1938" t="b">
        <v>1</v>
      </c>
      <c r="T1938" t="s">
        <v>8279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f>(((Kickstarter[[#This Row],[deadline]]/60)/60)/24)+DATE(1970,1,1)</f>
        <v>41075.165972222225</v>
      </c>
      <c r="J1939">
        <v>1339732740</v>
      </c>
      <c r="K1939" s="9">
        <f>(((Kickstarter[[#This Row],[launched_at]]/60)/60)/24)+DATE(1970,1,1)</f>
        <v>41059.118993055556</v>
      </c>
      <c r="L1939">
        <v>1338346281</v>
      </c>
      <c r="M1939" t="b">
        <v>0</v>
      </c>
      <c r="N1939">
        <v>29</v>
      </c>
      <c r="O1939" s="10">
        <f>Kickstarter[[#This Row],[pledged]]/Kickstarter[[#This Row],[goal]]</f>
        <v>1.8724499999999999</v>
      </c>
      <c r="P1939" s="12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Sub-Category]],LEN(Kickstarter[[#This Row],[Category and Sub-Category]])-FIND("/",Kickstarter[[#This Row],[Category and Sub-Category]]))</f>
        <v>indie rock</v>
      </c>
      <c r="S1939" t="b">
        <v>1</v>
      </c>
      <c r="T1939" t="s">
        <v>8279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f>(((Kickstarter[[#This Row],[deadline]]/60)/60)/24)+DATE(1970,1,1)</f>
        <v>41457.208333333336</v>
      </c>
      <c r="J1940">
        <v>1372741200</v>
      </c>
      <c r="K1940" s="9">
        <f>(((Kickstarter[[#This Row],[launched_at]]/60)/60)/24)+DATE(1970,1,1)</f>
        <v>41426.259618055556</v>
      </c>
      <c r="L1940">
        <v>1370067231</v>
      </c>
      <c r="M1940" t="b">
        <v>0</v>
      </c>
      <c r="N1940">
        <v>114</v>
      </c>
      <c r="O1940" s="10">
        <f>Kickstarter[[#This Row],[pledged]]/Kickstarter[[#This Row],[goal]]</f>
        <v>1.1593333333333333</v>
      </c>
      <c r="P1940" s="12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Sub-Category]],LEN(Kickstarter[[#This Row],[Category and Sub-Category]])-FIND("/",Kickstarter[[#This Row],[Category and Sub-Category]]))</f>
        <v>indie rock</v>
      </c>
      <c r="S1940" t="b">
        <v>1</v>
      </c>
      <c r="T1940" t="s">
        <v>8279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f>(((Kickstarter[[#This Row],[deadline]]/60)/60)/24)+DATE(1970,1,1)</f>
        <v>41343.943379629629</v>
      </c>
      <c r="J1941">
        <v>1362955108</v>
      </c>
      <c r="K1941" s="9">
        <f>(((Kickstarter[[#This Row],[launched_at]]/60)/60)/24)+DATE(1970,1,1)</f>
        <v>41313.985046296293</v>
      </c>
      <c r="L1941">
        <v>1360366708</v>
      </c>
      <c r="M1941" t="b">
        <v>0</v>
      </c>
      <c r="N1941">
        <v>96</v>
      </c>
      <c r="O1941" s="10">
        <f>Kickstarter[[#This Row],[pledged]]/Kickstarter[[#This Row],[goal]]</f>
        <v>1.107</v>
      </c>
      <c r="P1941" s="12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Sub-Category]],LEN(Kickstarter[[#This Row],[Category and Sub-Category]])-FIND("/",Kickstarter[[#This Row],[Category and Sub-Category]]))</f>
        <v>indie rock</v>
      </c>
      <c r="S1941" t="b">
        <v>1</v>
      </c>
      <c r="T1941" t="s">
        <v>8279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f>(((Kickstarter[[#This Row],[deadline]]/60)/60)/24)+DATE(1970,1,1)</f>
        <v>40709.165972222225</v>
      </c>
      <c r="J1942">
        <v>1308110340</v>
      </c>
      <c r="K1942" s="9">
        <f>(((Kickstarter[[#This Row],[launched_at]]/60)/60)/24)+DATE(1970,1,1)</f>
        <v>40670.507326388892</v>
      </c>
      <c r="L1942">
        <v>1304770233</v>
      </c>
      <c r="M1942" t="b">
        <v>0</v>
      </c>
      <c r="N1942">
        <v>31</v>
      </c>
      <c r="O1942" s="10">
        <f>Kickstarter[[#This Row],[pledged]]/Kickstarter[[#This Row],[goal]]</f>
        <v>1.7092307692307693</v>
      </c>
      <c r="P1942" s="12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Sub-Category]],LEN(Kickstarter[[#This Row],[Category and Sub-Category]])-FIND("/",Kickstarter[[#This Row],[Category and Sub-Category]]))</f>
        <v>indie rock</v>
      </c>
      <c r="S1942" t="b">
        <v>1</v>
      </c>
      <c r="T1942" t="s">
        <v>8279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f>(((Kickstarter[[#This Row],[deadline]]/60)/60)/24)+DATE(1970,1,1)</f>
        <v>41774.290868055556</v>
      </c>
      <c r="J1943">
        <v>1400137131</v>
      </c>
      <c r="K1943" s="9">
        <f>(((Kickstarter[[#This Row],[launched_at]]/60)/60)/24)+DATE(1970,1,1)</f>
        <v>41744.290868055556</v>
      </c>
      <c r="L1943">
        <v>1397545131</v>
      </c>
      <c r="M1943" t="b">
        <v>1</v>
      </c>
      <c r="N1943">
        <v>4883</v>
      </c>
      <c r="O1943" s="10">
        <f>Kickstarter[[#This Row],[pledged]]/Kickstarter[[#This Row],[goal]]</f>
        <v>1.2611835600000001</v>
      </c>
      <c r="P1943" s="12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Sub-Category]],LEN(Kickstarter[[#This Row],[Category and Sub-Category]])-FIND("/",Kickstarter[[#This Row],[Category and Sub-Category]]))</f>
        <v>hardware</v>
      </c>
      <c r="S1943" t="b">
        <v>1</v>
      </c>
      <c r="T1943" t="s">
        <v>8295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f>(((Kickstarter[[#This Row],[deadline]]/60)/60)/24)+DATE(1970,1,1)</f>
        <v>40728.828009259261</v>
      </c>
      <c r="J1944">
        <v>1309809140</v>
      </c>
      <c r="K1944" s="9">
        <f>(((Kickstarter[[#This Row],[launched_at]]/60)/60)/24)+DATE(1970,1,1)</f>
        <v>40638.828009259261</v>
      </c>
      <c r="L1944">
        <v>1302033140</v>
      </c>
      <c r="M1944" t="b">
        <v>1</v>
      </c>
      <c r="N1944">
        <v>95</v>
      </c>
      <c r="O1944" s="10">
        <f>Kickstarter[[#This Row],[pledged]]/Kickstarter[[#This Row],[goal]]</f>
        <v>1.3844033333333334</v>
      </c>
      <c r="P1944" s="12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Sub-Category]],LEN(Kickstarter[[#This Row],[Category and Sub-Category]])-FIND("/",Kickstarter[[#This Row],[Category and Sub-Category]]))</f>
        <v>hardware</v>
      </c>
      <c r="S1944" t="b">
        <v>1</v>
      </c>
      <c r="T1944" t="s">
        <v>8295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f>(((Kickstarter[[#This Row],[deadline]]/60)/60)/24)+DATE(1970,1,1)</f>
        <v>42593.269861111112</v>
      </c>
      <c r="J1945">
        <v>1470896916</v>
      </c>
      <c r="K1945" s="9">
        <f>(((Kickstarter[[#This Row],[launched_at]]/60)/60)/24)+DATE(1970,1,1)</f>
        <v>42548.269861111112</v>
      </c>
      <c r="L1945">
        <v>1467008916</v>
      </c>
      <c r="M1945" t="b">
        <v>1</v>
      </c>
      <c r="N1945">
        <v>2478</v>
      </c>
      <c r="O1945" s="10">
        <f>Kickstarter[[#This Row],[pledged]]/Kickstarter[[#This Row],[goal]]</f>
        <v>17.052499999999998</v>
      </c>
      <c r="P1945" s="12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Sub-Category]],LEN(Kickstarter[[#This Row],[Category and Sub-Category]])-FIND("/",Kickstarter[[#This Row],[Category and Sub-Category]]))</f>
        <v>hardware</v>
      </c>
      <c r="S1945" t="b">
        <v>1</v>
      </c>
      <c r="T1945" t="s">
        <v>8295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f>(((Kickstarter[[#This Row],[deadline]]/60)/60)/24)+DATE(1970,1,1)</f>
        <v>41760.584374999999</v>
      </c>
      <c r="J1946">
        <v>1398952890</v>
      </c>
      <c r="K1946" s="9">
        <f>(((Kickstarter[[#This Row],[launched_at]]/60)/60)/24)+DATE(1970,1,1)</f>
        <v>41730.584374999999</v>
      </c>
      <c r="L1946">
        <v>1396360890</v>
      </c>
      <c r="M1946" t="b">
        <v>1</v>
      </c>
      <c r="N1946">
        <v>1789</v>
      </c>
      <c r="O1946" s="10">
        <f>Kickstarter[[#This Row],[pledged]]/Kickstarter[[#This Row],[goal]]</f>
        <v>7.8805550000000002</v>
      </c>
      <c r="P1946" s="12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Sub-Category]],LEN(Kickstarter[[#This Row],[Category and Sub-Category]])-FIND("/",Kickstarter[[#This Row],[Category and Sub-Category]]))</f>
        <v>hardware</v>
      </c>
      <c r="S1946" t="b">
        <v>1</v>
      </c>
      <c r="T1946" t="s">
        <v>8295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f>(((Kickstarter[[#This Row],[deadline]]/60)/60)/24)+DATE(1970,1,1)</f>
        <v>42197.251828703709</v>
      </c>
      <c r="J1947">
        <v>1436680958</v>
      </c>
      <c r="K1947" s="9">
        <f>(((Kickstarter[[#This Row],[launched_at]]/60)/60)/24)+DATE(1970,1,1)</f>
        <v>42157.251828703709</v>
      </c>
      <c r="L1947">
        <v>1433224958</v>
      </c>
      <c r="M1947" t="b">
        <v>1</v>
      </c>
      <c r="N1947">
        <v>680</v>
      </c>
      <c r="O1947" s="10">
        <f>Kickstarter[[#This Row],[pledged]]/Kickstarter[[#This Row],[goal]]</f>
        <v>3.4801799999999998</v>
      </c>
      <c r="P1947" s="12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Sub-Category]],LEN(Kickstarter[[#This Row],[Category and Sub-Category]])-FIND("/",Kickstarter[[#This Row],[Category and Sub-Category]]))</f>
        <v>hardware</v>
      </c>
      <c r="S1947" t="b">
        <v>1</v>
      </c>
      <c r="T1947" t="s">
        <v>8295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f>(((Kickstarter[[#This Row],[deadline]]/60)/60)/24)+DATE(1970,1,1)</f>
        <v>41749.108344907407</v>
      </c>
      <c r="J1948">
        <v>1397961361</v>
      </c>
      <c r="K1948" s="9">
        <f>(((Kickstarter[[#This Row],[launched_at]]/60)/60)/24)+DATE(1970,1,1)</f>
        <v>41689.150011574071</v>
      </c>
      <c r="L1948">
        <v>1392780961</v>
      </c>
      <c r="M1948" t="b">
        <v>1</v>
      </c>
      <c r="N1948">
        <v>70</v>
      </c>
      <c r="O1948" s="10">
        <f>Kickstarter[[#This Row],[pledged]]/Kickstarter[[#This Row],[goal]]</f>
        <v>1.4974666666666667</v>
      </c>
      <c r="P1948" s="12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Sub-Category]],LEN(Kickstarter[[#This Row],[Category and Sub-Category]])-FIND("/",Kickstarter[[#This Row],[Category and Sub-Category]]))</f>
        <v>hardware</v>
      </c>
      <c r="S1948" t="b">
        <v>1</v>
      </c>
      <c r="T1948" t="s">
        <v>8295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f>(((Kickstarter[[#This Row],[deadline]]/60)/60)/24)+DATE(1970,1,1)</f>
        <v>40140.249305555553</v>
      </c>
      <c r="J1949">
        <v>1258955940</v>
      </c>
      <c r="K1949" s="9">
        <f>(((Kickstarter[[#This Row],[launched_at]]/60)/60)/24)+DATE(1970,1,1)</f>
        <v>40102.918055555558</v>
      </c>
      <c r="L1949">
        <v>1255730520</v>
      </c>
      <c r="M1949" t="b">
        <v>1</v>
      </c>
      <c r="N1949">
        <v>23</v>
      </c>
      <c r="O1949" s="10">
        <f>Kickstarter[[#This Row],[pledged]]/Kickstarter[[#This Row],[goal]]</f>
        <v>1.0063375000000001</v>
      </c>
      <c r="P1949" s="12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Sub-Category]],LEN(Kickstarter[[#This Row],[Category and Sub-Category]])-FIND("/",Kickstarter[[#This Row],[Category and Sub-Category]]))</f>
        <v>hardware</v>
      </c>
      <c r="S1949" t="b">
        <v>1</v>
      </c>
      <c r="T1949" t="s">
        <v>8295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f>(((Kickstarter[[#This Row],[deadline]]/60)/60)/24)+DATE(1970,1,1)</f>
        <v>42527.709722222222</v>
      </c>
      <c r="J1950">
        <v>1465232520</v>
      </c>
      <c r="K1950" s="9">
        <f>(((Kickstarter[[#This Row],[launched_at]]/60)/60)/24)+DATE(1970,1,1)</f>
        <v>42473.604270833333</v>
      </c>
      <c r="L1950">
        <v>1460557809</v>
      </c>
      <c r="M1950" t="b">
        <v>1</v>
      </c>
      <c r="N1950">
        <v>4245</v>
      </c>
      <c r="O1950" s="10">
        <f>Kickstarter[[#This Row],[pledged]]/Kickstarter[[#This Row],[goal]]</f>
        <v>8.0021100000000001</v>
      </c>
      <c r="P1950" s="12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Sub-Category]],LEN(Kickstarter[[#This Row],[Category and Sub-Category]])-FIND("/",Kickstarter[[#This Row],[Category and Sub-Category]]))</f>
        <v>hardware</v>
      </c>
      <c r="S1950" t="b">
        <v>1</v>
      </c>
      <c r="T1950" t="s">
        <v>8295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f>(((Kickstarter[[#This Row],[deadline]]/60)/60)/24)+DATE(1970,1,1)</f>
        <v>41830.423043981478</v>
      </c>
      <c r="J1951">
        <v>1404986951</v>
      </c>
      <c r="K1951" s="9">
        <f>(((Kickstarter[[#This Row],[launched_at]]/60)/60)/24)+DATE(1970,1,1)</f>
        <v>41800.423043981478</v>
      </c>
      <c r="L1951">
        <v>1402394951</v>
      </c>
      <c r="M1951" t="b">
        <v>1</v>
      </c>
      <c r="N1951">
        <v>943</v>
      </c>
      <c r="O1951" s="10">
        <f>Kickstarter[[#This Row],[pledged]]/Kickstarter[[#This Row],[goal]]</f>
        <v>1.0600260000000001</v>
      </c>
      <c r="P1951" s="12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Sub-Category]],LEN(Kickstarter[[#This Row],[Category and Sub-Category]])-FIND("/",Kickstarter[[#This Row],[Category and Sub-Category]]))</f>
        <v>hardware</v>
      </c>
      <c r="S1951" t="b">
        <v>1</v>
      </c>
      <c r="T1951" t="s">
        <v>8295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f>(((Kickstarter[[#This Row],[deadline]]/60)/60)/24)+DATE(1970,1,1)</f>
        <v>40655.181400462963</v>
      </c>
      <c r="J1952">
        <v>1303446073</v>
      </c>
      <c r="K1952" s="9">
        <f>(((Kickstarter[[#This Row],[launched_at]]/60)/60)/24)+DATE(1970,1,1)</f>
        <v>40624.181400462963</v>
      </c>
      <c r="L1952">
        <v>1300767673</v>
      </c>
      <c r="M1952" t="b">
        <v>1</v>
      </c>
      <c r="N1952">
        <v>1876</v>
      </c>
      <c r="O1952" s="10">
        <f>Kickstarter[[#This Row],[pledged]]/Kickstarter[[#This Row],[goal]]</f>
        <v>2.0051866666666669</v>
      </c>
      <c r="P1952" s="12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Sub-Category]],LEN(Kickstarter[[#This Row],[Category and Sub-Category]])-FIND("/",Kickstarter[[#This Row],[Category and Sub-Category]]))</f>
        <v>hardware</v>
      </c>
      <c r="S1952" t="b">
        <v>1</v>
      </c>
      <c r="T1952" t="s">
        <v>8295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f>(((Kickstarter[[#This Row],[deadline]]/60)/60)/24)+DATE(1970,1,1)</f>
        <v>42681.462233796294</v>
      </c>
      <c r="J1953">
        <v>1478516737</v>
      </c>
      <c r="K1953" s="9">
        <f>(((Kickstarter[[#This Row],[launched_at]]/60)/60)/24)+DATE(1970,1,1)</f>
        <v>42651.420567129629</v>
      </c>
      <c r="L1953">
        <v>1475921137</v>
      </c>
      <c r="M1953" t="b">
        <v>1</v>
      </c>
      <c r="N1953">
        <v>834</v>
      </c>
      <c r="O1953" s="10">
        <f>Kickstarter[[#This Row],[pledged]]/Kickstarter[[#This Row],[goal]]</f>
        <v>2.1244399999999999</v>
      </c>
      <c r="P1953" s="12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Sub-Category]],LEN(Kickstarter[[#This Row],[Category and Sub-Category]])-FIND("/",Kickstarter[[#This Row],[Category and Sub-Category]]))</f>
        <v>hardware</v>
      </c>
      <c r="S1953" t="b">
        <v>1</v>
      </c>
      <c r="T1953" t="s">
        <v>8295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f>(((Kickstarter[[#This Row],[deadline]]/60)/60)/24)+DATE(1970,1,1)</f>
        <v>41563.60665509259</v>
      </c>
      <c r="J1954">
        <v>1381934015</v>
      </c>
      <c r="K1954" s="9">
        <f>(((Kickstarter[[#This Row],[launched_at]]/60)/60)/24)+DATE(1970,1,1)</f>
        <v>41526.60665509259</v>
      </c>
      <c r="L1954">
        <v>1378737215</v>
      </c>
      <c r="M1954" t="b">
        <v>1</v>
      </c>
      <c r="N1954">
        <v>682</v>
      </c>
      <c r="O1954" s="10">
        <f>Kickstarter[[#This Row],[pledged]]/Kickstarter[[#This Row],[goal]]</f>
        <v>1.9847237142857144</v>
      </c>
      <c r="P1954" s="12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Sub-Category]],LEN(Kickstarter[[#This Row],[Category and Sub-Category]])-FIND("/",Kickstarter[[#This Row],[Category and Sub-Category]]))</f>
        <v>hardware</v>
      </c>
      <c r="S1954" t="b">
        <v>1</v>
      </c>
      <c r="T1954" t="s">
        <v>8295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f>(((Kickstarter[[#This Row],[deadline]]/60)/60)/24)+DATE(1970,1,1)</f>
        <v>40970.125</v>
      </c>
      <c r="J1955">
        <v>1330657200</v>
      </c>
      <c r="K1955" s="9">
        <f>(((Kickstarter[[#This Row],[launched_at]]/60)/60)/24)+DATE(1970,1,1)</f>
        <v>40941.199826388889</v>
      </c>
      <c r="L1955">
        <v>1328158065</v>
      </c>
      <c r="M1955" t="b">
        <v>1</v>
      </c>
      <c r="N1955">
        <v>147</v>
      </c>
      <c r="O1955" s="10">
        <f>Kickstarter[[#This Row],[pledged]]/Kickstarter[[#This Row],[goal]]</f>
        <v>2.2594666666666665</v>
      </c>
      <c r="P1955" s="12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Sub-Category]],LEN(Kickstarter[[#This Row],[Category and Sub-Category]])-FIND("/",Kickstarter[[#This Row],[Category and Sub-Category]]))</f>
        <v>hardware</v>
      </c>
      <c r="S1955" t="b">
        <v>1</v>
      </c>
      <c r="T1955" t="s">
        <v>8295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f>(((Kickstarter[[#This Row],[deadline]]/60)/60)/24)+DATE(1970,1,1)</f>
        <v>42441.208333333328</v>
      </c>
      <c r="J1956">
        <v>1457758800</v>
      </c>
      <c r="K1956" s="9">
        <f>(((Kickstarter[[#This Row],[launched_at]]/60)/60)/24)+DATE(1970,1,1)</f>
        <v>42394.580740740741</v>
      </c>
      <c r="L1956">
        <v>1453730176</v>
      </c>
      <c r="M1956" t="b">
        <v>1</v>
      </c>
      <c r="N1956">
        <v>415</v>
      </c>
      <c r="O1956" s="10">
        <f>Kickstarter[[#This Row],[pledged]]/Kickstarter[[#This Row],[goal]]</f>
        <v>6.9894800000000004</v>
      </c>
      <c r="P1956" s="12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Sub-Category]],LEN(Kickstarter[[#This Row],[Category and Sub-Category]])-FIND("/",Kickstarter[[#This Row],[Category and Sub-Category]]))</f>
        <v>hardware</v>
      </c>
      <c r="S1956" t="b">
        <v>1</v>
      </c>
      <c r="T1956" t="s">
        <v>8295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f>(((Kickstarter[[#This Row],[deadline]]/60)/60)/24)+DATE(1970,1,1)</f>
        <v>41052.791666666664</v>
      </c>
      <c r="J1957">
        <v>1337799600</v>
      </c>
      <c r="K1957" s="9">
        <f>(((Kickstarter[[#This Row],[launched_at]]/60)/60)/24)+DATE(1970,1,1)</f>
        <v>41020.271770833337</v>
      </c>
      <c r="L1957">
        <v>1334989881</v>
      </c>
      <c r="M1957" t="b">
        <v>1</v>
      </c>
      <c r="N1957">
        <v>290</v>
      </c>
      <c r="O1957" s="10">
        <f>Kickstarter[[#This Row],[pledged]]/Kickstarter[[#This Row],[goal]]</f>
        <v>3.9859528571428569</v>
      </c>
      <c r="P1957" s="12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Sub-Category]],LEN(Kickstarter[[#This Row],[Category and Sub-Category]])-FIND("/",Kickstarter[[#This Row],[Category and Sub-Category]]))</f>
        <v>hardware</v>
      </c>
      <c r="S1957" t="b">
        <v>1</v>
      </c>
      <c r="T1957" t="s">
        <v>8295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f>(((Kickstarter[[#This Row],[deadline]]/60)/60)/24)+DATE(1970,1,1)</f>
        <v>42112.882002314815</v>
      </c>
      <c r="J1958">
        <v>1429391405</v>
      </c>
      <c r="K1958" s="9">
        <f>(((Kickstarter[[#This Row],[launched_at]]/60)/60)/24)+DATE(1970,1,1)</f>
        <v>42067.923668981486</v>
      </c>
      <c r="L1958">
        <v>1425507005</v>
      </c>
      <c r="M1958" t="b">
        <v>1</v>
      </c>
      <c r="N1958">
        <v>365</v>
      </c>
      <c r="O1958" s="10">
        <f>Kickstarter[[#This Row],[pledged]]/Kickstarter[[#This Row],[goal]]</f>
        <v>2.9403333333333332</v>
      </c>
      <c r="P1958" s="12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Sub-Category]],LEN(Kickstarter[[#This Row],[Category and Sub-Category]])-FIND("/",Kickstarter[[#This Row],[Category and Sub-Category]]))</f>
        <v>hardware</v>
      </c>
      <c r="S1958" t="b">
        <v>1</v>
      </c>
      <c r="T1958" t="s">
        <v>8295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f>(((Kickstarter[[#This Row],[deadline]]/60)/60)/24)+DATE(1970,1,1)</f>
        <v>41209.098530092589</v>
      </c>
      <c r="J1959">
        <v>1351304513</v>
      </c>
      <c r="K1959" s="9">
        <f>(((Kickstarter[[#This Row],[launched_at]]/60)/60)/24)+DATE(1970,1,1)</f>
        <v>41179.098530092589</v>
      </c>
      <c r="L1959">
        <v>1348712513</v>
      </c>
      <c r="M1959" t="b">
        <v>1</v>
      </c>
      <c r="N1959">
        <v>660</v>
      </c>
      <c r="O1959" s="10">
        <f>Kickstarter[[#This Row],[pledged]]/Kickstarter[[#This Row],[goal]]</f>
        <v>1.6750470000000002</v>
      </c>
      <c r="P1959" s="12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Sub-Category]],LEN(Kickstarter[[#This Row],[Category and Sub-Category]])-FIND("/",Kickstarter[[#This Row],[Category and Sub-Category]]))</f>
        <v>hardware</v>
      </c>
      <c r="S1959" t="b">
        <v>1</v>
      </c>
      <c r="T1959" t="s">
        <v>8295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f>(((Kickstarter[[#This Row],[deadline]]/60)/60)/24)+DATE(1970,1,1)</f>
        <v>41356.94630787037</v>
      </c>
      <c r="J1960">
        <v>1364078561</v>
      </c>
      <c r="K1960" s="9">
        <f>(((Kickstarter[[#This Row],[launched_at]]/60)/60)/24)+DATE(1970,1,1)</f>
        <v>41326.987974537034</v>
      </c>
      <c r="L1960">
        <v>1361490161</v>
      </c>
      <c r="M1960" t="b">
        <v>1</v>
      </c>
      <c r="N1960">
        <v>1356</v>
      </c>
      <c r="O1960" s="10">
        <f>Kickstarter[[#This Row],[pledged]]/Kickstarter[[#This Row],[goal]]</f>
        <v>14.355717142857143</v>
      </c>
      <c r="P1960" s="12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Sub-Category]],LEN(Kickstarter[[#This Row],[Category and Sub-Category]])-FIND("/",Kickstarter[[#This Row],[Category and Sub-Category]]))</f>
        <v>hardware</v>
      </c>
      <c r="S1960" t="b">
        <v>1</v>
      </c>
      <c r="T1960" t="s">
        <v>8295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f>(((Kickstarter[[#This Row],[deadline]]/60)/60)/24)+DATE(1970,1,1)</f>
        <v>41913</v>
      </c>
      <c r="J1961">
        <v>1412121600</v>
      </c>
      <c r="K1961" s="9">
        <f>(((Kickstarter[[#This Row],[launched_at]]/60)/60)/24)+DATE(1970,1,1)</f>
        <v>41871.845601851855</v>
      </c>
      <c r="L1961">
        <v>1408565860</v>
      </c>
      <c r="M1961" t="b">
        <v>1</v>
      </c>
      <c r="N1961">
        <v>424</v>
      </c>
      <c r="O1961" s="10">
        <f>Kickstarter[[#This Row],[pledged]]/Kickstarter[[#This Row],[goal]]</f>
        <v>1.5673440000000001</v>
      </c>
      <c r="P1961" s="12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Sub-Category]],LEN(Kickstarter[[#This Row],[Category and Sub-Category]])-FIND("/",Kickstarter[[#This Row],[Category and Sub-Category]]))</f>
        <v>hardware</v>
      </c>
      <c r="S1961" t="b">
        <v>1</v>
      </c>
      <c r="T1961" t="s">
        <v>8295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f>(((Kickstarter[[#This Row],[deadline]]/60)/60)/24)+DATE(1970,1,1)</f>
        <v>41994.362743055557</v>
      </c>
      <c r="J1962">
        <v>1419151341</v>
      </c>
      <c r="K1962" s="9">
        <f>(((Kickstarter[[#This Row],[launched_at]]/60)/60)/24)+DATE(1970,1,1)</f>
        <v>41964.362743055557</v>
      </c>
      <c r="L1962">
        <v>1416559341</v>
      </c>
      <c r="M1962" t="b">
        <v>1</v>
      </c>
      <c r="N1962">
        <v>33</v>
      </c>
      <c r="O1962" s="10">
        <f>Kickstarter[[#This Row],[pledged]]/Kickstarter[[#This Row],[goal]]</f>
        <v>1.1790285714285715</v>
      </c>
      <c r="P1962" s="12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Sub-Category]],LEN(Kickstarter[[#This Row],[Category and Sub-Category]])-FIND("/",Kickstarter[[#This Row],[Category and Sub-Category]]))</f>
        <v>hardware</v>
      </c>
      <c r="S1962" t="b">
        <v>1</v>
      </c>
      <c r="T1962" t="s">
        <v>8295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f>(((Kickstarter[[#This Row],[deadline]]/60)/60)/24)+DATE(1970,1,1)</f>
        <v>41188.165972222225</v>
      </c>
      <c r="J1963">
        <v>1349495940</v>
      </c>
      <c r="K1963" s="9">
        <f>(((Kickstarter[[#This Row],[launched_at]]/60)/60)/24)+DATE(1970,1,1)</f>
        <v>41148.194641203707</v>
      </c>
      <c r="L1963">
        <v>1346042417</v>
      </c>
      <c r="M1963" t="b">
        <v>1</v>
      </c>
      <c r="N1963">
        <v>1633</v>
      </c>
      <c r="O1963" s="10">
        <f>Kickstarter[[#This Row],[pledged]]/Kickstarter[[#This Row],[goal]]</f>
        <v>11.053811999999999</v>
      </c>
      <c r="P1963" s="12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Sub-Category]],LEN(Kickstarter[[#This Row],[Category and Sub-Category]])-FIND("/",Kickstarter[[#This Row],[Category and Sub-Category]]))</f>
        <v>hardware</v>
      </c>
      <c r="S1963" t="b">
        <v>1</v>
      </c>
      <c r="T1963" t="s">
        <v>8295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f>(((Kickstarter[[#This Row],[deadline]]/60)/60)/24)+DATE(1970,1,1)</f>
        <v>41772.780509259261</v>
      </c>
      <c r="J1964">
        <v>1400006636</v>
      </c>
      <c r="K1964" s="9">
        <f>(((Kickstarter[[#This Row],[launched_at]]/60)/60)/24)+DATE(1970,1,1)</f>
        <v>41742.780509259261</v>
      </c>
      <c r="L1964">
        <v>1397414636</v>
      </c>
      <c r="M1964" t="b">
        <v>1</v>
      </c>
      <c r="N1964">
        <v>306</v>
      </c>
      <c r="O1964" s="10">
        <f>Kickstarter[[#This Row],[pledged]]/Kickstarter[[#This Row],[goal]]</f>
        <v>1.9292499999999999</v>
      </c>
      <c r="P1964" s="12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Sub-Category]],LEN(Kickstarter[[#This Row],[Category and Sub-Category]])-FIND("/",Kickstarter[[#This Row],[Category and Sub-Category]]))</f>
        <v>hardware</v>
      </c>
      <c r="S1964" t="b">
        <v>1</v>
      </c>
      <c r="T1964" t="s">
        <v>8295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f>(((Kickstarter[[#This Row],[deadline]]/60)/60)/24)+DATE(1970,1,1)</f>
        <v>41898.429791666669</v>
      </c>
      <c r="J1965">
        <v>1410862734</v>
      </c>
      <c r="K1965" s="9">
        <f>(((Kickstarter[[#This Row],[launched_at]]/60)/60)/24)+DATE(1970,1,1)</f>
        <v>41863.429791666669</v>
      </c>
      <c r="L1965">
        <v>1407838734</v>
      </c>
      <c r="M1965" t="b">
        <v>1</v>
      </c>
      <c r="N1965">
        <v>205</v>
      </c>
      <c r="O1965" s="10">
        <f>Kickstarter[[#This Row],[pledged]]/Kickstarter[[#This Row],[goal]]</f>
        <v>1.268842105263158</v>
      </c>
      <c r="P1965" s="12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Sub-Category]],LEN(Kickstarter[[#This Row],[Category and Sub-Category]])-FIND("/",Kickstarter[[#This Row],[Category and Sub-Category]]))</f>
        <v>hardware</v>
      </c>
      <c r="S1965" t="b">
        <v>1</v>
      </c>
      <c r="T1965" t="s">
        <v>8295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f>(((Kickstarter[[#This Row],[deadline]]/60)/60)/24)+DATE(1970,1,1)</f>
        <v>42482.272824074069</v>
      </c>
      <c r="J1966">
        <v>1461306772</v>
      </c>
      <c r="K1966" s="9">
        <f>(((Kickstarter[[#This Row],[launched_at]]/60)/60)/24)+DATE(1970,1,1)</f>
        <v>42452.272824074069</v>
      </c>
      <c r="L1966">
        <v>1458714772</v>
      </c>
      <c r="M1966" t="b">
        <v>1</v>
      </c>
      <c r="N1966">
        <v>1281</v>
      </c>
      <c r="O1966" s="10">
        <f>Kickstarter[[#This Row],[pledged]]/Kickstarter[[#This Row],[goal]]</f>
        <v>2.5957748878923765</v>
      </c>
      <c r="P1966" s="12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Sub-Category]],LEN(Kickstarter[[#This Row],[Category and Sub-Category]])-FIND("/",Kickstarter[[#This Row],[Category and Sub-Category]]))</f>
        <v>hardware</v>
      </c>
      <c r="S1966" t="b">
        <v>1</v>
      </c>
      <c r="T1966" t="s">
        <v>8295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f>(((Kickstarter[[#This Row],[deadline]]/60)/60)/24)+DATE(1970,1,1)</f>
        <v>40920.041666666664</v>
      </c>
      <c r="J1967">
        <v>1326330000</v>
      </c>
      <c r="K1967" s="9">
        <f>(((Kickstarter[[#This Row],[launched_at]]/60)/60)/24)+DATE(1970,1,1)</f>
        <v>40898.089236111111</v>
      </c>
      <c r="L1967">
        <v>1324433310</v>
      </c>
      <c r="M1967" t="b">
        <v>1</v>
      </c>
      <c r="N1967">
        <v>103</v>
      </c>
      <c r="O1967" s="10">
        <f>Kickstarter[[#This Row],[pledged]]/Kickstarter[[#This Row],[goal]]</f>
        <v>2.6227999999999998</v>
      </c>
      <c r="P1967" s="12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Sub-Category]],LEN(Kickstarter[[#This Row],[Category and Sub-Category]])-FIND("/",Kickstarter[[#This Row],[Category and Sub-Category]]))</f>
        <v>hardware</v>
      </c>
      <c r="S1967" t="b">
        <v>1</v>
      </c>
      <c r="T1967" t="s">
        <v>8295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f>(((Kickstarter[[#This Row],[deadline]]/60)/60)/24)+DATE(1970,1,1)</f>
        <v>41865.540486111109</v>
      </c>
      <c r="J1968">
        <v>1408021098</v>
      </c>
      <c r="K1968" s="9">
        <f>(((Kickstarter[[#This Row],[launched_at]]/60)/60)/24)+DATE(1970,1,1)</f>
        <v>41835.540486111109</v>
      </c>
      <c r="L1968">
        <v>1405429098</v>
      </c>
      <c r="M1968" t="b">
        <v>1</v>
      </c>
      <c r="N1968">
        <v>1513</v>
      </c>
      <c r="O1968" s="10">
        <f>Kickstarter[[#This Row],[pledged]]/Kickstarter[[#This Row],[goal]]</f>
        <v>2.0674309000000002</v>
      </c>
      <c r="P1968" s="12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Sub-Category]],LEN(Kickstarter[[#This Row],[Category and Sub-Category]])-FIND("/",Kickstarter[[#This Row],[Category and Sub-Category]]))</f>
        <v>hardware</v>
      </c>
      <c r="S1968" t="b">
        <v>1</v>
      </c>
      <c r="T1968" t="s">
        <v>8295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f>(((Kickstarter[[#This Row],[deadline]]/60)/60)/24)+DATE(1970,1,1)</f>
        <v>41760.663530092592</v>
      </c>
      <c r="J1969">
        <v>1398959729</v>
      </c>
      <c r="K1969" s="9">
        <f>(((Kickstarter[[#This Row],[launched_at]]/60)/60)/24)+DATE(1970,1,1)</f>
        <v>41730.663530092592</v>
      </c>
      <c r="L1969">
        <v>1396367729</v>
      </c>
      <c r="M1969" t="b">
        <v>1</v>
      </c>
      <c r="N1969">
        <v>405</v>
      </c>
      <c r="O1969" s="10">
        <f>Kickstarter[[#This Row],[pledged]]/Kickstarter[[#This Row],[goal]]</f>
        <v>3.7012999999999998</v>
      </c>
      <c r="P1969" s="12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Sub-Category]],LEN(Kickstarter[[#This Row],[Category and Sub-Category]])-FIND("/",Kickstarter[[#This Row],[Category and Sub-Category]]))</f>
        <v>hardware</v>
      </c>
      <c r="S1969" t="b">
        <v>1</v>
      </c>
      <c r="T1969" t="s">
        <v>8295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f>(((Kickstarter[[#This Row],[deadline]]/60)/60)/24)+DATE(1970,1,1)</f>
        <v>42707.628645833334</v>
      </c>
      <c r="J1970">
        <v>1480777515</v>
      </c>
      <c r="K1970" s="9">
        <f>(((Kickstarter[[#This Row],[launched_at]]/60)/60)/24)+DATE(1970,1,1)</f>
        <v>42676.586979166663</v>
      </c>
      <c r="L1970">
        <v>1478095515</v>
      </c>
      <c r="M1970" t="b">
        <v>1</v>
      </c>
      <c r="N1970">
        <v>510</v>
      </c>
      <c r="O1970" s="10">
        <f>Kickstarter[[#This Row],[pledged]]/Kickstarter[[#This Row],[goal]]</f>
        <v>2.8496600000000001</v>
      </c>
      <c r="P1970" s="12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Sub-Category]],LEN(Kickstarter[[#This Row],[Category and Sub-Category]])-FIND("/",Kickstarter[[#This Row],[Category and Sub-Category]]))</f>
        <v>hardware</v>
      </c>
      <c r="S1970" t="b">
        <v>1</v>
      </c>
      <c r="T1970" t="s">
        <v>8295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f>(((Kickstarter[[#This Row],[deadline]]/60)/60)/24)+DATE(1970,1,1)</f>
        <v>42587.792453703703</v>
      </c>
      <c r="J1971">
        <v>1470423668</v>
      </c>
      <c r="K1971" s="9">
        <f>(((Kickstarter[[#This Row],[launched_at]]/60)/60)/24)+DATE(1970,1,1)</f>
        <v>42557.792453703703</v>
      </c>
      <c r="L1971">
        <v>1467831668</v>
      </c>
      <c r="M1971" t="b">
        <v>1</v>
      </c>
      <c r="N1971">
        <v>1887</v>
      </c>
      <c r="O1971" s="10">
        <f>Kickstarter[[#This Row],[pledged]]/Kickstarter[[#This Row],[goal]]</f>
        <v>5.7907999999999999</v>
      </c>
      <c r="P1971" s="12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Sub-Category]],LEN(Kickstarter[[#This Row],[Category and Sub-Category]])-FIND("/",Kickstarter[[#This Row],[Category and Sub-Category]]))</f>
        <v>hardware</v>
      </c>
      <c r="S1971" t="b">
        <v>1</v>
      </c>
      <c r="T1971" t="s">
        <v>8295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f>(((Kickstarter[[#This Row],[deadline]]/60)/60)/24)+DATE(1970,1,1)</f>
        <v>41384.151631944449</v>
      </c>
      <c r="J1972">
        <v>1366429101</v>
      </c>
      <c r="K1972" s="9">
        <f>(((Kickstarter[[#This Row],[launched_at]]/60)/60)/24)+DATE(1970,1,1)</f>
        <v>41324.193298611113</v>
      </c>
      <c r="L1972">
        <v>1361248701</v>
      </c>
      <c r="M1972" t="b">
        <v>1</v>
      </c>
      <c r="N1972">
        <v>701</v>
      </c>
      <c r="O1972" s="10">
        <f>Kickstarter[[#This Row],[pledged]]/Kickstarter[[#This Row],[goal]]</f>
        <v>11.318</v>
      </c>
      <c r="P1972" s="12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Sub-Category]],LEN(Kickstarter[[#This Row],[Category and Sub-Category]])-FIND("/",Kickstarter[[#This Row],[Category and Sub-Category]]))</f>
        <v>hardware</v>
      </c>
      <c r="S1972" t="b">
        <v>1</v>
      </c>
      <c r="T1972" t="s">
        <v>8295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f>(((Kickstarter[[#This Row],[deadline]]/60)/60)/24)+DATE(1970,1,1)</f>
        <v>41593.166666666664</v>
      </c>
      <c r="J1973">
        <v>1384488000</v>
      </c>
      <c r="K1973" s="9">
        <f>(((Kickstarter[[#This Row],[launched_at]]/60)/60)/24)+DATE(1970,1,1)</f>
        <v>41561.500706018516</v>
      </c>
      <c r="L1973">
        <v>1381752061</v>
      </c>
      <c r="M1973" t="b">
        <v>1</v>
      </c>
      <c r="N1973">
        <v>3863</v>
      </c>
      <c r="O1973" s="10">
        <f>Kickstarter[[#This Row],[pledged]]/Kickstarter[[#This Row],[goal]]</f>
        <v>2.6302771750000002</v>
      </c>
      <c r="P1973" s="12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Sub-Category]],LEN(Kickstarter[[#This Row],[Category and Sub-Category]])-FIND("/",Kickstarter[[#This Row],[Category and Sub-Category]]))</f>
        <v>hardware</v>
      </c>
      <c r="S1973" t="b">
        <v>1</v>
      </c>
      <c r="T1973" t="s">
        <v>8295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f>(((Kickstarter[[#This Row],[deadline]]/60)/60)/24)+DATE(1970,1,1)</f>
        <v>41231.053749999999</v>
      </c>
      <c r="J1974">
        <v>1353201444</v>
      </c>
      <c r="K1974" s="9">
        <f>(((Kickstarter[[#This Row],[launched_at]]/60)/60)/24)+DATE(1970,1,1)</f>
        <v>41201.012083333335</v>
      </c>
      <c r="L1974">
        <v>1350605844</v>
      </c>
      <c r="M1974" t="b">
        <v>1</v>
      </c>
      <c r="N1974">
        <v>238</v>
      </c>
      <c r="O1974" s="10">
        <f>Kickstarter[[#This Row],[pledged]]/Kickstarter[[#This Row],[goal]]</f>
        <v>6.7447999999999997</v>
      </c>
      <c r="P1974" s="12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Sub-Category]],LEN(Kickstarter[[#This Row],[Category and Sub-Category]])-FIND("/",Kickstarter[[#This Row],[Category and Sub-Category]]))</f>
        <v>hardware</v>
      </c>
      <c r="S1974" t="b">
        <v>1</v>
      </c>
      <c r="T1974" t="s">
        <v>8295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f>(((Kickstarter[[#This Row],[deadline]]/60)/60)/24)+DATE(1970,1,1)</f>
        <v>42588.291666666672</v>
      </c>
      <c r="J1975">
        <v>1470466800</v>
      </c>
      <c r="K1975" s="9">
        <f>(((Kickstarter[[#This Row],[launched_at]]/60)/60)/24)+DATE(1970,1,1)</f>
        <v>42549.722962962958</v>
      </c>
      <c r="L1975">
        <v>1467134464</v>
      </c>
      <c r="M1975" t="b">
        <v>1</v>
      </c>
      <c r="N1975">
        <v>2051</v>
      </c>
      <c r="O1975" s="10">
        <f>Kickstarter[[#This Row],[pledged]]/Kickstarter[[#This Row],[goal]]</f>
        <v>2.5683081313131315</v>
      </c>
      <c r="P1975" s="12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Sub-Category]],LEN(Kickstarter[[#This Row],[Category and Sub-Category]])-FIND("/",Kickstarter[[#This Row],[Category and Sub-Category]]))</f>
        <v>hardware</v>
      </c>
      <c r="S1975" t="b">
        <v>1</v>
      </c>
      <c r="T1975" t="s">
        <v>8295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f>(((Kickstarter[[#This Row],[deadline]]/60)/60)/24)+DATE(1970,1,1)</f>
        <v>41505.334131944444</v>
      </c>
      <c r="J1976">
        <v>1376899269</v>
      </c>
      <c r="K1976" s="9">
        <f>(((Kickstarter[[#This Row],[launched_at]]/60)/60)/24)+DATE(1970,1,1)</f>
        <v>41445.334131944444</v>
      </c>
      <c r="L1976">
        <v>1371715269</v>
      </c>
      <c r="M1976" t="b">
        <v>1</v>
      </c>
      <c r="N1976">
        <v>402</v>
      </c>
      <c r="O1976" s="10">
        <f>Kickstarter[[#This Row],[pledged]]/Kickstarter[[#This Row],[goal]]</f>
        <v>3.7549600000000001</v>
      </c>
      <c r="P1976" s="12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Sub-Category]],LEN(Kickstarter[[#This Row],[Category and Sub-Category]])-FIND("/",Kickstarter[[#This Row],[Category and Sub-Category]]))</f>
        <v>hardware</v>
      </c>
      <c r="S1976" t="b">
        <v>1</v>
      </c>
      <c r="T1976" t="s">
        <v>8295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f>(((Kickstarter[[#This Row],[deadline]]/60)/60)/24)+DATE(1970,1,1)</f>
        <v>41343.755219907405</v>
      </c>
      <c r="J1977">
        <v>1362938851</v>
      </c>
      <c r="K1977" s="9">
        <f>(((Kickstarter[[#This Row],[launched_at]]/60)/60)/24)+DATE(1970,1,1)</f>
        <v>41313.755219907405</v>
      </c>
      <c r="L1977">
        <v>1360346851</v>
      </c>
      <c r="M1977" t="b">
        <v>1</v>
      </c>
      <c r="N1977">
        <v>253</v>
      </c>
      <c r="O1977" s="10">
        <f>Kickstarter[[#This Row],[pledged]]/Kickstarter[[#This Row],[goal]]</f>
        <v>2.0870837499999997</v>
      </c>
      <c r="P1977" s="12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Sub-Category]],LEN(Kickstarter[[#This Row],[Category and Sub-Category]])-FIND("/",Kickstarter[[#This Row],[Category and Sub-Category]]))</f>
        <v>hardware</v>
      </c>
      <c r="S1977" t="b">
        <v>1</v>
      </c>
      <c r="T1977" t="s">
        <v>8295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f>(((Kickstarter[[#This Row],[deadline]]/60)/60)/24)+DATE(1970,1,1)</f>
        <v>41468.899594907409</v>
      </c>
      <c r="J1978">
        <v>1373751325</v>
      </c>
      <c r="K1978" s="9">
        <f>(((Kickstarter[[#This Row],[launched_at]]/60)/60)/24)+DATE(1970,1,1)</f>
        <v>41438.899594907409</v>
      </c>
      <c r="L1978">
        <v>1371159325</v>
      </c>
      <c r="M1978" t="b">
        <v>1</v>
      </c>
      <c r="N1978">
        <v>473</v>
      </c>
      <c r="O1978" s="10">
        <f>Kickstarter[[#This Row],[pledged]]/Kickstarter[[#This Row],[goal]]</f>
        <v>3.4660000000000002</v>
      </c>
      <c r="P1978" s="12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Sub-Category]],LEN(Kickstarter[[#This Row],[Category and Sub-Category]])-FIND("/",Kickstarter[[#This Row],[Category and Sub-Category]]))</f>
        <v>hardware</v>
      </c>
      <c r="S1978" t="b">
        <v>1</v>
      </c>
      <c r="T1978" t="s">
        <v>8295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f>(((Kickstarter[[#This Row],[deadline]]/60)/60)/24)+DATE(1970,1,1)</f>
        <v>42357.332638888889</v>
      </c>
      <c r="J1979">
        <v>1450511940</v>
      </c>
      <c r="K1979" s="9">
        <f>(((Kickstarter[[#This Row],[launched_at]]/60)/60)/24)+DATE(1970,1,1)</f>
        <v>42311.216898148152</v>
      </c>
      <c r="L1979">
        <v>1446527540</v>
      </c>
      <c r="M1979" t="b">
        <v>1</v>
      </c>
      <c r="N1979">
        <v>821</v>
      </c>
      <c r="O1979" s="10">
        <f>Kickstarter[[#This Row],[pledged]]/Kickstarter[[#This Row],[goal]]</f>
        <v>4.0232999999999999</v>
      </c>
      <c r="P1979" s="12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Sub-Category]],LEN(Kickstarter[[#This Row],[Category and Sub-Category]])-FIND("/",Kickstarter[[#This Row],[Category and Sub-Category]]))</f>
        <v>hardware</v>
      </c>
      <c r="S1979" t="b">
        <v>1</v>
      </c>
      <c r="T1979" t="s">
        <v>8295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f>(((Kickstarter[[#This Row],[deadline]]/60)/60)/24)+DATE(1970,1,1)</f>
        <v>41072.291666666664</v>
      </c>
      <c r="J1980">
        <v>1339484400</v>
      </c>
      <c r="K1980" s="9">
        <f>(((Kickstarter[[#This Row],[launched_at]]/60)/60)/24)+DATE(1970,1,1)</f>
        <v>41039.225601851853</v>
      </c>
      <c r="L1980">
        <v>1336627492</v>
      </c>
      <c r="M1980" t="b">
        <v>1</v>
      </c>
      <c r="N1980">
        <v>388</v>
      </c>
      <c r="O1980" s="10">
        <f>Kickstarter[[#This Row],[pledged]]/Kickstarter[[#This Row],[goal]]</f>
        <v>10.2684514</v>
      </c>
      <c r="P1980" s="12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Sub-Category]],LEN(Kickstarter[[#This Row],[Category and Sub-Category]])-FIND("/",Kickstarter[[#This Row],[Category and Sub-Category]]))</f>
        <v>hardware</v>
      </c>
      <c r="S1980" t="b">
        <v>1</v>
      </c>
      <c r="T1980" t="s">
        <v>8295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f>(((Kickstarter[[#This Row],[deadline]]/60)/60)/24)+DATE(1970,1,1)</f>
        <v>42327.207638888889</v>
      </c>
      <c r="J1981">
        <v>1447909140</v>
      </c>
      <c r="K1981" s="9">
        <f>(((Kickstarter[[#This Row],[launched_at]]/60)/60)/24)+DATE(1970,1,1)</f>
        <v>42290.460023148145</v>
      </c>
      <c r="L1981">
        <v>1444734146</v>
      </c>
      <c r="M1981" t="b">
        <v>1</v>
      </c>
      <c r="N1981">
        <v>813</v>
      </c>
      <c r="O1981" s="10">
        <f>Kickstarter[[#This Row],[pledged]]/Kickstarter[[#This Row],[goal]]</f>
        <v>1.14901155</v>
      </c>
      <c r="P1981" s="12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Sub-Category]],LEN(Kickstarter[[#This Row],[Category and Sub-Category]])-FIND("/",Kickstarter[[#This Row],[Category and Sub-Category]]))</f>
        <v>hardware</v>
      </c>
      <c r="S1981" t="b">
        <v>1</v>
      </c>
      <c r="T1981" t="s">
        <v>8295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f>(((Kickstarter[[#This Row],[deadline]]/60)/60)/24)+DATE(1970,1,1)</f>
        <v>42463.500717592593</v>
      </c>
      <c r="J1982">
        <v>1459684862</v>
      </c>
      <c r="K1982" s="9">
        <f>(((Kickstarter[[#This Row],[launched_at]]/60)/60)/24)+DATE(1970,1,1)</f>
        <v>42423.542384259257</v>
      </c>
      <c r="L1982">
        <v>1456232462</v>
      </c>
      <c r="M1982" t="b">
        <v>1</v>
      </c>
      <c r="N1982">
        <v>1945</v>
      </c>
      <c r="O1982" s="10">
        <f>Kickstarter[[#This Row],[pledged]]/Kickstarter[[#This Row],[goal]]</f>
        <v>3.5482402000000004</v>
      </c>
      <c r="P1982" s="12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Sub-Category]],LEN(Kickstarter[[#This Row],[Category and Sub-Category]])-FIND("/",Kickstarter[[#This Row],[Category and Sub-Category]]))</f>
        <v>hardware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f>(((Kickstarter[[#This Row],[deadline]]/60)/60)/24)+DATE(1970,1,1)</f>
        <v>41829.725289351853</v>
      </c>
      <c r="J1983">
        <v>1404926665</v>
      </c>
      <c r="K1983" s="9">
        <f>(((Kickstarter[[#This Row],[launched_at]]/60)/60)/24)+DATE(1970,1,1)</f>
        <v>41799.725289351853</v>
      </c>
      <c r="L1983">
        <v>1402334665</v>
      </c>
      <c r="M1983" t="b">
        <v>0</v>
      </c>
      <c r="N1983">
        <v>12</v>
      </c>
      <c r="O1983" s="10">
        <f>Kickstarter[[#This Row],[pledged]]/Kickstarter[[#This Row],[goal]]</f>
        <v>5.0799999999999998E-2</v>
      </c>
      <c r="P1983" s="12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Sub-Category]],LEN(Kickstarter[[#This Row],[Category and Sub-Category]])-FIND("/",Kickstarter[[#This Row],[Category and Sub-Category]]))</f>
        <v>people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f>(((Kickstarter[[#This Row],[deadline]]/60)/60)/24)+DATE(1970,1,1)</f>
        <v>42708.628321759257</v>
      </c>
      <c r="J1984">
        <v>1480863887</v>
      </c>
      <c r="K1984" s="9">
        <f>(((Kickstarter[[#This Row],[launched_at]]/60)/60)/24)+DATE(1970,1,1)</f>
        <v>42678.586655092593</v>
      </c>
      <c r="L1984">
        <v>1478268287</v>
      </c>
      <c r="M1984" t="b">
        <v>0</v>
      </c>
      <c r="N1984">
        <v>0</v>
      </c>
      <c r="O1984" s="10">
        <f>Kickstarter[[#This Row],[pledged]]/Kickstarter[[#This Row],[goal]]</f>
        <v>0</v>
      </c>
      <c r="P1984" s="12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Sub-Category]],LEN(Kickstarter[[#This Row],[Category and Sub-Category]])-FIND("/",Kickstarter[[#This Row],[Category and Sub-Category]]))</f>
        <v>people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f>(((Kickstarter[[#This Row],[deadline]]/60)/60)/24)+DATE(1970,1,1)</f>
        <v>42615.291666666672</v>
      </c>
      <c r="J1985">
        <v>1472799600</v>
      </c>
      <c r="K1985" s="9">
        <f>(((Kickstarter[[#This Row],[launched_at]]/60)/60)/24)+DATE(1970,1,1)</f>
        <v>42593.011782407411</v>
      </c>
      <c r="L1985">
        <v>1470874618</v>
      </c>
      <c r="M1985" t="b">
        <v>0</v>
      </c>
      <c r="N1985">
        <v>16</v>
      </c>
      <c r="O1985" s="10">
        <f>Kickstarter[[#This Row],[pledged]]/Kickstarter[[#This Row],[goal]]</f>
        <v>4.2999999999999997E-2</v>
      </c>
      <c r="P1985" s="12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Sub-Category]],LEN(Kickstarter[[#This Row],[Category and Sub-Category]])-FIND("/",Kickstarter[[#This Row],[Category and Sub-Category]]))</f>
        <v>people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f>(((Kickstarter[[#This Row],[deadline]]/60)/60)/24)+DATE(1970,1,1)</f>
        <v>41973.831956018519</v>
      </c>
      <c r="J1986">
        <v>1417377481</v>
      </c>
      <c r="K1986" s="9">
        <f>(((Kickstarter[[#This Row],[launched_at]]/60)/60)/24)+DATE(1970,1,1)</f>
        <v>41913.790289351848</v>
      </c>
      <c r="L1986">
        <v>1412189881</v>
      </c>
      <c r="M1986" t="b">
        <v>0</v>
      </c>
      <c r="N1986">
        <v>7</v>
      </c>
      <c r="O1986" s="10">
        <f>Kickstarter[[#This Row],[pledged]]/Kickstarter[[#This Row],[goal]]</f>
        <v>0.21146666666666666</v>
      </c>
      <c r="P1986" s="12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Sub-Category]],LEN(Kickstarter[[#This Row],[Category and Sub-Category]])-FIND("/",Kickstarter[[#This Row],[Category and Sub-Category]]))</f>
        <v>people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f>(((Kickstarter[[#This Row],[deadline]]/60)/60)/24)+DATE(1970,1,1)</f>
        <v>42584.958333333328</v>
      </c>
      <c r="J1987">
        <v>1470178800</v>
      </c>
      <c r="K1987" s="9">
        <f>(((Kickstarter[[#This Row],[launched_at]]/60)/60)/24)+DATE(1970,1,1)</f>
        <v>42555.698738425926</v>
      </c>
      <c r="L1987">
        <v>1467650771</v>
      </c>
      <c r="M1987" t="b">
        <v>0</v>
      </c>
      <c r="N1987">
        <v>4</v>
      </c>
      <c r="O1987" s="10">
        <f>Kickstarter[[#This Row],[pledged]]/Kickstarter[[#This Row],[goal]]</f>
        <v>3.1875000000000001E-2</v>
      </c>
      <c r="P1987" s="12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Sub-Category]],LEN(Kickstarter[[#This Row],[Category and Sub-Category]])-FIND("/",Kickstarter[[#This Row],[Category and Sub-Category]]))</f>
        <v>people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f>(((Kickstarter[[#This Row],[deadline]]/60)/60)/24)+DATE(1970,1,1)</f>
        <v>42443.392164351855</v>
      </c>
      <c r="J1988">
        <v>1457947483</v>
      </c>
      <c r="K1988" s="9">
        <f>(((Kickstarter[[#This Row],[launched_at]]/60)/60)/24)+DATE(1970,1,1)</f>
        <v>42413.433831018512</v>
      </c>
      <c r="L1988">
        <v>1455359083</v>
      </c>
      <c r="M1988" t="b">
        <v>0</v>
      </c>
      <c r="N1988">
        <v>1</v>
      </c>
      <c r="O1988" s="10">
        <f>Kickstarter[[#This Row],[pledged]]/Kickstarter[[#This Row],[goal]]</f>
        <v>5.0000000000000001E-4</v>
      </c>
      <c r="P1988" s="12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Sub-Category]],LEN(Kickstarter[[#This Row],[Category and Sub-Category]])-FIND("/",Kickstarter[[#This Row],[Category and Sub-Category]]))</f>
        <v>people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f>(((Kickstarter[[#This Row],[deadline]]/60)/60)/24)+DATE(1970,1,1)</f>
        <v>42064.639768518522</v>
      </c>
      <c r="J1989">
        <v>1425223276</v>
      </c>
      <c r="K1989" s="9">
        <f>(((Kickstarter[[#This Row],[launched_at]]/60)/60)/24)+DATE(1970,1,1)</f>
        <v>42034.639768518522</v>
      </c>
      <c r="L1989">
        <v>1422631276</v>
      </c>
      <c r="M1989" t="b">
        <v>0</v>
      </c>
      <c r="N1989">
        <v>28</v>
      </c>
      <c r="O1989" s="10">
        <f>Kickstarter[[#This Row],[pledged]]/Kickstarter[[#This Row],[goal]]</f>
        <v>0.42472727272727273</v>
      </c>
      <c r="P1989" s="12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Sub-Category]],LEN(Kickstarter[[#This Row],[Category and Sub-Category]])-FIND("/",Kickstarter[[#This Row],[Category and Sub-Category]]))</f>
        <v>people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f>(((Kickstarter[[#This Row],[deadline]]/60)/60)/24)+DATE(1970,1,1)</f>
        <v>42236.763217592597</v>
      </c>
      <c r="J1990">
        <v>1440094742</v>
      </c>
      <c r="K1990" s="9">
        <f>(((Kickstarter[[#This Row],[launched_at]]/60)/60)/24)+DATE(1970,1,1)</f>
        <v>42206.763217592597</v>
      </c>
      <c r="L1990">
        <v>1437502742</v>
      </c>
      <c r="M1990" t="b">
        <v>0</v>
      </c>
      <c r="N1990">
        <v>1</v>
      </c>
      <c r="O1990" s="10">
        <f>Kickstarter[[#This Row],[pledged]]/Kickstarter[[#This Row],[goal]]</f>
        <v>4.1666666666666666E-3</v>
      </c>
      <c r="P1990" s="12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Sub-Category]],LEN(Kickstarter[[#This Row],[Category and Sub-Category]])-FIND("/",Kickstarter[[#This Row],[Category and Sub-Category]]))</f>
        <v>people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f>(((Kickstarter[[#This Row],[deadline]]/60)/60)/24)+DATE(1970,1,1)</f>
        <v>42715.680648148147</v>
      </c>
      <c r="J1991">
        <v>1481473208</v>
      </c>
      <c r="K1991" s="9">
        <f>(((Kickstarter[[#This Row],[launched_at]]/60)/60)/24)+DATE(1970,1,1)</f>
        <v>42685.680648148147</v>
      </c>
      <c r="L1991">
        <v>1478881208</v>
      </c>
      <c r="M1991" t="b">
        <v>0</v>
      </c>
      <c r="N1991">
        <v>1</v>
      </c>
      <c r="O1991" s="10">
        <f>Kickstarter[[#This Row],[pledged]]/Kickstarter[[#This Row],[goal]]</f>
        <v>0.01</v>
      </c>
      <c r="P1991" s="12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Sub-Category]],LEN(Kickstarter[[#This Row],[Category and Sub-Category]])-FIND("/",Kickstarter[[#This Row],[Category and Sub-Category]]))</f>
        <v>people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f>(((Kickstarter[[#This Row],[deadline]]/60)/60)/24)+DATE(1970,1,1)</f>
        <v>42413.195972222224</v>
      </c>
      <c r="J1992">
        <v>1455338532</v>
      </c>
      <c r="K1992" s="9">
        <f>(((Kickstarter[[#This Row],[launched_at]]/60)/60)/24)+DATE(1970,1,1)</f>
        <v>42398.195972222224</v>
      </c>
      <c r="L1992">
        <v>1454042532</v>
      </c>
      <c r="M1992" t="b">
        <v>0</v>
      </c>
      <c r="N1992">
        <v>5</v>
      </c>
      <c r="O1992" s="10">
        <f>Kickstarter[[#This Row],[pledged]]/Kickstarter[[#This Row],[goal]]</f>
        <v>0.16966666666666666</v>
      </c>
      <c r="P1992" s="12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Sub-Category]],LEN(Kickstarter[[#This Row],[Category and Sub-Category]])-FIND("/",Kickstarter[[#This Row],[Category and Sub-Category]]))</f>
        <v>people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f>(((Kickstarter[[#This Row],[deadline]]/60)/60)/24)+DATE(1970,1,1)</f>
        <v>42188.89335648148</v>
      </c>
      <c r="J1993">
        <v>1435958786</v>
      </c>
      <c r="K1993" s="9">
        <f>(((Kickstarter[[#This Row],[launched_at]]/60)/60)/24)+DATE(1970,1,1)</f>
        <v>42167.89335648148</v>
      </c>
      <c r="L1993">
        <v>1434144386</v>
      </c>
      <c r="M1993" t="b">
        <v>0</v>
      </c>
      <c r="N1993">
        <v>3</v>
      </c>
      <c r="O1993" s="10">
        <f>Kickstarter[[#This Row],[pledged]]/Kickstarter[[#This Row],[goal]]</f>
        <v>7.0000000000000007E-2</v>
      </c>
      <c r="P1993" s="12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Sub-Category]],LEN(Kickstarter[[#This Row],[Category and Sub-Category]])-FIND("/",Kickstarter[[#This Row],[Category and Sub-Category]]))</f>
        <v>people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f>(((Kickstarter[[#This Row],[deadline]]/60)/60)/24)+DATE(1970,1,1)</f>
        <v>42053.143414351856</v>
      </c>
      <c r="J1994">
        <v>1424229991</v>
      </c>
      <c r="K1994" s="9">
        <f>(((Kickstarter[[#This Row],[launched_at]]/60)/60)/24)+DATE(1970,1,1)</f>
        <v>42023.143414351856</v>
      </c>
      <c r="L1994">
        <v>1421637991</v>
      </c>
      <c r="M1994" t="b">
        <v>0</v>
      </c>
      <c r="N1994">
        <v>2</v>
      </c>
      <c r="O1994" s="10">
        <f>Kickstarter[[#This Row],[pledged]]/Kickstarter[[#This Row],[goal]]</f>
        <v>1.3333333333333333E-3</v>
      </c>
      <c r="P1994" s="12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Sub-Category]],LEN(Kickstarter[[#This Row],[Category and Sub-Category]])-FIND("/",Kickstarter[[#This Row],[Category and Sub-Category]]))</f>
        <v>people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f>(((Kickstarter[[#This Row],[deadline]]/60)/60)/24)+DATE(1970,1,1)</f>
        <v>42359.58839120371</v>
      </c>
      <c r="J1995">
        <v>1450706837</v>
      </c>
      <c r="K1995" s="9">
        <f>(((Kickstarter[[#This Row],[launched_at]]/60)/60)/24)+DATE(1970,1,1)</f>
        <v>42329.58839120371</v>
      </c>
      <c r="L1995">
        <v>1448114837</v>
      </c>
      <c r="M1995" t="b">
        <v>0</v>
      </c>
      <c r="N1995">
        <v>0</v>
      </c>
      <c r="O1995" s="10">
        <f>Kickstarter[[#This Row],[pledged]]/Kickstarter[[#This Row],[goal]]</f>
        <v>0</v>
      </c>
      <c r="P1995" s="12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Sub-Category]],LEN(Kickstarter[[#This Row],[Category and Sub-Category]])-FIND("/",Kickstarter[[#This Row],[Category and Sub-Category]]))</f>
        <v>people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f>(((Kickstarter[[#This Row],[deadline]]/60)/60)/24)+DATE(1970,1,1)</f>
        <v>42711.047939814816</v>
      </c>
      <c r="J1996">
        <v>1481072942</v>
      </c>
      <c r="K1996" s="9">
        <f>(((Kickstarter[[#This Row],[launched_at]]/60)/60)/24)+DATE(1970,1,1)</f>
        <v>42651.006273148145</v>
      </c>
      <c r="L1996">
        <v>1475885342</v>
      </c>
      <c r="M1996" t="b">
        <v>0</v>
      </c>
      <c r="N1996">
        <v>0</v>
      </c>
      <c r="O1996" s="10">
        <f>Kickstarter[[#This Row],[pledged]]/Kickstarter[[#This Row],[goal]]</f>
        <v>0</v>
      </c>
      <c r="P1996" s="12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Sub-Category]],LEN(Kickstarter[[#This Row],[Category and Sub-Category]])-FIND("/",Kickstarter[[#This Row],[Category and Sub-Category]]))</f>
        <v>people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f>(((Kickstarter[[#This Row],[deadline]]/60)/60)/24)+DATE(1970,1,1)</f>
        <v>42201.902037037042</v>
      </c>
      <c r="J1997">
        <v>1437082736</v>
      </c>
      <c r="K1997" s="9">
        <f>(((Kickstarter[[#This Row],[launched_at]]/60)/60)/24)+DATE(1970,1,1)</f>
        <v>42181.902037037042</v>
      </c>
      <c r="L1997">
        <v>1435354736</v>
      </c>
      <c r="M1997" t="b">
        <v>0</v>
      </c>
      <c r="N1997">
        <v>3</v>
      </c>
      <c r="O1997" s="10">
        <f>Kickstarter[[#This Row],[pledged]]/Kickstarter[[#This Row],[goal]]</f>
        <v>7.8E-2</v>
      </c>
      <c r="P1997" s="12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Sub-Category]],LEN(Kickstarter[[#This Row],[Category and Sub-Category]])-FIND("/",Kickstarter[[#This Row],[Category and Sub-Category]]))</f>
        <v>people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f>(((Kickstarter[[#This Row],[deadline]]/60)/60)/24)+DATE(1970,1,1)</f>
        <v>41830.819571759261</v>
      </c>
      <c r="J1998">
        <v>1405021211</v>
      </c>
      <c r="K1998" s="9">
        <f>(((Kickstarter[[#This Row],[launched_at]]/60)/60)/24)+DATE(1970,1,1)</f>
        <v>41800.819571759261</v>
      </c>
      <c r="L1998">
        <v>1402429211</v>
      </c>
      <c r="M1998" t="b">
        <v>0</v>
      </c>
      <c r="N1998">
        <v>0</v>
      </c>
      <c r="O1998" s="10">
        <f>Kickstarter[[#This Row],[pledged]]/Kickstarter[[#This Row],[goal]]</f>
        <v>0</v>
      </c>
      <c r="P1998" s="12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Sub-Category]],LEN(Kickstarter[[#This Row],[Category and Sub-Category]])-FIND("/",Kickstarter[[#This Row],[Category and Sub-Category]]))</f>
        <v>people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f>(((Kickstarter[[#This Row],[deadline]]/60)/60)/24)+DATE(1970,1,1)</f>
        <v>41877.930694444447</v>
      </c>
      <c r="J1999">
        <v>1409091612</v>
      </c>
      <c r="K1999" s="9">
        <f>(((Kickstarter[[#This Row],[launched_at]]/60)/60)/24)+DATE(1970,1,1)</f>
        <v>41847.930694444447</v>
      </c>
      <c r="L1999">
        <v>1406499612</v>
      </c>
      <c r="M1999" t="b">
        <v>0</v>
      </c>
      <c r="N1999">
        <v>0</v>
      </c>
      <c r="O1999" s="10">
        <f>Kickstarter[[#This Row],[pledged]]/Kickstarter[[#This Row],[goal]]</f>
        <v>0</v>
      </c>
      <c r="P1999" s="12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Sub-Category]],LEN(Kickstarter[[#This Row],[Category and Sub-Category]])-FIND("/",Kickstarter[[#This Row],[Category and Sub-Category]]))</f>
        <v>people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f>(((Kickstarter[[#This Row],[deadline]]/60)/60)/24)+DATE(1970,1,1)</f>
        <v>41852.118495370371</v>
      </c>
      <c r="J2000">
        <v>1406861438</v>
      </c>
      <c r="K2000" s="9">
        <f>(((Kickstarter[[#This Row],[launched_at]]/60)/60)/24)+DATE(1970,1,1)</f>
        <v>41807.118495370371</v>
      </c>
      <c r="L2000">
        <v>1402973438</v>
      </c>
      <c r="M2000" t="b">
        <v>0</v>
      </c>
      <c r="N2000">
        <v>3</v>
      </c>
      <c r="O2000" s="10">
        <f>Kickstarter[[#This Row],[pledged]]/Kickstarter[[#This Row],[goal]]</f>
        <v>0.26200000000000001</v>
      </c>
      <c r="P2000" s="12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Sub-Category]],LEN(Kickstarter[[#This Row],[Category and Sub-Category]])-FIND("/",Kickstarter[[#This Row],[Category and Sub-Category]]))</f>
        <v>people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f>(((Kickstarter[[#This Row],[deadline]]/60)/60)/24)+DATE(1970,1,1)</f>
        <v>41956.524398148147</v>
      </c>
      <c r="J2001">
        <v>1415882108</v>
      </c>
      <c r="K2001" s="9">
        <f>(((Kickstarter[[#This Row],[launched_at]]/60)/60)/24)+DATE(1970,1,1)</f>
        <v>41926.482731481483</v>
      </c>
      <c r="L2001">
        <v>1413286508</v>
      </c>
      <c r="M2001" t="b">
        <v>0</v>
      </c>
      <c r="N2001">
        <v>7</v>
      </c>
      <c r="O2001" s="10">
        <f>Kickstarter[[#This Row],[pledged]]/Kickstarter[[#This Row],[goal]]</f>
        <v>7.6129032258064515E-3</v>
      </c>
      <c r="P2001" s="12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Sub-Category]],LEN(Kickstarter[[#This Row],[Category and Sub-Category]])-FIND("/",Kickstarter[[#This Row],[Category and Sub-Category]]))</f>
        <v>people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f>(((Kickstarter[[#This Row],[deadline]]/60)/60)/24)+DATE(1970,1,1)</f>
        <v>42375.951539351852</v>
      </c>
      <c r="J2002">
        <v>1452120613</v>
      </c>
      <c r="K2002" s="9">
        <f>(((Kickstarter[[#This Row],[launched_at]]/60)/60)/24)+DATE(1970,1,1)</f>
        <v>42345.951539351852</v>
      </c>
      <c r="L2002">
        <v>1449528613</v>
      </c>
      <c r="M2002" t="b">
        <v>0</v>
      </c>
      <c r="N2002">
        <v>25</v>
      </c>
      <c r="O2002" s="10">
        <f>Kickstarter[[#This Row],[pledged]]/Kickstarter[[#This Row],[goal]]</f>
        <v>0.125</v>
      </c>
      <c r="P2002" s="12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Sub-Category]],LEN(Kickstarter[[#This Row],[Category and Sub-Category]])-FIND("/",Kickstarter[[#This Row],[Category and Sub-Category]]))</f>
        <v>people</v>
      </c>
      <c r="S2002" t="b">
        <v>0</v>
      </c>
      <c r="T2002" t="s">
        <v>8296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f>(((Kickstarter[[#This Row],[deadline]]/60)/60)/24)+DATE(1970,1,1)</f>
        <v>42167.833333333328</v>
      </c>
      <c r="J2003">
        <v>1434139200</v>
      </c>
      <c r="K2003" s="9">
        <f>(((Kickstarter[[#This Row],[launched_at]]/60)/60)/24)+DATE(1970,1,1)</f>
        <v>42136.209675925929</v>
      </c>
      <c r="L2003">
        <v>1431406916</v>
      </c>
      <c r="M2003" t="b">
        <v>1</v>
      </c>
      <c r="N2003">
        <v>1637</v>
      </c>
      <c r="O2003" s="10">
        <f>Kickstarter[[#This Row],[pledged]]/Kickstarter[[#This Row],[goal]]</f>
        <v>3.8212909090909091</v>
      </c>
      <c r="P2003" s="12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Sub-Category]],LEN(Kickstarter[[#This Row],[Category and Sub-Category]])-FIND("/",Kickstarter[[#This Row],[Category and Sub-Category]]))</f>
        <v>hardware</v>
      </c>
      <c r="S2003" t="b">
        <v>1</v>
      </c>
      <c r="T2003" t="s">
        <v>8295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f>(((Kickstarter[[#This Row],[deadline]]/60)/60)/24)+DATE(1970,1,1)</f>
        <v>42758.71230324074</v>
      </c>
      <c r="J2004">
        <v>1485191143</v>
      </c>
      <c r="K2004" s="9">
        <f>(((Kickstarter[[#This Row],[launched_at]]/60)/60)/24)+DATE(1970,1,1)</f>
        <v>42728.71230324074</v>
      </c>
      <c r="L2004">
        <v>1482599143</v>
      </c>
      <c r="M2004" t="b">
        <v>1</v>
      </c>
      <c r="N2004">
        <v>1375</v>
      </c>
      <c r="O2004" s="10">
        <f>Kickstarter[[#This Row],[pledged]]/Kickstarter[[#This Row],[goal]]</f>
        <v>2.1679422000000002</v>
      </c>
      <c r="P2004" s="12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Sub-Category]],LEN(Kickstarter[[#This Row],[Category and Sub-Category]])-FIND("/",Kickstarter[[#This Row],[Category and Sub-Category]]))</f>
        <v>hardware</v>
      </c>
      <c r="S2004" t="b">
        <v>1</v>
      </c>
      <c r="T2004" t="s">
        <v>8295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f>(((Kickstarter[[#This Row],[deadline]]/60)/60)/24)+DATE(1970,1,1)</f>
        <v>40361.958333333336</v>
      </c>
      <c r="J2005">
        <v>1278111600</v>
      </c>
      <c r="K2005" s="9">
        <f>(((Kickstarter[[#This Row],[launched_at]]/60)/60)/24)+DATE(1970,1,1)</f>
        <v>40347.125601851854</v>
      </c>
      <c r="L2005">
        <v>1276830052</v>
      </c>
      <c r="M2005" t="b">
        <v>1</v>
      </c>
      <c r="N2005">
        <v>17</v>
      </c>
      <c r="O2005" s="10">
        <f>Kickstarter[[#This Row],[pledged]]/Kickstarter[[#This Row],[goal]]</f>
        <v>3.12</v>
      </c>
      <c r="P2005" s="12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Sub-Category]],LEN(Kickstarter[[#This Row],[Category and Sub-Category]])-FIND("/",Kickstarter[[#This Row],[Category and Sub-Category]]))</f>
        <v>hardware</v>
      </c>
      <c r="S2005" t="b">
        <v>1</v>
      </c>
      <c r="T2005" t="s">
        <v>8295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f>(((Kickstarter[[#This Row],[deadline]]/60)/60)/24)+DATE(1970,1,1)</f>
        <v>41830.604895833334</v>
      </c>
      <c r="J2006">
        <v>1405002663</v>
      </c>
      <c r="K2006" s="9">
        <f>(((Kickstarter[[#This Row],[launched_at]]/60)/60)/24)+DATE(1970,1,1)</f>
        <v>41800.604895833334</v>
      </c>
      <c r="L2006">
        <v>1402410663</v>
      </c>
      <c r="M2006" t="b">
        <v>1</v>
      </c>
      <c r="N2006">
        <v>354</v>
      </c>
      <c r="O2006" s="10">
        <f>Kickstarter[[#This Row],[pledged]]/Kickstarter[[#This Row],[goal]]</f>
        <v>2.3442048</v>
      </c>
      <c r="P2006" s="12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Sub-Category]],LEN(Kickstarter[[#This Row],[Category and Sub-Category]])-FIND("/",Kickstarter[[#This Row],[Category and Sub-Category]]))</f>
        <v>hardware</v>
      </c>
      <c r="S2006" t="b">
        <v>1</v>
      </c>
      <c r="T2006" t="s">
        <v>8295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f>(((Kickstarter[[#This Row],[deadline]]/60)/60)/24)+DATE(1970,1,1)</f>
        <v>41563.165972222225</v>
      </c>
      <c r="J2007">
        <v>1381895940</v>
      </c>
      <c r="K2007" s="9">
        <f>(((Kickstarter[[#This Row],[launched_at]]/60)/60)/24)+DATE(1970,1,1)</f>
        <v>41535.812708333331</v>
      </c>
      <c r="L2007">
        <v>1379532618</v>
      </c>
      <c r="M2007" t="b">
        <v>1</v>
      </c>
      <c r="N2007">
        <v>191</v>
      </c>
      <c r="O2007" s="10">
        <f>Kickstarter[[#This Row],[pledged]]/Kickstarter[[#This Row],[goal]]</f>
        <v>1.236801</v>
      </c>
      <c r="P2007" s="12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Sub-Category]],LEN(Kickstarter[[#This Row],[Category and Sub-Category]])-FIND("/",Kickstarter[[#This Row],[Category and Sub-Category]]))</f>
        <v>hardware</v>
      </c>
      <c r="S2007" t="b">
        <v>1</v>
      </c>
      <c r="T2007" t="s">
        <v>8295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f>(((Kickstarter[[#This Row],[deadline]]/60)/60)/24)+DATE(1970,1,1)</f>
        <v>41976.542187500003</v>
      </c>
      <c r="J2008">
        <v>1417611645</v>
      </c>
      <c r="K2008" s="9">
        <f>(((Kickstarter[[#This Row],[launched_at]]/60)/60)/24)+DATE(1970,1,1)</f>
        <v>41941.500520833331</v>
      </c>
      <c r="L2008">
        <v>1414584045</v>
      </c>
      <c r="M2008" t="b">
        <v>1</v>
      </c>
      <c r="N2008">
        <v>303</v>
      </c>
      <c r="O2008" s="10">
        <f>Kickstarter[[#This Row],[pledged]]/Kickstarter[[#This Row],[goal]]</f>
        <v>2.4784000000000002</v>
      </c>
      <c r="P2008" s="12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Sub-Category]],LEN(Kickstarter[[#This Row],[Category and Sub-Category]])-FIND("/",Kickstarter[[#This Row],[Category and Sub-Category]]))</f>
        <v>hardware</v>
      </c>
      <c r="S2008" t="b">
        <v>1</v>
      </c>
      <c r="T2008" t="s">
        <v>8295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f>(((Kickstarter[[#This Row],[deadline]]/60)/60)/24)+DATE(1970,1,1)</f>
        <v>40414.166666666664</v>
      </c>
      <c r="J2009">
        <v>1282622400</v>
      </c>
      <c r="K2009" s="9">
        <f>(((Kickstarter[[#This Row],[launched_at]]/60)/60)/24)+DATE(1970,1,1)</f>
        <v>40347.837800925925</v>
      </c>
      <c r="L2009">
        <v>1276891586</v>
      </c>
      <c r="M2009" t="b">
        <v>1</v>
      </c>
      <c r="N2009">
        <v>137</v>
      </c>
      <c r="O2009" s="10">
        <f>Kickstarter[[#This Row],[pledged]]/Kickstarter[[#This Row],[goal]]</f>
        <v>1.157092</v>
      </c>
      <c r="P2009" s="12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Sub-Category]],LEN(Kickstarter[[#This Row],[Category and Sub-Category]])-FIND("/",Kickstarter[[#This Row],[Category and Sub-Category]]))</f>
        <v>hardware</v>
      </c>
      <c r="S2009" t="b">
        <v>1</v>
      </c>
      <c r="T2009" t="s">
        <v>8295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f>(((Kickstarter[[#This Row],[deadline]]/60)/60)/24)+DATE(1970,1,1)</f>
        <v>40805.604421296295</v>
      </c>
      <c r="J2010">
        <v>1316442622</v>
      </c>
      <c r="K2010" s="9">
        <f>(((Kickstarter[[#This Row],[launched_at]]/60)/60)/24)+DATE(1970,1,1)</f>
        <v>40761.604421296295</v>
      </c>
      <c r="L2010">
        <v>1312641022</v>
      </c>
      <c r="M2010" t="b">
        <v>1</v>
      </c>
      <c r="N2010">
        <v>41</v>
      </c>
      <c r="O2010" s="10">
        <f>Kickstarter[[#This Row],[pledged]]/Kickstarter[[#This Row],[goal]]</f>
        <v>1.1707484768810599</v>
      </c>
      <c r="P2010" s="12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Sub-Category]],LEN(Kickstarter[[#This Row],[Category and Sub-Category]])-FIND("/",Kickstarter[[#This Row],[Category and Sub-Category]]))</f>
        <v>hardware</v>
      </c>
      <c r="S2010" t="b">
        <v>1</v>
      </c>
      <c r="T2010" t="s">
        <v>8295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f>(((Kickstarter[[#This Row],[deadline]]/60)/60)/24)+DATE(1970,1,1)</f>
        <v>42697.365081018521</v>
      </c>
      <c r="J2011">
        <v>1479890743</v>
      </c>
      <c r="K2011" s="9">
        <f>(((Kickstarter[[#This Row],[launched_at]]/60)/60)/24)+DATE(1970,1,1)</f>
        <v>42661.323414351849</v>
      </c>
      <c r="L2011">
        <v>1476776743</v>
      </c>
      <c r="M2011" t="b">
        <v>1</v>
      </c>
      <c r="N2011">
        <v>398</v>
      </c>
      <c r="O2011" s="10">
        <f>Kickstarter[[#This Row],[pledged]]/Kickstarter[[#This Row],[goal]]</f>
        <v>3.05158</v>
      </c>
      <c r="P2011" s="12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Sub-Category]],LEN(Kickstarter[[#This Row],[Category and Sub-Category]])-FIND("/",Kickstarter[[#This Row],[Category and Sub-Category]]))</f>
        <v>hardware</v>
      </c>
      <c r="S2011" t="b">
        <v>1</v>
      </c>
      <c r="T2011" t="s">
        <v>8295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f>(((Kickstarter[[#This Row],[deadline]]/60)/60)/24)+DATE(1970,1,1)</f>
        <v>42600.996423611112</v>
      </c>
      <c r="J2012">
        <v>1471564491</v>
      </c>
      <c r="K2012" s="9">
        <f>(((Kickstarter[[#This Row],[launched_at]]/60)/60)/24)+DATE(1970,1,1)</f>
        <v>42570.996423611112</v>
      </c>
      <c r="L2012">
        <v>1468972491</v>
      </c>
      <c r="M2012" t="b">
        <v>1</v>
      </c>
      <c r="N2012">
        <v>1737</v>
      </c>
      <c r="O2012" s="10">
        <f>Kickstarter[[#This Row],[pledged]]/Kickstarter[[#This Row],[goal]]</f>
        <v>3.2005299999999997</v>
      </c>
      <c r="P2012" s="12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Sub-Category]],LEN(Kickstarter[[#This Row],[Category and Sub-Category]])-FIND("/",Kickstarter[[#This Row],[Category and Sub-Category]]))</f>
        <v>hardware</v>
      </c>
      <c r="S2012" t="b">
        <v>1</v>
      </c>
      <c r="T2012" t="s">
        <v>8295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f>(((Kickstarter[[#This Row],[deadline]]/60)/60)/24)+DATE(1970,1,1)</f>
        <v>42380.958333333328</v>
      </c>
      <c r="J2013">
        <v>1452553200</v>
      </c>
      <c r="K2013" s="9">
        <f>(((Kickstarter[[#This Row],[launched_at]]/60)/60)/24)+DATE(1970,1,1)</f>
        <v>42347.358483796299</v>
      </c>
      <c r="L2013">
        <v>1449650173</v>
      </c>
      <c r="M2013" t="b">
        <v>1</v>
      </c>
      <c r="N2013">
        <v>971</v>
      </c>
      <c r="O2013" s="10">
        <f>Kickstarter[[#This Row],[pledged]]/Kickstarter[[#This Row],[goal]]</f>
        <v>8.1956399999999991</v>
      </c>
      <c r="P2013" s="12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Sub-Category]],LEN(Kickstarter[[#This Row],[Category and Sub-Category]])-FIND("/",Kickstarter[[#This Row],[Category and Sub-Category]]))</f>
        <v>hardware</v>
      </c>
      <c r="S2013" t="b">
        <v>1</v>
      </c>
      <c r="T2013" t="s">
        <v>8295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f>(((Kickstarter[[#This Row],[deadline]]/60)/60)/24)+DATE(1970,1,1)</f>
        <v>42040.822233796294</v>
      </c>
      <c r="J2014">
        <v>1423165441</v>
      </c>
      <c r="K2014" s="9">
        <f>(((Kickstarter[[#This Row],[launched_at]]/60)/60)/24)+DATE(1970,1,1)</f>
        <v>42010.822233796294</v>
      </c>
      <c r="L2014">
        <v>1420573441</v>
      </c>
      <c r="M2014" t="b">
        <v>1</v>
      </c>
      <c r="N2014">
        <v>183</v>
      </c>
      <c r="O2014" s="10">
        <f>Kickstarter[[#This Row],[pledged]]/Kickstarter[[#This Row],[goal]]</f>
        <v>2.3490000000000002</v>
      </c>
      <c r="P2014" s="12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Sub-Category]],LEN(Kickstarter[[#This Row],[Category and Sub-Category]])-FIND("/",Kickstarter[[#This Row],[Category and Sub-Category]]))</f>
        <v>hardware</v>
      </c>
      <c r="S2014" t="b">
        <v>1</v>
      </c>
      <c r="T2014" t="s">
        <v>8295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f>(((Kickstarter[[#This Row],[deadline]]/60)/60)/24)+DATE(1970,1,1)</f>
        <v>42559.960810185185</v>
      </c>
      <c r="J2015">
        <v>1468019014</v>
      </c>
      <c r="K2015" s="9">
        <f>(((Kickstarter[[#This Row],[launched_at]]/60)/60)/24)+DATE(1970,1,1)</f>
        <v>42499.960810185185</v>
      </c>
      <c r="L2015">
        <v>1462835014</v>
      </c>
      <c r="M2015" t="b">
        <v>1</v>
      </c>
      <c r="N2015">
        <v>4562</v>
      </c>
      <c r="O2015" s="10">
        <f>Kickstarter[[#This Row],[pledged]]/Kickstarter[[#This Row],[goal]]</f>
        <v>4.9491375</v>
      </c>
      <c r="P2015" s="12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Sub-Category]],LEN(Kickstarter[[#This Row],[Category and Sub-Category]])-FIND("/",Kickstarter[[#This Row],[Category and Sub-Category]]))</f>
        <v>hardware</v>
      </c>
      <c r="S2015" t="b">
        <v>1</v>
      </c>
      <c r="T2015" t="s">
        <v>8295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f>(((Kickstarter[[#This Row],[deadline]]/60)/60)/24)+DATE(1970,1,1)</f>
        <v>41358.172905092593</v>
      </c>
      <c r="J2016">
        <v>1364184539</v>
      </c>
      <c r="K2016" s="9">
        <f>(((Kickstarter[[#This Row],[launched_at]]/60)/60)/24)+DATE(1970,1,1)</f>
        <v>41324.214571759258</v>
      </c>
      <c r="L2016">
        <v>1361250539</v>
      </c>
      <c r="M2016" t="b">
        <v>1</v>
      </c>
      <c r="N2016">
        <v>26457</v>
      </c>
      <c r="O2016" s="10">
        <f>Kickstarter[[#This Row],[pledged]]/Kickstarter[[#This Row],[goal]]</f>
        <v>78.137822333333332</v>
      </c>
      <c r="P2016" s="12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Sub-Category]],LEN(Kickstarter[[#This Row],[Category and Sub-Category]])-FIND("/",Kickstarter[[#This Row],[Category and Sub-Category]]))</f>
        <v>hardware</v>
      </c>
      <c r="S2016" t="b">
        <v>1</v>
      </c>
      <c r="T2016" t="s">
        <v>8295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f>(((Kickstarter[[#This Row],[deadline]]/60)/60)/24)+DATE(1970,1,1)</f>
        <v>40795.876886574071</v>
      </c>
      <c r="J2017">
        <v>1315602163</v>
      </c>
      <c r="K2017" s="9">
        <f>(((Kickstarter[[#This Row],[launched_at]]/60)/60)/24)+DATE(1970,1,1)</f>
        <v>40765.876886574071</v>
      </c>
      <c r="L2017">
        <v>1313010163</v>
      </c>
      <c r="M2017" t="b">
        <v>1</v>
      </c>
      <c r="N2017">
        <v>162</v>
      </c>
      <c r="O2017" s="10">
        <f>Kickstarter[[#This Row],[pledged]]/Kickstarter[[#This Row],[goal]]</f>
        <v>1.1300013888888889</v>
      </c>
      <c r="P2017" s="12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Sub-Category]],LEN(Kickstarter[[#This Row],[Category and Sub-Category]])-FIND("/",Kickstarter[[#This Row],[Category and Sub-Category]]))</f>
        <v>hardware</v>
      </c>
      <c r="S2017" t="b">
        <v>1</v>
      </c>
      <c r="T2017" t="s">
        <v>8295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f>(((Kickstarter[[#This Row],[deadline]]/60)/60)/24)+DATE(1970,1,1)</f>
        <v>41342.88077546296</v>
      </c>
      <c r="J2018">
        <v>1362863299</v>
      </c>
      <c r="K2018" s="9">
        <f>(((Kickstarter[[#This Row],[launched_at]]/60)/60)/24)+DATE(1970,1,1)</f>
        <v>41312.88077546296</v>
      </c>
      <c r="L2018">
        <v>1360271299</v>
      </c>
      <c r="M2018" t="b">
        <v>1</v>
      </c>
      <c r="N2018">
        <v>479</v>
      </c>
      <c r="O2018" s="10">
        <f>Kickstarter[[#This Row],[pledged]]/Kickstarter[[#This Row],[goal]]</f>
        <v>9.2154220000000002</v>
      </c>
      <c r="P2018" s="12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Sub-Category]],LEN(Kickstarter[[#This Row],[Category and Sub-Category]])-FIND("/",Kickstarter[[#This Row],[Category and Sub-Category]]))</f>
        <v>hardware</v>
      </c>
      <c r="S2018" t="b">
        <v>1</v>
      </c>
      <c r="T2018" t="s">
        <v>8295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f>(((Kickstarter[[#This Row],[deadline]]/60)/60)/24)+DATE(1970,1,1)</f>
        <v>40992.166666666664</v>
      </c>
      <c r="J2019">
        <v>1332561600</v>
      </c>
      <c r="K2019" s="9">
        <f>(((Kickstarter[[#This Row],[launched_at]]/60)/60)/24)+DATE(1970,1,1)</f>
        <v>40961.057349537034</v>
      </c>
      <c r="L2019">
        <v>1329873755</v>
      </c>
      <c r="M2019" t="b">
        <v>1</v>
      </c>
      <c r="N2019">
        <v>426</v>
      </c>
      <c r="O2019" s="10">
        <f>Kickstarter[[#This Row],[pledged]]/Kickstarter[[#This Row],[goal]]</f>
        <v>1.2510239999999999</v>
      </c>
      <c r="P2019" s="12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Sub-Category]],LEN(Kickstarter[[#This Row],[Category and Sub-Category]])-FIND("/",Kickstarter[[#This Row],[Category and Sub-Category]]))</f>
        <v>hardware</v>
      </c>
      <c r="S2019" t="b">
        <v>1</v>
      </c>
      <c r="T2019" t="s">
        <v>8295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f>(((Kickstarter[[#This Row],[deadline]]/60)/60)/24)+DATE(1970,1,1)</f>
        <v>42229.365844907406</v>
      </c>
      <c r="J2020">
        <v>1439455609</v>
      </c>
      <c r="K2020" s="9">
        <f>(((Kickstarter[[#This Row],[launched_at]]/60)/60)/24)+DATE(1970,1,1)</f>
        <v>42199.365844907406</v>
      </c>
      <c r="L2020">
        <v>1436863609</v>
      </c>
      <c r="M2020" t="b">
        <v>1</v>
      </c>
      <c r="N2020">
        <v>450</v>
      </c>
      <c r="O2020" s="10">
        <f>Kickstarter[[#This Row],[pledged]]/Kickstarter[[#This Row],[goal]]</f>
        <v>1.0224343076923077</v>
      </c>
      <c r="P2020" s="12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Sub-Category]],LEN(Kickstarter[[#This Row],[Category and Sub-Category]])-FIND("/",Kickstarter[[#This Row],[Category and Sub-Category]]))</f>
        <v>hardware</v>
      </c>
      <c r="S2020" t="b">
        <v>1</v>
      </c>
      <c r="T2020" t="s">
        <v>8295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f>(((Kickstarter[[#This Row],[deadline]]/60)/60)/24)+DATE(1970,1,1)</f>
        <v>42635.70857638889</v>
      </c>
      <c r="J2021">
        <v>1474563621</v>
      </c>
      <c r="K2021" s="9">
        <f>(((Kickstarter[[#This Row],[launched_at]]/60)/60)/24)+DATE(1970,1,1)</f>
        <v>42605.70857638889</v>
      </c>
      <c r="L2021">
        <v>1471971621</v>
      </c>
      <c r="M2021" t="b">
        <v>1</v>
      </c>
      <c r="N2021">
        <v>1780</v>
      </c>
      <c r="O2021" s="10">
        <f>Kickstarter[[#This Row],[pledged]]/Kickstarter[[#This Row],[goal]]</f>
        <v>4.8490975000000001</v>
      </c>
      <c r="P2021" s="12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Sub-Category]],LEN(Kickstarter[[#This Row],[Category and Sub-Category]])-FIND("/",Kickstarter[[#This Row],[Category and Sub-Category]]))</f>
        <v>hardware</v>
      </c>
      <c r="S2021" t="b">
        <v>1</v>
      </c>
      <c r="T2021" t="s">
        <v>8295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f>(((Kickstarter[[#This Row],[deadline]]/60)/60)/24)+DATE(1970,1,1)</f>
        <v>41773.961111111108</v>
      </c>
      <c r="J2022">
        <v>1400108640</v>
      </c>
      <c r="K2022" s="9">
        <f>(((Kickstarter[[#This Row],[launched_at]]/60)/60)/24)+DATE(1970,1,1)</f>
        <v>41737.097499999996</v>
      </c>
      <c r="L2022">
        <v>1396923624</v>
      </c>
      <c r="M2022" t="b">
        <v>1</v>
      </c>
      <c r="N2022">
        <v>122</v>
      </c>
      <c r="O2022" s="10">
        <f>Kickstarter[[#This Row],[pledged]]/Kickstarter[[#This Row],[goal]]</f>
        <v>1.9233333333333333</v>
      </c>
      <c r="P2022" s="12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Sub-Category]],LEN(Kickstarter[[#This Row],[Category and Sub-Category]])-FIND("/",Kickstarter[[#This Row],[Category and Sub-Category]]))</f>
        <v>hardware</v>
      </c>
      <c r="S2022" t="b">
        <v>1</v>
      </c>
      <c r="T2022" t="s">
        <v>8295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f>(((Kickstarter[[#This Row],[deadline]]/60)/60)/24)+DATE(1970,1,1)</f>
        <v>41906.070567129631</v>
      </c>
      <c r="J2023">
        <v>1411522897</v>
      </c>
      <c r="K2023" s="9">
        <f>(((Kickstarter[[#This Row],[launched_at]]/60)/60)/24)+DATE(1970,1,1)</f>
        <v>41861.070567129631</v>
      </c>
      <c r="L2023">
        <v>1407634897</v>
      </c>
      <c r="M2023" t="b">
        <v>1</v>
      </c>
      <c r="N2023">
        <v>95</v>
      </c>
      <c r="O2023" s="10">
        <f>Kickstarter[[#This Row],[pledged]]/Kickstarter[[#This Row],[goal]]</f>
        <v>2.8109999999999999</v>
      </c>
      <c r="P2023" s="12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Sub-Category]],LEN(Kickstarter[[#This Row],[Category and Sub-Category]])-FIND("/",Kickstarter[[#This Row],[Category and Sub-Category]]))</f>
        <v>hardware</v>
      </c>
      <c r="S2023" t="b">
        <v>1</v>
      </c>
      <c r="T2023" t="s">
        <v>8295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f>(((Kickstarter[[#This Row],[deadline]]/60)/60)/24)+DATE(1970,1,1)</f>
        <v>42532.569120370375</v>
      </c>
      <c r="J2024">
        <v>1465652372</v>
      </c>
      <c r="K2024" s="9">
        <f>(((Kickstarter[[#This Row],[launched_at]]/60)/60)/24)+DATE(1970,1,1)</f>
        <v>42502.569120370375</v>
      </c>
      <c r="L2024">
        <v>1463060372</v>
      </c>
      <c r="M2024" t="b">
        <v>1</v>
      </c>
      <c r="N2024">
        <v>325</v>
      </c>
      <c r="O2024" s="10">
        <f>Kickstarter[[#This Row],[pledged]]/Kickstarter[[#This Row],[goal]]</f>
        <v>1.2513700000000001</v>
      </c>
      <c r="P2024" s="12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Sub-Category]],LEN(Kickstarter[[#This Row],[Category and Sub-Category]])-FIND("/",Kickstarter[[#This Row],[Category and Sub-Category]]))</f>
        <v>hardware</v>
      </c>
      <c r="S2024" t="b">
        <v>1</v>
      </c>
      <c r="T2024" t="s">
        <v>8295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f>(((Kickstarter[[#This Row],[deadline]]/60)/60)/24)+DATE(1970,1,1)</f>
        <v>42166.420752314814</v>
      </c>
      <c r="J2025">
        <v>1434017153</v>
      </c>
      <c r="K2025" s="9">
        <f>(((Kickstarter[[#This Row],[launched_at]]/60)/60)/24)+DATE(1970,1,1)</f>
        <v>42136.420752314814</v>
      </c>
      <c r="L2025">
        <v>1431425153</v>
      </c>
      <c r="M2025" t="b">
        <v>1</v>
      </c>
      <c r="N2025">
        <v>353</v>
      </c>
      <c r="O2025" s="10">
        <f>Kickstarter[[#This Row],[pledged]]/Kickstarter[[#This Row],[goal]]</f>
        <v>1.61459</v>
      </c>
      <c r="P2025" s="12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Sub-Category]],LEN(Kickstarter[[#This Row],[Category and Sub-Category]])-FIND("/",Kickstarter[[#This Row],[Category and Sub-Category]]))</f>
        <v>hardware</v>
      </c>
      <c r="S2025" t="b">
        <v>1</v>
      </c>
      <c r="T2025" t="s">
        <v>8295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f>(((Kickstarter[[#This Row],[deadline]]/60)/60)/24)+DATE(1970,1,1)</f>
        <v>41134.125</v>
      </c>
      <c r="J2026">
        <v>1344826800</v>
      </c>
      <c r="K2026" s="9">
        <f>(((Kickstarter[[#This Row],[launched_at]]/60)/60)/24)+DATE(1970,1,1)</f>
        <v>41099.966944444444</v>
      </c>
      <c r="L2026">
        <v>1341875544</v>
      </c>
      <c r="M2026" t="b">
        <v>1</v>
      </c>
      <c r="N2026">
        <v>105</v>
      </c>
      <c r="O2026" s="10">
        <f>Kickstarter[[#This Row],[pledged]]/Kickstarter[[#This Row],[goal]]</f>
        <v>5.8535000000000004</v>
      </c>
      <c r="P2026" s="12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Sub-Category]],LEN(Kickstarter[[#This Row],[Category and Sub-Category]])-FIND("/",Kickstarter[[#This Row],[Category and Sub-Category]]))</f>
        <v>hardware</v>
      </c>
      <c r="S2026" t="b">
        <v>1</v>
      </c>
      <c r="T2026" t="s">
        <v>8295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f>(((Kickstarter[[#This Row],[deadline]]/60)/60)/24)+DATE(1970,1,1)</f>
        <v>42166.184560185182</v>
      </c>
      <c r="J2027">
        <v>1433996746</v>
      </c>
      <c r="K2027" s="9">
        <f>(((Kickstarter[[#This Row],[launched_at]]/60)/60)/24)+DATE(1970,1,1)</f>
        <v>42136.184560185182</v>
      </c>
      <c r="L2027">
        <v>1431404746</v>
      </c>
      <c r="M2027" t="b">
        <v>1</v>
      </c>
      <c r="N2027">
        <v>729</v>
      </c>
      <c r="O2027" s="10">
        <f>Kickstarter[[#This Row],[pledged]]/Kickstarter[[#This Row],[goal]]</f>
        <v>2.0114999999999998</v>
      </c>
      <c r="P2027" s="12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Sub-Category]],LEN(Kickstarter[[#This Row],[Category and Sub-Category]])-FIND("/",Kickstarter[[#This Row],[Category and Sub-Category]]))</f>
        <v>hardware</v>
      </c>
      <c r="S2027" t="b">
        <v>1</v>
      </c>
      <c r="T2027" t="s">
        <v>8295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f>(((Kickstarter[[#This Row],[deadline]]/60)/60)/24)+DATE(1970,1,1)</f>
        <v>41750.165972222225</v>
      </c>
      <c r="J2028">
        <v>1398052740</v>
      </c>
      <c r="K2028" s="9">
        <f>(((Kickstarter[[#This Row],[launched_at]]/60)/60)/24)+DATE(1970,1,1)</f>
        <v>41704.735937500001</v>
      </c>
      <c r="L2028">
        <v>1394127585</v>
      </c>
      <c r="M2028" t="b">
        <v>1</v>
      </c>
      <c r="N2028">
        <v>454</v>
      </c>
      <c r="O2028" s="10">
        <f>Kickstarter[[#This Row],[pledged]]/Kickstarter[[#This Row],[goal]]</f>
        <v>1.3348307999999998</v>
      </c>
      <c r="P2028" s="12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Sub-Category]],LEN(Kickstarter[[#This Row],[Category and Sub-Category]])-FIND("/",Kickstarter[[#This Row],[Category and Sub-Category]]))</f>
        <v>hardware</v>
      </c>
      <c r="S2028" t="b">
        <v>1</v>
      </c>
      <c r="T2028" t="s">
        <v>8295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f>(((Kickstarter[[#This Row],[deadline]]/60)/60)/24)+DATE(1970,1,1)</f>
        <v>42093.772210648152</v>
      </c>
      <c r="J2029">
        <v>1427740319</v>
      </c>
      <c r="K2029" s="9">
        <f>(((Kickstarter[[#This Row],[launched_at]]/60)/60)/24)+DATE(1970,1,1)</f>
        <v>42048.813877314817</v>
      </c>
      <c r="L2029">
        <v>1423855919</v>
      </c>
      <c r="M2029" t="b">
        <v>1</v>
      </c>
      <c r="N2029">
        <v>539</v>
      </c>
      <c r="O2029" s="10">
        <f>Kickstarter[[#This Row],[pledged]]/Kickstarter[[#This Row],[goal]]</f>
        <v>1.2024900000000001</v>
      </c>
      <c r="P2029" s="12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Sub-Category]],LEN(Kickstarter[[#This Row],[Category and Sub-Category]])-FIND("/",Kickstarter[[#This Row],[Category and Sub-Category]]))</f>
        <v>hardware</v>
      </c>
      <c r="S2029" t="b">
        <v>1</v>
      </c>
      <c r="T2029" t="s">
        <v>8295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f>(((Kickstarter[[#This Row],[deadline]]/60)/60)/24)+DATE(1970,1,1)</f>
        <v>40252.913194444445</v>
      </c>
      <c r="J2030">
        <v>1268690100</v>
      </c>
      <c r="K2030" s="9">
        <f>(((Kickstarter[[#This Row],[launched_at]]/60)/60)/24)+DATE(1970,1,1)</f>
        <v>40215.919050925928</v>
      </c>
      <c r="L2030">
        <v>1265493806</v>
      </c>
      <c r="M2030" t="b">
        <v>1</v>
      </c>
      <c r="N2030">
        <v>79</v>
      </c>
      <c r="O2030" s="10">
        <f>Kickstarter[[#This Row],[pledged]]/Kickstarter[[#This Row],[goal]]</f>
        <v>1.2616666666666667</v>
      </c>
      <c r="P2030" s="12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Sub-Category]],LEN(Kickstarter[[#This Row],[Category and Sub-Category]])-FIND("/",Kickstarter[[#This Row],[Category and Sub-Category]]))</f>
        <v>hardware</v>
      </c>
      <c r="S2030" t="b">
        <v>1</v>
      </c>
      <c r="T2030" t="s">
        <v>8295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f>(((Kickstarter[[#This Row],[deadline]]/60)/60)/24)+DATE(1970,1,1)</f>
        <v>41878.021770833337</v>
      </c>
      <c r="J2031">
        <v>1409099481</v>
      </c>
      <c r="K2031" s="9">
        <f>(((Kickstarter[[#This Row],[launched_at]]/60)/60)/24)+DATE(1970,1,1)</f>
        <v>41848.021770833337</v>
      </c>
      <c r="L2031">
        <v>1406507481</v>
      </c>
      <c r="M2031" t="b">
        <v>1</v>
      </c>
      <c r="N2031">
        <v>94</v>
      </c>
      <c r="O2031" s="10">
        <f>Kickstarter[[#This Row],[pledged]]/Kickstarter[[#This Row],[goal]]</f>
        <v>3.6120000000000001</v>
      </c>
      <c r="P2031" s="12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Sub-Category]],LEN(Kickstarter[[#This Row],[Category and Sub-Category]])-FIND("/",Kickstarter[[#This Row],[Category and Sub-Category]]))</f>
        <v>hardware</v>
      </c>
      <c r="S2031" t="b">
        <v>1</v>
      </c>
      <c r="T2031" t="s">
        <v>8295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f>(((Kickstarter[[#This Row],[deadline]]/60)/60)/24)+DATE(1970,1,1)</f>
        <v>41242.996481481481</v>
      </c>
      <c r="J2032">
        <v>1354233296</v>
      </c>
      <c r="K2032" s="9">
        <f>(((Kickstarter[[#This Row],[launched_at]]/60)/60)/24)+DATE(1970,1,1)</f>
        <v>41212.996481481481</v>
      </c>
      <c r="L2032">
        <v>1351641296</v>
      </c>
      <c r="M2032" t="b">
        <v>1</v>
      </c>
      <c r="N2032">
        <v>625</v>
      </c>
      <c r="O2032" s="10">
        <f>Kickstarter[[#This Row],[pledged]]/Kickstarter[[#This Row],[goal]]</f>
        <v>2.26239013671875</v>
      </c>
      <c r="P2032" s="12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Sub-Category]],LEN(Kickstarter[[#This Row],[Category and Sub-Category]])-FIND("/",Kickstarter[[#This Row],[Category and Sub-Category]]))</f>
        <v>hardware</v>
      </c>
      <c r="S2032" t="b">
        <v>1</v>
      </c>
      <c r="T2032" t="s">
        <v>8295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f>(((Kickstarter[[#This Row],[deadline]]/60)/60)/24)+DATE(1970,1,1)</f>
        <v>42013.041666666672</v>
      </c>
      <c r="J2033">
        <v>1420765200</v>
      </c>
      <c r="K2033" s="9">
        <f>(((Kickstarter[[#This Row],[launched_at]]/60)/60)/24)+DATE(1970,1,1)</f>
        <v>41975.329317129625</v>
      </c>
      <c r="L2033">
        <v>1417506853</v>
      </c>
      <c r="M2033" t="b">
        <v>1</v>
      </c>
      <c r="N2033">
        <v>508</v>
      </c>
      <c r="O2033" s="10">
        <f>Kickstarter[[#This Row],[pledged]]/Kickstarter[[#This Row],[goal]]</f>
        <v>1.2035</v>
      </c>
      <c r="P2033" s="12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Sub-Category]],LEN(Kickstarter[[#This Row],[Category and Sub-Category]])-FIND("/",Kickstarter[[#This Row],[Category and Sub-Category]]))</f>
        <v>hardware</v>
      </c>
      <c r="S2033" t="b">
        <v>1</v>
      </c>
      <c r="T2033" t="s">
        <v>8295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f>(((Kickstarter[[#This Row],[deadline]]/60)/60)/24)+DATE(1970,1,1)</f>
        <v>42719.208333333328</v>
      </c>
      <c r="J2034">
        <v>1481778000</v>
      </c>
      <c r="K2034" s="9">
        <f>(((Kickstarter[[#This Row],[launched_at]]/60)/60)/24)+DATE(1970,1,1)</f>
        <v>42689.565671296295</v>
      </c>
      <c r="L2034">
        <v>1479216874</v>
      </c>
      <c r="M2034" t="b">
        <v>1</v>
      </c>
      <c r="N2034">
        <v>531</v>
      </c>
      <c r="O2034" s="10">
        <f>Kickstarter[[#This Row],[pledged]]/Kickstarter[[#This Row],[goal]]</f>
        <v>3.0418799999999999</v>
      </c>
      <c r="P2034" s="12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Sub-Category]],LEN(Kickstarter[[#This Row],[Category and Sub-Category]])-FIND("/",Kickstarter[[#This Row],[Category and Sub-Category]]))</f>
        <v>hardware</v>
      </c>
      <c r="S2034" t="b">
        <v>1</v>
      </c>
      <c r="T2034" t="s">
        <v>8295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f>(((Kickstarter[[#This Row],[deadline]]/60)/60)/24)+DATE(1970,1,1)</f>
        <v>41755.082384259258</v>
      </c>
      <c r="J2035">
        <v>1398477518</v>
      </c>
      <c r="K2035" s="9">
        <f>(((Kickstarter[[#This Row],[launched_at]]/60)/60)/24)+DATE(1970,1,1)</f>
        <v>41725.082384259258</v>
      </c>
      <c r="L2035">
        <v>1395885518</v>
      </c>
      <c r="M2035" t="b">
        <v>1</v>
      </c>
      <c r="N2035">
        <v>158</v>
      </c>
      <c r="O2035" s="10">
        <f>Kickstarter[[#This Row],[pledged]]/Kickstarter[[#This Row],[goal]]</f>
        <v>1.7867599999999999</v>
      </c>
      <c r="P2035" s="12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Sub-Category]],LEN(Kickstarter[[#This Row],[Category and Sub-Category]])-FIND("/",Kickstarter[[#This Row],[Category and Sub-Category]]))</f>
        <v>hardware</v>
      </c>
      <c r="S2035" t="b">
        <v>1</v>
      </c>
      <c r="T2035" t="s">
        <v>8295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f>(((Kickstarter[[#This Row],[deadline]]/60)/60)/24)+DATE(1970,1,1)</f>
        <v>42131.290277777778</v>
      </c>
      <c r="J2036">
        <v>1430981880</v>
      </c>
      <c r="K2036" s="9">
        <f>(((Kickstarter[[#This Row],[launched_at]]/60)/60)/24)+DATE(1970,1,1)</f>
        <v>42076.130011574074</v>
      </c>
      <c r="L2036">
        <v>1426216033</v>
      </c>
      <c r="M2036" t="b">
        <v>1</v>
      </c>
      <c r="N2036">
        <v>508</v>
      </c>
      <c r="O2036" s="10">
        <f>Kickstarter[[#This Row],[pledged]]/Kickstarter[[#This Row],[goal]]</f>
        <v>3.868199871794872</v>
      </c>
      <c r="P2036" s="12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Sub-Category]],LEN(Kickstarter[[#This Row],[Category and Sub-Category]])-FIND("/",Kickstarter[[#This Row],[Category and Sub-Category]]))</f>
        <v>hardware</v>
      </c>
      <c r="S2036" t="b">
        <v>1</v>
      </c>
      <c r="T2036" t="s">
        <v>8295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f>(((Kickstarter[[#This Row],[deadline]]/60)/60)/24)+DATE(1970,1,1)</f>
        <v>42357.041666666672</v>
      </c>
      <c r="J2037">
        <v>1450486800</v>
      </c>
      <c r="K2037" s="9">
        <f>(((Kickstarter[[#This Row],[launched_at]]/60)/60)/24)+DATE(1970,1,1)</f>
        <v>42311.625081018516</v>
      </c>
      <c r="L2037">
        <v>1446562807</v>
      </c>
      <c r="M2037" t="b">
        <v>1</v>
      </c>
      <c r="N2037">
        <v>644</v>
      </c>
      <c r="O2037" s="10">
        <f>Kickstarter[[#This Row],[pledged]]/Kickstarter[[#This Row],[goal]]</f>
        <v>2.1103642500000004</v>
      </c>
      <c r="P2037" s="12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Sub-Category]],LEN(Kickstarter[[#This Row],[Category and Sub-Category]])-FIND("/",Kickstarter[[#This Row],[Category and Sub-Category]]))</f>
        <v>hardware</v>
      </c>
      <c r="S2037" t="b">
        <v>1</v>
      </c>
      <c r="T2037" t="s">
        <v>8295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f>(((Kickstarter[[#This Row],[deadline]]/60)/60)/24)+DATE(1970,1,1)</f>
        <v>41768.864803240744</v>
      </c>
      <c r="J2038">
        <v>1399668319</v>
      </c>
      <c r="K2038" s="9">
        <f>(((Kickstarter[[#This Row],[launched_at]]/60)/60)/24)+DATE(1970,1,1)</f>
        <v>41738.864803240744</v>
      </c>
      <c r="L2038">
        <v>1397076319</v>
      </c>
      <c r="M2038" t="b">
        <v>1</v>
      </c>
      <c r="N2038">
        <v>848</v>
      </c>
      <c r="O2038" s="10">
        <f>Kickstarter[[#This Row],[pledged]]/Kickstarter[[#This Row],[goal]]</f>
        <v>1.3166833333333334</v>
      </c>
      <c r="P2038" s="12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Sub-Category]],LEN(Kickstarter[[#This Row],[Category and Sub-Category]])-FIND("/",Kickstarter[[#This Row],[Category and Sub-Category]]))</f>
        <v>hardware</v>
      </c>
      <c r="S2038" t="b">
        <v>1</v>
      </c>
      <c r="T2038" t="s">
        <v>8295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f>(((Kickstarter[[#This Row],[deadline]]/60)/60)/24)+DATE(1970,1,1)</f>
        <v>41638.251770833333</v>
      </c>
      <c r="J2039">
        <v>1388383353</v>
      </c>
      <c r="K2039" s="9">
        <f>(((Kickstarter[[#This Row],[launched_at]]/60)/60)/24)+DATE(1970,1,1)</f>
        <v>41578.210104166668</v>
      </c>
      <c r="L2039">
        <v>1383195753</v>
      </c>
      <c r="M2039" t="b">
        <v>1</v>
      </c>
      <c r="N2039">
        <v>429</v>
      </c>
      <c r="O2039" s="10">
        <f>Kickstarter[[#This Row],[pledged]]/Kickstarter[[#This Row],[goal]]</f>
        <v>3.0047639999999998</v>
      </c>
      <c r="P2039" s="12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Sub-Category]],LEN(Kickstarter[[#This Row],[Category and Sub-Category]])-FIND("/",Kickstarter[[#This Row],[Category and Sub-Category]]))</f>
        <v>hardware</v>
      </c>
      <c r="S2039" t="b">
        <v>1</v>
      </c>
      <c r="T2039" t="s">
        <v>8295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f>(((Kickstarter[[#This Row],[deadline]]/60)/60)/24)+DATE(1970,1,1)</f>
        <v>41456.75</v>
      </c>
      <c r="J2040">
        <v>1372701600</v>
      </c>
      <c r="K2040" s="9">
        <f>(((Kickstarter[[#This Row],[launched_at]]/60)/60)/24)+DATE(1970,1,1)</f>
        <v>41424.27107638889</v>
      </c>
      <c r="L2040">
        <v>1369895421</v>
      </c>
      <c r="M2040" t="b">
        <v>1</v>
      </c>
      <c r="N2040">
        <v>204</v>
      </c>
      <c r="O2040" s="10">
        <f>Kickstarter[[#This Row],[pledged]]/Kickstarter[[#This Row],[goal]]</f>
        <v>4.2051249999999998</v>
      </c>
      <c r="P2040" s="12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Sub-Category]],LEN(Kickstarter[[#This Row],[Category and Sub-Category]])-FIND("/",Kickstarter[[#This Row],[Category and Sub-Category]]))</f>
        <v>hardware</v>
      </c>
      <c r="S2040" t="b">
        <v>1</v>
      </c>
      <c r="T2040" t="s">
        <v>8295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f>(((Kickstarter[[#This Row],[deadline]]/60)/60)/24)+DATE(1970,1,1)</f>
        <v>42705.207638888889</v>
      </c>
      <c r="J2041">
        <v>1480568340</v>
      </c>
      <c r="K2041" s="9">
        <f>(((Kickstarter[[#This Row],[launched_at]]/60)/60)/24)+DATE(1970,1,1)</f>
        <v>42675.438946759255</v>
      </c>
      <c r="L2041">
        <v>1477996325</v>
      </c>
      <c r="M2041" t="b">
        <v>1</v>
      </c>
      <c r="N2041">
        <v>379</v>
      </c>
      <c r="O2041" s="10">
        <f>Kickstarter[[#This Row],[pledged]]/Kickstarter[[#This Row],[goal]]</f>
        <v>1.362168</v>
      </c>
      <c r="P2041" s="12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Sub-Category]],LEN(Kickstarter[[#This Row],[Category and Sub-Category]])-FIND("/",Kickstarter[[#This Row],[Category and Sub-Category]]))</f>
        <v>hardware</v>
      </c>
      <c r="S2041" t="b">
        <v>1</v>
      </c>
      <c r="T2041" t="s">
        <v>8295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f>(((Kickstarter[[#This Row],[deadline]]/60)/60)/24)+DATE(1970,1,1)</f>
        <v>41593.968784722223</v>
      </c>
      <c r="J2042">
        <v>1384557303</v>
      </c>
      <c r="K2042" s="9">
        <f>(((Kickstarter[[#This Row],[launched_at]]/60)/60)/24)+DATE(1970,1,1)</f>
        <v>41578.927118055559</v>
      </c>
      <c r="L2042">
        <v>1383257703</v>
      </c>
      <c r="M2042" t="b">
        <v>1</v>
      </c>
      <c r="N2042">
        <v>271</v>
      </c>
      <c r="O2042" s="10">
        <f>Kickstarter[[#This Row],[pledged]]/Kickstarter[[#This Row],[goal]]</f>
        <v>2.4817133333333334</v>
      </c>
      <c r="P2042" s="12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Sub-Category]],LEN(Kickstarter[[#This Row],[Category and Sub-Category]])-FIND("/",Kickstarter[[#This Row],[Category and Sub-Category]]))</f>
        <v>hardware</v>
      </c>
      <c r="S2042" t="b">
        <v>1</v>
      </c>
      <c r="T2042" t="s">
        <v>8295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f>(((Kickstarter[[#This Row],[deadline]]/60)/60)/24)+DATE(1970,1,1)</f>
        <v>42684.567442129628</v>
      </c>
      <c r="J2043">
        <v>1478785027</v>
      </c>
      <c r="K2043" s="9">
        <f>(((Kickstarter[[#This Row],[launched_at]]/60)/60)/24)+DATE(1970,1,1)</f>
        <v>42654.525775462964</v>
      </c>
      <c r="L2043">
        <v>1476189427</v>
      </c>
      <c r="M2043" t="b">
        <v>0</v>
      </c>
      <c r="N2043">
        <v>120</v>
      </c>
      <c r="O2043" s="10">
        <f>Kickstarter[[#This Row],[pledged]]/Kickstarter[[#This Row],[goal]]</f>
        <v>1.8186315789473684</v>
      </c>
      <c r="P2043" s="12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Sub-Category]],LEN(Kickstarter[[#This Row],[Category and Sub-Category]])-FIND("/",Kickstarter[[#This Row],[Category and Sub-Category]]))</f>
        <v>hardware</v>
      </c>
      <c r="S2043" t="b">
        <v>1</v>
      </c>
      <c r="T2043" t="s">
        <v>8295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f>(((Kickstarter[[#This Row],[deadline]]/60)/60)/24)+DATE(1970,1,1)</f>
        <v>42391.708032407405</v>
      </c>
      <c r="J2044">
        <v>1453481974</v>
      </c>
      <c r="K2044" s="9">
        <f>(((Kickstarter[[#This Row],[launched_at]]/60)/60)/24)+DATE(1970,1,1)</f>
        <v>42331.708032407405</v>
      </c>
      <c r="L2044">
        <v>1448297974</v>
      </c>
      <c r="M2044" t="b">
        <v>0</v>
      </c>
      <c r="N2044">
        <v>140</v>
      </c>
      <c r="O2044" s="10">
        <f>Kickstarter[[#This Row],[pledged]]/Kickstarter[[#This Row],[goal]]</f>
        <v>1.2353000000000001</v>
      </c>
      <c r="P2044" s="12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Sub-Category]],LEN(Kickstarter[[#This Row],[Category and Sub-Category]])-FIND("/",Kickstarter[[#This Row],[Category and Sub-Category]]))</f>
        <v>hardware</v>
      </c>
      <c r="S2044" t="b">
        <v>1</v>
      </c>
      <c r="T2044" t="s">
        <v>8295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f>(((Kickstarter[[#This Row],[deadline]]/60)/60)/24)+DATE(1970,1,1)</f>
        <v>42715.207638888889</v>
      </c>
      <c r="J2045">
        <v>1481432340</v>
      </c>
      <c r="K2045" s="9">
        <f>(((Kickstarter[[#This Row],[launched_at]]/60)/60)/24)+DATE(1970,1,1)</f>
        <v>42661.176817129628</v>
      </c>
      <c r="L2045">
        <v>1476764077</v>
      </c>
      <c r="M2045" t="b">
        <v>0</v>
      </c>
      <c r="N2045">
        <v>193</v>
      </c>
      <c r="O2045" s="10">
        <f>Kickstarter[[#This Row],[pledged]]/Kickstarter[[#This Row],[goal]]</f>
        <v>5.0620938628158845</v>
      </c>
      <c r="P2045" s="12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Sub-Category]],LEN(Kickstarter[[#This Row],[Category and Sub-Category]])-FIND("/",Kickstarter[[#This Row],[Category and Sub-Category]]))</f>
        <v>hardware</v>
      </c>
      <c r="S2045" t="b">
        <v>1</v>
      </c>
      <c r="T2045" t="s">
        <v>8295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f>(((Kickstarter[[#This Row],[deadline]]/60)/60)/24)+DATE(1970,1,1)</f>
        <v>42168.684189814812</v>
      </c>
      <c r="J2046">
        <v>1434212714</v>
      </c>
      <c r="K2046" s="9">
        <f>(((Kickstarter[[#This Row],[launched_at]]/60)/60)/24)+DATE(1970,1,1)</f>
        <v>42138.684189814812</v>
      </c>
      <c r="L2046">
        <v>1431620714</v>
      </c>
      <c r="M2046" t="b">
        <v>0</v>
      </c>
      <c r="N2046">
        <v>180</v>
      </c>
      <c r="O2046" s="10">
        <f>Kickstarter[[#This Row],[pledged]]/Kickstarter[[#This Row],[goal]]</f>
        <v>1.0821333333333334</v>
      </c>
      <c r="P2046" s="12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Sub-Category]],LEN(Kickstarter[[#This Row],[Category and Sub-Category]])-FIND("/",Kickstarter[[#This Row],[Category and Sub-Category]]))</f>
        <v>hardware</v>
      </c>
      <c r="S2046" t="b">
        <v>1</v>
      </c>
      <c r="T2046" t="s">
        <v>8295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f>(((Kickstarter[[#This Row],[deadline]]/60)/60)/24)+DATE(1970,1,1)</f>
        <v>41099.088506944441</v>
      </c>
      <c r="J2047">
        <v>1341799647</v>
      </c>
      <c r="K2047" s="9">
        <f>(((Kickstarter[[#This Row],[launched_at]]/60)/60)/24)+DATE(1970,1,1)</f>
        <v>41069.088506944441</v>
      </c>
      <c r="L2047">
        <v>1339207647</v>
      </c>
      <c r="M2047" t="b">
        <v>0</v>
      </c>
      <c r="N2047">
        <v>263</v>
      </c>
      <c r="O2047" s="10">
        <f>Kickstarter[[#This Row],[pledged]]/Kickstarter[[#This Row],[goal]]</f>
        <v>8.1918387755102042</v>
      </c>
      <c r="P2047" s="12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Sub-Category]],LEN(Kickstarter[[#This Row],[Category and Sub-Category]])-FIND("/",Kickstarter[[#This Row],[Category and Sub-Category]]))</f>
        <v>hardware</v>
      </c>
      <c r="S2047" t="b">
        <v>1</v>
      </c>
      <c r="T2047" t="s">
        <v>8295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f>(((Kickstarter[[#This Row],[deadline]]/60)/60)/24)+DATE(1970,1,1)</f>
        <v>41417.171805555554</v>
      </c>
      <c r="J2048">
        <v>1369282044</v>
      </c>
      <c r="K2048" s="9">
        <f>(((Kickstarter[[#This Row],[launched_at]]/60)/60)/24)+DATE(1970,1,1)</f>
        <v>41387.171805555554</v>
      </c>
      <c r="L2048">
        <v>1366690044</v>
      </c>
      <c r="M2048" t="b">
        <v>0</v>
      </c>
      <c r="N2048">
        <v>217</v>
      </c>
      <c r="O2048" s="10">
        <f>Kickstarter[[#This Row],[pledged]]/Kickstarter[[#This Row],[goal]]</f>
        <v>1.2110000000000001</v>
      </c>
      <c r="P2048" s="12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Sub-Category]],LEN(Kickstarter[[#This Row],[Category and Sub-Category]])-FIND("/",Kickstarter[[#This Row],[Category and Sub-Category]]))</f>
        <v>hardware</v>
      </c>
      <c r="S2048" t="b">
        <v>1</v>
      </c>
      <c r="T2048" t="s">
        <v>8295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f>(((Kickstarter[[#This Row],[deadline]]/60)/60)/24)+DATE(1970,1,1)</f>
        <v>42111</v>
      </c>
      <c r="J2049">
        <v>1429228800</v>
      </c>
      <c r="K2049" s="9">
        <f>(((Kickstarter[[#This Row],[launched_at]]/60)/60)/24)+DATE(1970,1,1)</f>
        <v>42081.903587962966</v>
      </c>
      <c r="L2049">
        <v>1426714870</v>
      </c>
      <c r="M2049" t="b">
        <v>0</v>
      </c>
      <c r="N2049">
        <v>443</v>
      </c>
      <c r="O2049" s="10">
        <f>Kickstarter[[#This Row],[pledged]]/Kickstarter[[#This Row],[goal]]</f>
        <v>1.0299897959183673</v>
      </c>
      <c r="P2049" s="12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Sub-Category]],LEN(Kickstarter[[#This Row],[Category and Sub-Category]])-FIND("/",Kickstarter[[#This Row],[Category and Sub-Category]]))</f>
        <v>hardware</v>
      </c>
      <c r="S2049" t="b">
        <v>1</v>
      </c>
      <c r="T2049" t="s">
        <v>8295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f>(((Kickstarter[[#This Row],[deadline]]/60)/60)/24)+DATE(1970,1,1)</f>
        <v>41417.651516203703</v>
      </c>
      <c r="J2050">
        <v>1369323491</v>
      </c>
      <c r="K2050" s="9">
        <f>(((Kickstarter[[#This Row],[launched_at]]/60)/60)/24)+DATE(1970,1,1)</f>
        <v>41387.651516203703</v>
      </c>
      <c r="L2050">
        <v>1366731491</v>
      </c>
      <c r="M2050" t="b">
        <v>0</v>
      </c>
      <c r="N2050">
        <v>1373</v>
      </c>
      <c r="O2050" s="10">
        <f>Kickstarter[[#This Row],[pledged]]/Kickstarter[[#This Row],[goal]]</f>
        <v>1.4833229411764706</v>
      </c>
      <c r="P2050" s="12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Sub-Category]],LEN(Kickstarter[[#This Row],[Category and Sub-Category]])-FIND("/",Kickstarter[[#This Row],[Category and Sub-Category]]))</f>
        <v>hardware</v>
      </c>
      <c r="S2050" t="b">
        <v>1</v>
      </c>
      <c r="T2050" t="s">
        <v>8295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f>(((Kickstarter[[#This Row],[deadline]]/60)/60)/24)+DATE(1970,1,1)</f>
        <v>41610.957638888889</v>
      </c>
      <c r="J2051">
        <v>1386025140</v>
      </c>
      <c r="K2051" s="9">
        <f>(((Kickstarter[[#This Row],[launched_at]]/60)/60)/24)+DATE(1970,1,1)</f>
        <v>41575.527349537035</v>
      </c>
      <c r="L2051">
        <v>1382963963</v>
      </c>
      <c r="M2051" t="b">
        <v>0</v>
      </c>
      <c r="N2051">
        <v>742</v>
      </c>
      <c r="O2051" s="10">
        <f>Kickstarter[[#This Row],[pledged]]/Kickstarter[[#This Row],[goal]]</f>
        <v>1.2019070000000001</v>
      </c>
      <c r="P2051" s="12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Sub-Category]],LEN(Kickstarter[[#This Row],[Category and Sub-Category]])-FIND("/",Kickstarter[[#This Row],[Category and Sub-Category]]))</f>
        <v>hardware</v>
      </c>
      <c r="S2051" t="b">
        <v>1</v>
      </c>
      <c r="T2051" t="s">
        <v>8295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f>(((Kickstarter[[#This Row],[deadline]]/60)/60)/24)+DATE(1970,1,1)</f>
        <v>42155.071504629625</v>
      </c>
      <c r="J2052">
        <v>1433036578</v>
      </c>
      <c r="K2052" s="9">
        <f>(((Kickstarter[[#This Row],[launched_at]]/60)/60)/24)+DATE(1970,1,1)</f>
        <v>42115.071504629625</v>
      </c>
      <c r="L2052">
        <v>1429580578</v>
      </c>
      <c r="M2052" t="b">
        <v>0</v>
      </c>
      <c r="N2052">
        <v>170</v>
      </c>
      <c r="O2052" s="10">
        <f>Kickstarter[[#This Row],[pledged]]/Kickstarter[[#This Row],[goal]]</f>
        <v>4.7327000000000004</v>
      </c>
      <c r="P2052" s="12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Sub-Category]],LEN(Kickstarter[[#This Row],[Category and Sub-Category]])-FIND("/",Kickstarter[[#This Row],[Category and Sub-Category]]))</f>
        <v>hardware</v>
      </c>
      <c r="S2052" t="b">
        <v>1</v>
      </c>
      <c r="T2052" t="s">
        <v>8295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f>(((Kickstarter[[#This Row],[deadline]]/60)/60)/24)+DATE(1970,1,1)</f>
        <v>41634.022418981483</v>
      </c>
      <c r="J2053">
        <v>1388017937</v>
      </c>
      <c r="K2053" s="9">
        <f>(((Kickstarter[[#This Row],[launched_at]]/60)/60)/24)+DATE(1970,1,1)</f>
        <v>41604.022418981483</v>
      </c>
      <c r="L2053">
        <v>1385425937</v>
      </c>
      <c r="M2053" t="b">
        <v>0</v>
      </c>
      <c r="N2053">
        <v>242</v>
      </c>
      <c r="O2053" s="10">
        <f>Kickstarter[[#This Row],[pledged]]/Kickstarter[[#This Row],[goal]]</f>
        <v>1.303625</v>
      </c>
      <c r="P2053" s="12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Sub-Category]],LEN(Kickstarter[[#This Row],[Category and Sub-Category]])-FIND("/",Kickstarter[[#This Row],[Category and Sub-Category]]))</f>
        <v>hardware</v>
      </c>
      <c r="S2053" t="b">
        <v>1</v>
      </c>
      <c r="T2053" t="s">
        <v>8295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f>(((Kickstarter[[#This Row],[deadline]]/60)/60)/24)+DATE(1970,1,1)</f>
        <v>42420.08394675926</v>
      </c>
      <c r="J2054">
        <v>1455933653</v>
      </c>
      <c r="K2054" s="9">
        <f>(((Kickstarter[[#This Row],[launched_at]]/60)/60)/24)+DATE(1970,1,1)</f>
        <v>42375.08394675926</v>
      </c>
      <c r="L2054">
        <v>1452045653</v>
      </c>
      <c r="M2054" t="b">
        <v>0</v>
      </c>
      <c r="N2054">
        <v>541</v>
      </c>
      <c r="O2054" s="10">
        <f>Kickstarter[[#This Row],[pledged]]/Kickstarter[[#This Row],[goal]]</f>
        <v>3.5304799999999998</v>
      </c>
      <c r="P2054" s="12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Sub-Category]],LEN(Kickstarter[[#This Row],[Category and Sub-Category]])-FIND("/",Kickstarter[[#This Row],[Category and Sub-Category]]))</f>
        <v>hardware</v>
      </c>
      <c r="S2054" t="b">
        <v>1</v>
      </c>
      <c r="T2054" t="s">
        <v>8295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f>(((Kickstarter[[#This Row],[deadline]]/60)/60)/24)+DATE(1970,1,1)</f>
        <v>42333.659155092595</v>
      </c>
      <c r="J2055">
        <v>1448466551</v>
      </c>
      <c r="K2055" s="9">
        <f>(((Kickstarter[[#This Row],[launched_at]]/60)/60)/24)+DATE(1970,1,1)</f>
        <v>42303.617488425924</v>
      </c>
      <c r="L2055">
        <v>1445870951</v>
      </c>
      <c r="M2055" t="b">
        <v>0</v>
      </c>
      <c r="N2055">
        <v>121</v>
      </c>
      <c r="O2055" s="10">
        <f>Kickstarter[[#This Row],[pledged]]/Kickstarter[[#This Row],[goal]]</f>
        <v>1.0102</v>
      </c>
      <c r="P2055" s="12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Sub-Category]],LEN(Kickstarter[[#This Row],[Category and Sub-Category]])-FIND("/",Kickstarter[[#This Row],[Category and Sub-Category]]))</f>
        <v>hardware</v>
      </c>
      <c r="S2055" t="b">
        <v>1</v>
      </c>
      <c r="T2055" t="s">
        <v>8295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f>(((Kickstarter[[#This Row],[deadline]]/60)/60)/24)+DATE(1970,1,1)</f>
        <v>41761.520949074074</v>
      </c>
      <c r="J2056">
        <v>1399033810</v>
      </c>
      <c r="K2056" s="9">
        <f>(((Kickstarter[[#This Row],[launched_at]]/60)/60)/24)+DATE(1970,1,1)</f>
        <v>41731.520949074074</v>
      </c>
      <c r="L2056">
        <v>1396441810</v>
      </c>
      <c r="M2056" t="b">
        <v>0</v>
      </c>
      <c r="N2056">
        <v>621</v>
      </c>
      <c r="O2056" s="10">
        <f>Kickstarter[[#This Row],[pledged]]/Kickstarter[[#This Row],[goal]]</f>
        <v>1.1359142857142857</v>
      </c>
      <c r="P2056" s="12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Sub-Category]],LEN(Kickstarter[[#This Row],[Category and Sub-Category]])-FIND("/",Kickstarter[[#This Row],[Category and Sub-Category]]))</f>
        <v>hardware</v>
      </c>
      <c r="S2056" t="b">
        <v>1</v>
      </c>
      <c r="T2056" t="s">
        <v>8295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f>(((Kickstarter[[#This Row],[deadline]]/60)/60)/24)+DATE(1970,1,1)</f>
        <v>41976.166666666672</v>
      </c>
      <c r="J2057">
        <v>1417579200</v>
      </c>
      <c r="K2057" s="9">
        <f>(((Kickstarter[[#This Row],[launched_at]]/60)/60)/24)+DATE(1970,1,1)</f>
        <v>41946.674108796295</v>
      </c>
      <c r="L2057">
        <v>1415031043</v>
      </c>
      <c r="M2057" t="b">
        <v>0</v>
      </c>
      <c r="N2057">
        <v>101</v>
      </c>
      <c r="O2057" s="10">
        <f>Kickstarter[[#This Row],[pledged]]/Kickstarter[[#This Row],[goal]]</f>
        <v>1.6741666666666666</v>
      </c>
      <c r="P2057" s="12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Sub-Category]],LEN(Kickstarter[[#This Row],[Category and Sub-Category]])-FIND("/",Kickstarter[[#This Row],[Category and Sub-Category]]))</f>
        <v>hardware</v>
      </c>
      <c r="S2057" t="b">
        <v>1</v>
      </c>
      <c r="T2057" t="s">
        <v>8295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f>(((Kickstarter[[#This Row],[deadline]]/60)/60)/24)+DATE(1970,1,1)</f>
        <v>41381.76090277778</v>
      </c>
      <c r="J2058">
        <v>1366222542</v>
      </c>
      <c r="K2058" s="9">
        <f>(((Kickstarter[[#This Row],[launched_at]]/60)/60)/24)+DATE(1970,1,1)</f>
        <v>41351.76090277778</v>
      </c>
      <c r="L2058">
        <v>1363630542</v>
      </c>
      <c r="M2058" t="b">
        <v>0</v>
      </c>
      <c r="N2058">
        <v>554</v>
      </c>
      <c r="O2058" s="10">
        <f>Kickstarter[[#This Row],[pledged]]/Kickstarter[[#This Row],[goal]]</f>
        <v>1.5345200000000001</v>
      </c>
      <c r="P2058" s="12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Sub-Category]],LEN(Kickstarter[[#This Row],[Category and Sub-Category]])-FIND("/",Kickstarter[[#This Row],[Category and Sub-Category]]))</f>
        <v>hardware</v>
      </c>
      <c r="S2058" t="b">
        <v>1</v>
      </c>
      <c r="T2058" t="s">
        <v>8295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f>(((Kickstarter[[#This Row],[deadline]]/60)/60)/24)+DATE(1970,1,1)</f>
        <v>42426.494583333333</v>
      </c>
      <c r="J2059">
        <v>1456487532</v>
      </c>
      <c r="K2059" s="9">
        <f>(((Kickstarter[[#This Row],[launched_at]]/60)/60)/24)+DATE(1970,1,1)</f>
        <v>42396.494583333333</v>
      </c>
      <c r="L2059">
        <v>1453895532</v>
      </c>
      <c r="M2059" t="b">
        <v>0</v>
      </c>
      <c r="N2059">
        <v>666</v>
      </c>
      <c r="O2059" s="10">
        <f>Kickstarter[[#This Row],[pledged]]/Kickstarter[[#This Row],[goal]]</f>
        <v>2.022322</v>
      </c>
      <c r="P2059" s="12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Sub-Category]],LEN(Kickstarter[[#This Row],[Category and Sub-Category]])-FIND("/",Kickstarter[[#This Row],[Category and Sub-Category]]))</f>
        <v>hardware</v>
      </c>
      <c r="S2059" t="b">
        <v>1</v>
      </c>
      <c r="T2059" t="s">
        <v>8295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f>(((Kickstarter[[#This Row],[deadline]]/60)/60)/24)+DATE(1970,1,1)</f>
        <v>42065.833333333328</v>
      </c>
      <c r="J2060">
        <v>1425326400</v>
      </c>
      <c r="K2060" s="9">
        <f>(((Kickstarter[[#This Row],[launched_at]]/60)/60)/24)+DATE(1970,1,1)</f>
        <v>42026.370717592596</v>
      </c>
      <c r="L2060">
        <v>1421916830</v>
      </c>
      <c r="M2060" t="b">
        <v>0</v>
      </c>
      <c r="N2060">
        <v>410</v>
      </c>
      <c r="O2060" s="10">
        <f>Kickstarter[[#This Row],[pledged]]/Kickstarter[[#This Row],[goal]]</f>
        <v>1.6828125</v>
      </c>
      <c r="P2060" s="12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Sub-Category]],LEN(Kickstarter[[#This Row],[Category and Sub-Category]])-FIND("/",Kickstarter[[#This Row],[Category and Sub-Category]]))</f>
        <v>hardware</v>
      </c>
      <c r="S2060" t="b">
        <v>1</v>
      </c>
      <c r="T2060" t="s">
        <v>8295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f>(((Kickstarter[[#This Row],[deadline]]/60)/60)/24)+DATE(1970,1,1)</f>
        <v>42400.915972222225</v>
      </c>
      <c r="J2061">
        <v>1454277540</v>
      </c>
      <c r="K2061" s="9">
        <f>(((Kickstarter[[#This Row],[launched_at]]/60)/60)/24)+DATE(1970,1,1)</f>
        <v>42361.602476851855</v>
      </c>
      <c r="L2061">
        <v>1450880854</v>
      </c>
      <c r="M2061" t="b">
        <v>0</v>
      </c>
      <c r="N2061">
        <v>375</v>
      </c>
      <c r="O2061" s="10">
        <f>Kickstarter[[#This Row],[pledged]]/Kickstarter[[#This Row],[goal]]</f>
        <v>1.4345666666666668</v>
      </c>
      <c r="P2061" s="12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Sub-Category]],LEN(Kickstarter[[#This Row],[Category and Sub-Category]])-FIND("/",Kickstarter[[#This Row],[Category and Sub-Category]]))</f>
        <v>hardware</v>
      </c>
      <c r="S2061" t="b">
        <v>1</v>
      </c>
      <c r="T2061" t="s">
        <v>8295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f>(((Kickstarter[[#This Row],[deadline]]/60)/60)/24)+DATE(1970,1,1)</f>
        <v>41843.642939814818</v>
      </c>
      <c r="J2062">
        <v>1406129150</v>
      </c>
      <c r="K2062" s="9">
        <f>(((Kickstarter[[#This Row],[launched_at]]/60)/60)/24)+DATE(1970,1,1)</f>
        <v>41783.642939814818</v>
      </c>
      <c r="L2062">
        <v>1400945150</v>
      </c>
      <c r="M2062" t="b">
        <v>0</v>
      </c>
      <c r="N2062">
        <v>1364</v>
      </c>
      <c r="O2062" s="10">
        <f>Kickstarter[[#This Row],[pledged]]/Kickstarter[[#This Row],[goal]]</f>
        <v>1.964</v>
      </c>
      <c r="P2062" s="12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Sub-Category]],LEN(Kickstarter[[#This Row],[Category and Sub-Category]])-FIND("/",Kickstarter[[#This Row],[Category and Sub-Category]]))</f>
        <v>hardware</v>
      </c>
      <c r="S2062" t="b">
        <v>1</v>
      </c>
      <c r="T2062" t="s">
        <v>8295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f>(((Kickstarter[[#This Row],[deadline]]/60)/60)/24)+DATE(1970,1,1)</f>
        <v>42735.764513888891</v>
      </c>
      <c r="J2063">
        <v>1483208454</v>
      </c>
      <c r="K2063" s="9">
        <f>(((Kickstarter[[#This Row],[launched_at]]/60)/60)/24)+DATE(1970,1,1)</f>
        <v>42705.764513888891</v>
      </c>
      <c r="L2063">
        <v>1480616454</v>
      </c>
      <c r="M2063" t="b">
        <v>0</v>
      </c>
      <c r="N2063">
        <v>35</v>
      </c>
      <c r="O2063" s="10">
        <f>Kickstarter[[#This Row],[pledged]]/Kickstarter[[#This Row],[goal]]</f>
        <v>1.0791999999999999</v>
      </c>
      <c r="P2063" s="12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Sub-Category]],LEN(Kickstarter[[#This Row],[Category and Sub-Category]])-FIND("/",Kickstarter[[#This Row],[Category and Sub-Category]]))</f>
        <v>hardware</v>
      </c>
      <c r="S2063" t="b">
        <v>1</v>
      </c>
      <c r="T2063" t="s">
        <v>8295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f>(((Kickstarter[[#This Row],[deadline]]/60)/60)/24)+DATE(1970,1,1)</f>
        <v>42453.341412037036</v>
      </c>
      <c r="J2064">
        <v>1458807098</v>
      </c>
      <c r="K2064" s="9">
        <f>(((Kickstarter[[#This Row],[launched_at]]/60)/60)/24)+DATE(1970,1,1)</f>
        <v>42423.3830787037</v>
      </c>
      <c r="L2064">
        <v>1456218698</v>
      </c>
      <c r="M2064" t="b">
        <v>0</v>
      </c>
      <c r="N2064">
        <v>203</v>
      </c>
      <c r="O2064" s="10">
        <f>Kickstarter[[#This Row],[pledged]]/Kickstarter[[#This Row],[goal]]</f>
        <v>1.14977</v>
      </c>
      <c r="P2064" s="12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Sub-Category]],LEN(Kickstarter[[#This Row],[Category and Sub-Category]])-FIND("/",Kickstarter[[#This Row],[Category and Sub-Category]]))</f>
        <v>hardware</v>
      </c>
      <c r="S2064" t="b">
        <v>1</v>
      </c>
      <c r="T2064" t="s">
        <v>8295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f>(((Kickstarter[[#This Row],[deadline]]/60)/60)/24)+DATE(1970,1,1)</f>
        <v>42505.73265046296</v>
      </c>
      <c r="J2065">
        <v>1463333701</v>
      </c>
      <c r="K2065" s="9">
        <f>(((Kickstarter[[#This Row],[launched_at]]/60)/60)/24)+DATE(1970,1,1)</f>
        <v>42472.73265046296</v>
      </c>
      <c r="L2065">
        <v>1460482501</v>
      </c>
      <c r="M2065" t="b">
        <v>0</v>
      </c>
      <c r="N2065">
        <v>49</v>
      </c>
      <c r="O2065" s="10">
        <f>Kickstarter[[#This Row],[pledged]]/Kickstarter[[#This Row],[goal]]</f>
        <v>1.4804999999999999</v>
      </c>
      <c r="P2065" s="12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Sub-Category]],LEN(Kickstarter[[#This Row],[Category and Sub-Category]])-FIND("/",Kickstarter[[#This Row],[Category and Sub-Category]]))</f>
        <v>hardware</v>
      </c>
      <c r="S2065" t="b">
        <v>1</v>
      </c>
      <c r="T2065" t="s">
        <v>8295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f>(((Kickstarter[[#This Row],[deadline]]/60)/60)/24)+DATE(1970,1,1)</f>
        <v>41425.5</v>
      </c>
      <c r="J2066">
        <v>1370001600</v>
      </c>
      <c r="K2066" s="9">
        <f>(((Kickstarter[[#This Row],[launched_at]]/60)/60)/24)+DATE(1970,1,1)</f>
        <v>41389.364849537036</v>
      </c>
      <c r="L2066">
        <v>1366879523</v>
      </c>
      <c r="M2066" t="b">
        <v>0</v>
      </c>
      <c r="N2066">
        <v>5812</v>
      </c>
      <c r="O2066" s="10">
        <f>Kickstarter[[#This Row],[pledged]]/Kickstarter[[#This Row],[goal]]</f>
        <v>1.9116676082790633</v>
      </c>
      <c r="P2066" s="12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Sub-Category]],LEN(Kickstarter[[#This Row],[Category and Sub-Category]])-FIND("/",Kickstarter[[#This Row],[Category and Sub-Category]]))</f>
        <v>hardware</v>
      </c>
      <c r="S2066" t="b">
        <v>1</v>
      </c>
      <c r="T2066" t="s">
        <v>8295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f>(((Kickstarter[[#This Row],[deadline]]/60)/60)/24)+DATE(1970,1,1)</f>
        <v>41633.333668981482</v>
      </c>
      <c r="J2067">
        <v>1387958429</v>
      </c>
      <c r="K2067" s="9">
        <f>(((Kickstarter[[#This Row],[launched_at]]/60)/60)/24)+DATE(1970,1,1)</f>
        <v>41603.333668981482</v>
      </c>
      <c r="L2067">
        <v>1385366429</v>
      </c>
      <c r="M2067" t="b">
        <v>0</v>
      </c>
      <c r="N2067">
        <v>1556</v>
      </c>
      <c r="O2067" s="10">
        <f>Kickstarter[[#This Row],[pledged]]/Kickstarter[[#This Row],[goal]]</f>
        <v>1.99215125</v>
      </c>
      <c r="P2067" s="12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Sub-Category]],LEN(Kickstarter[[#This Row],[Category and Sub-Category]])-FIND("/",Kickstarter[[#This Row],[Category and Sub-Category]]))</f>
        <v>hardware</v>
      </c>
      <c r="S2067" t="b">
        <v>1</v>
      </c>
      <c r="T2067" t="s">
        <v>8295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f>(((Kickstarter[[#This Row],[deadline]]/60)/60)/24)+DATE(1970,1,1)</f>
        <v>41874.771793981483</v>
      </c>
      <c r="J2068">
        <v>1408818683</v>
      </c>
      <c r="K2068" s="9">
        <f>(((Kickstarter[[#This Row],[launched_at]]/60)/60)/24)+DATE(1970,1,1)</f>
        <v>41844.771793981483</v>
      </c>
      <c r="L2068">
        <v>1406226683</v>
      </c>
      <c r="M2068" t="b">
        <v>0</v>
      </c>
      <c r="N2068">
        <v>65</v>
      </c>
      <c r="O2068" s="10">
        <f>Kickstarter[[#This Row],[pledged]]/Kickstarter[[#This Row],[goal]]</f>
        <v>2.1859999999999999</v>
      </c>
      <c r="P2068" s="12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Sub-Category]],LEN(Kickstarter[[#This Row],[Category and Sub-Category]])-FIND("/",Kickstarter[[#This Row],[Category and Sub-Category]]))</f>
        <v>hardware</v>
      </c>
      <c r="S2068" t="b">
        <v>1</v>
      </c>
      <c r="T2068" t="s">
        <v>8295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f>(((Kickstarter[[#This Row],[deadline]]/60)/60)/24)+DATE(1970,1,1)</f>
        <v>42148.853888888887</v>
      </c>
      <c r="J2069">
        <v>1432499376</v>
      </c>
      <c r="K2069" s="9">
        <f>(((Kickstarter[[#This Row],[launched_at]]/60)/60)/24)+DATE(1970,1,1)</f>
        <v>42115.853888888887</v>
      </c>
      <c r="L2069">
        <v>1429648176</v>
      </c>
      <c r="M2069" t="b">
        <v>0</v>
      </c>
      <c r="N2069">
        <v>10</v>
      </c>
      <c r="O2069" s="10">
        <f>Kickstarter[[#This Row],[pledged]]/Kickstarter[[#This Row],[goal]]</f>
        <v>1.2686868686868686</v>
      </c>
      <c r="P2069" s="12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Sub-Category]],LEN(Kickstarter[[#This Row],[Category and Sub-Category]])-FIND("/",Kickstarter[[#This Row],[Category and Sub-Category]]))</f>
        <v>hardware</v>
      </c>
      <c r="S2069" t="b">
        <v>1</v>
      </c>
      <c r="T2069" t="s">
        <v>8295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f>(((Kickstarter[[#This Row],[deadline]]/60)/60)/24)+DATE(1970,1,1)</f>
        <v>42663.841608796298</v>
      </c>
      <c r="J2070">
        <v>1476994315</v>
      </c>
      <c r="K2070" s="9">
        <f>(((Kickstarter[[#This Row],[launched_at]]/60)/60)/24)+DATE(1970,1,1)</f>
        <v>42633.841608796298</v>
      </c>
      <c r="L2070">
        <v>1474402315</v>
      </c>
      <c r="M2070" t="b">
        <v>0</v>
      </c>
      <c r="N2070">
        <v>76</v>
      </c>
      <c r="O2070" s="10">
        <f>Kickstarter[[#This Row],[pledged]]/Kickstarter[[#This Row],[goal]]</f>
        <v>1.0522388</v>
      </c>
      <c r="P2070" s="12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Sub-Category]],LEN(Kickstarter[[#This Row],[Category and Sub-Category]])-FIND("/",Kickstarter[[#This Row],[Category and Sub-Category]]))</f>
        <v>hardware</v>
      </c>
      <c r="S2070" t="b">
        <v>1</v>
      </c>
      <c r="T2070" t="s">
        <v>8295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f>(((Kickstarter[[#This Row],[deadline]]/60)/60)/24)+DATE(1970,1,1)</f>
        <v>42371.972118055557</v>
      </c>
      <c r="J2071">
        <v>1451776791</v>
      </c>
      <c r="K2071" s="9">
        <f>(((Kickstarter[[#This Row],[launched_at]]/60)/60)/24)+DATE(1970,1,1)</f>
        <v>42340.972118055557</v>
      </c>
      <c r="L2071">
        <v>1449098391</v>
      </c>
      <c r="M2071" t="b">
        <v>0</v>
      </c>
      <c r="N2071">
        <v>263</v>
      </c>
      <c r="O2071" s="10">
        <f>Kickstarter[[#This Row],[pledged]]/Kickstarter[[#This Row],[goal]]</f>
        <v>1.2840666000000001</v>
      </c>
      <c r="P2071" s="12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Sub-Category]],LEN(Kickstarter[[#This Row],[Category and Sub-Category]])-FIND("/",Kickstarter[[#This Row],[Category and Sub-Category]]))</f>
        <v>hardware</v>
      </c>
      <c r="S2071" t="b">
        <v>1</v>
      </c>
      <c r="T2071" t="s">
        <v>8295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f>(((Kickstarter[[#This Row],[deadline]]/60)/60)/24)+DATE(1970,1,1)</f>
        <v>42549.6565162037</v>
      </c>
      <c r="J2072">
        <v>1467128723</v>
      </c>
      <c r="K2072" s="9">
        <f>(((Kickstarter[[#This Row],[launched_at]]/60)/60)/24)+DATE(1970,1,1)</f>
        <v>42519.6565162037</v>
      </c>
      <c r="L2072">
        <v>1464536723</v>
      </c>
      <c r="M2072" t="b">
        <v>0</v>
      </c>
      <c r="N2072">
        <v>1530</v>
      </c>
      <c r="O2072" s="10">
        <f>Kickstarter[[#This Row],[pledged]]/Kickstarter[[#This Row],[goal]]</f>
        <v>3.1732719999999999</v>
      </c>
      <c r="P2072" s="12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Sub-Category]],LEN(Kickstarter[[#This Row],[Category and Sub-Category]])-FIND("/",Kickstarter[[#This Row],[Category and Sub-Category]]))</f>
        <v>hardware</v>
      </c>
      <c r="S2072" t="b">
        <v>1</v>
      </c>
      <c r="T2072" t="s">
        <v>8295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f>(((Kickstarter[[#This Row],[deadline]]/60)/60)/24)+DATE(1970,1,1)</f>
        <v>42645.278749999998</v>
      </c>
      <c r="J2073">
        <v>1475390484</v>
      </c>
      <c r="K2073" s="9">
        <f>(((Kickstarter[[#This Row],[launched_at]]/60)/60)/24)+DATE(1970,1,1)</f>
        <v>42600.278749999998</v>
      </c>
      <c r="L2073">
        <v>1471502484</v>
      </c>
      <c r="M2073" t="b">
        <v>0</v>
      </c>
      <c r="N2073">
        <v>278</v>
      </c>
      <c r="O2073" s="10">
        <f>Kickstarter[[#This Row],[pledged]]/Kickstarter[[#This Row],[goal]]</f>
        <v>2.8073000000000001</v>
      </c>
      <c r="P2073" s="12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Sub-Category]],LEN(Kickstarter[[#This Row],[Category and Sub-Category]])-FIND("/",Kickstarter[[#This Row],[Category and Sub-Category]]))</f>
        <v>hardware</v>
      </c>
      <c r="S2073" t="b">
        <v>1</v>
      </c>
      <c r="T2073" t="s">
        <v>8295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f>(((Kickstarter[[#This Row],[deadline]]/60)/60)/24)+DATE(1970,1,1)</f>
        <v>42497.581388888888</v>
      </c>
      <c r="J2074">
        <v>1462629432</v>
      </c>
      <c r="K2074" s="9">
        <f>(((Kickstarter[[#This Row],[launched_at]]/60)/60)/24)+DATE(1970,1,1)</f>
        <v>42467.581388888888</v>
      </c>
      <c r="L2074">
        <v>1460037432</v>
      </c>
      <c r="M2074" t="b">
        <v>0</v>
      </c>
      <c r="N2074">
        <v>350</v>
      </c>
      <c r="O2074" s="10">
        <f>Kickstarter[[#This Row],[pledged]]/Kickstarter[[#This Row],[goal]]</f>
        <v>1.1073146853146854</v>
      </c>
      <c r="P2074" s="12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Sub-Category]],LEN(Kickstarter[[#This Row],[Category and Sub-Category]])-FIND("/",Kickstarter[[#This Row],[Category and Sub-Category]]))</f>
        <v>hardware</v>
      </c>
      <c r="S2074" t="b">
        <v>1</v>
      </c>
      <c r="T2074" t="s">
        <v>8295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f>(((Kickstarter[[#This Row],[deadline]]/60)/60)/24)+DATE(1970,1,1)</f>
        <v>42132.668032407411</v>
      </c>
      <c r="J2075">
        <v>1431100918</v>
      </c>
      <c r="K2075" s="9">
        <f>(((Kickstarter[[#This Row],[launched_at]]/60)/60)/24)+DATE(1970,1,1)</f>
        <v>42087.668032407411</v>
      </c>
      <c r="L2075">
        <v>1427212918</v>
      </c>
      <c r="M2075" t="b">
        <v>0</v>
      </c>
      <c r="N2075">
        <v>470</v>
      </c>
      <c r="O2075" s="10">
        <f>Kickstarter[[#This Row],[pledged]]/Kickstarter[[#This Row],[goal]]</f>
        <v>1.5260429999999998</v>
      </c>
      <c r="P2075" s="12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Sub-Category]],LEN(Kickstarter[[#This Row],[Category and Sub-Category]])-FIND("/",Kickstarter[[#This Row],[Category and Sub-Category]]))</f>
        <v>hardware</v>
      </c>
      <c r="S2075" t="b">
        <v>1</v>
      </c>
      <c r="T2075" t="s">
        <v>8295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f>(((Kickstarter[[#This Row],[deadline]]/60)/60)/24)+DATE(1970,1,1)</f>
        <v>42496.826180555552</v>
      </c>
      <c r="J2076">
        <v>1462564182</v>
      </c>
      <c r="K2076" s="9">
        <f>(((Kickstarter[[#This Row],[launched_at]]/60)/60)/24)+DATE(1970,1,1)</f>
        <v>42466.826180555552</v>
      </c>
      <c r="L2076">
        <v>1459972182</v>
      </c>
      <c r="M2076" t="b">
        <v>0</v>
      </c>
      <c r="N2076">
        <v>3</v>
      </c>
      <c r="O2076" s="10">
        <f>Kickstarter[[#This Row],[pledged]]/Kickstarter[[#This Row],[goal]]</f>
        <v>1.0249999999999999</v>
      </c>
      <c r="P2076" s="12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Sub-Category]],LEN(Kickstarter[[#This Row],[Category and Sub-Category]])-FIND("/",Kickstarter[[#This Row],[Category and Sub-Category]]))</f>
        <v>hardware</v>
      </c>
      <c r="S2076" t="b">
        <v>1</v>
      </c>
      <c r="T2076" t="s">
        <v>8295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f>(((Kickstarter[[#This Row],[deadline]]/60)/60)/24)+DATE(1970,1,1)</f>
        <v>41480.681574074071</v>
      </c>
      <c r="J2077">
        <v>1374769288</v>
      </c>
      <c r="K2077" s="9">
        <f>(((Kickstarter[[#This Row],[launched_at]]/60)/60)/24)+DATE(1970,1,1)</f>
        <v>41450.681574074071</v>
      </c>
      <c r="L2077">
        <v>1372177288</v>
      </c>
      <c r="M2077" t="b">
        <v>0</v>
      </c>
      <c r="N2077">
        <v>8200</v>
      </c>
      <c r="O2077" s="10">
        <f>Kickstarter[[#This Row],[pledged]]/Kickstarter[[#This Row],[goal]]</f>
        <v>16.783738373837384</v>
      </c>
      <c r="P2077" s="12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Sub-Category]],LEN(Kickstarter[[#This Row],[Category and Sub-Category]])-FIND("/",Kickstarter[[#This Row],[Category and Sub-Category]]))</f>
        <v>hardware</v>
      </c>
      <c r="S2077" t="b">
        <v>1</v>
      </c>
      <c r="T2077" t="s">
        <v>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f>(((Kickstarter[[#This Row],[deadline]]/60)/60)/24)+DATE(1970,1,1)</f>
        <v>41843.880659722221</v>
      </c>
      <c r="J2078">
        <v>1406149689</v>
      </c>
      <c r="K2078" s="9">
        <f>(((Kickstarter[[#This Row],[launched_at]]/60)/60)/24)+DATE(1970,1,1)</f>
        <v>41803.880659722221</v>
      </c>
      <c r="L2078">
        <v>1402693689</v>
      </c>
      <c r="M2078" t="b">
        <v>0</v>
      </c>
      <c r="N2078">
        <v>8359</v>
      </c>
      <c r="O2078" s="10">
        <f>Kickstarter[[#This Row],[pledged]]/Kickstarter[[#This Row],[goal]]</f>
        <v>5.4334915642458101</v>
      </c>
      <c r="P2078" s="12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Sub-Category]],LEN(Kickstarter[[#This Row],[Category and Sub-Category]])-FIND("/",Kickstarter[[#This Row],[Category and Sub-Category]]))</f>
        <v>hardware</v>
      </c>
      <c r="S2078" t="b">
        <v>1</v>
      </c>
      <c r="T2078" t="s">
        <v>8295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f>(((Kickstarter[[#This Row],[deadline]]/60)/60)/24)+DATE(1970,1,1)</f>
        <v>42160.875</v>
      </c>
      <c r="J2079">
        <v>1433538000</v>
      </c>
      <c r="K2079" s="9">
        <f>(((Kickstarter[[#This Row],[launched_at]]/60)/60)/24)+DATE(1970,1,1)</f>
        <v>42103.042546296296</v>
      </c>
      <c r="L2079">
        <v>1428541276</v>
      </c>
      <c r="M2079" t="b">
        <v>0</v>
      </c>
      <c r="N2079">
        <v>188</v>
      </c>
      <c r="O2079" s="10">
        <f>Kickstarter[[#This Row],[pledged]]/Kickstarter[[#This Row],[goal]]</f>
        <v>1.1550800000000001</v>
      </c>
      <c r="P2079" s="12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Sub-Category]],LEN(Kickstarter[[#This Row],[Category and Sub-Category]])-FIND("/",Kickstarter[[#This Row],[Category and Sub-Category]]))</f>
        <v>hardware</v>
      </c>
      <c r="S2079" t="b">
        <v>1</v>
      </c>
      <c r="T2079" t="s">
        <v>8295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f>(((Kickstarter[[#This Row],[deadline]]/60)/60)/24)+DATE(1970,1,1)</f>
        <v>42722.771493055552</v>
      </c>
      <c r="J2080">
        <v>1482085857</v>
      </c>
      <c r="K2080" s="9">
        <f>(((Kickstarter[[#This Row],[launched_at]]/60)/60)/24)+DATE(1970,1,1)</f>
        <v>42692.771493055552</v>
      </c>
      <c r="L2080">
        <v>1479493857</v>
      </c>
      <c r="M2080" t="b">
        <v>0</v>
      </c>
      <c r="N2080">
        <v>48</v>
      </c>
      <c r="O2080" s="10">
        <f>Kickstarter[[#This Row],[pledged]]/Kickstarter[[#This Row],[goal]]</f>
        <v>1.3120499999999999</v>
      </c>
      <c r="P2080" s="12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Sub-Category]],LEN(Kickstarter[[#This Row],[Category and Sub-Category]])-FIND("/",Kickstarter[[#This Row],[Category and Sub-Category]]))</f>
        <v>hardware</v>
      </c>
      <c r="S2080" t="b">
        <v>1</v>
      </c>
      <c r="T2080" t="s">
        <v>8295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f>(((Kickstarter[[#This Row],[deadline]]/60)/60)/24)+DATE(1970,1,1)</f>
        <v>42180.791666666672</v>
      </c>
      <c r="J2081">
        <v>1435258800</v>
      </c>
      <c r="K2081" s="9">
        <f>(((Kickstarter[[#This Row],[launched_at]]/60)/60)/24)+DATE(1970,1,1)</f>
        <v>42150.71056712963</v>
      </c>
      <c r="L2081">
        <v>1432659793</v>
      </c>
      <c r="M2081" t="b">
        <v>0</v>
      </c>
      <c r="N2081">
        <v>607</v>
      </c>
      <c r="O2081" s="10">
        <f>Kickstarter[[#This Row],[pledged]]/Kickstarter[[#This Row],[goal]]</f>
        <v>2.8816999999999999</v>
      </c>
      <c r="P2081" s="12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Sub-Category]],LEN(Kickstarter[[#This Row],[Category and Sub-Category]])-FIND("/",Kickstarter[[#This Row],[Category and Sub-Category]]))</f>
        <v>hardware</v>
      </c>
      <c r="S2081" t="b">
        <v>1</v>
      </c>
      <c r="T2081" t="s">
        <v>8295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f>(((Kickstarter[[#This Row],[deadline]]/60)/60)/24)+DATE(1970,1,1)</f>
        <v>42319.998842592591</v>
      </c>
      <c r="J2082">
        <v>1447286300</v>
      </c>
      <c r="K2082" s="9">
        <f>(((Kickstarter[[#This Row],[launched_at]]/60)/60)/24)+DATE(1970,1,1)</f>
        <v>42289.957175925927</v>
      </c>
      <c r="L2082">
        <v>1444690700</v>
      </c>
      <c r="M2082" t="b">
        <v>0</v>
      </c>
      <c r="N2082">
        <v>50</v>
      </c>
      <c r="O2082" s="10">
        <f>Kickstarter[[#This Row],[pledged]]/Kickstarter[[#This Row],[goal]]</f>
        <v>5.0780000000000003</v>
      </c>
      <c r="P2082" s="12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Sub-Category]],LEN(Kickstarter[[#This Row],[Category and Sub-Category]])-FIND("/",Kickstarter[[#This Row],[Category and Sub-Category]]))</f>
        <v>hardware</v>
      </c>
      <c r="S2082" t="b">
        <v>1</v>
      </c>
      <c r="T2082" t="s">
        <v>8295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f>(((Kickstarter[[#This Row],[deadline]]/60)/60)/24)+DATE(1970,1,1)</f>
        <v>41045.207638888889</v>
      </c>
      <c r="J2083">
        <v>1337144340</v>
      </c>
      <c r="K2083" s="9">
        <f>(((Kickstarter[[#This Row],[launched_at]]/60)/60)/24)+DATE(1970,1,1)</f>
        <v>41004.156886574077</v>
      </c>
      <c r="L2083">
        <v>1333597555</v>
      </c>
      <c r="M2083" t="b">
        <v>0</v>
      </c>
      <c r="N2083">
        <v>55</v>
      </c>
      <c r="O2083" s="10">
        <f>Kickstarter[[#This Row],[pledged]]/Kickstarter[[#This Row],[goal]]</f>
        <v>1.1457142857142857</v>
      </c>
      <c r="P2083" s="12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Sub-Category]],LEN(Kickstarter[[#This Row],[Category and Sub-Category]])-FIND("/",Kickstarter[[#This Row],[Category and Sub-Category]]))</f>
        <v>indie rock</v>
      </c>
      <c r="S2083" t="b">
        <v>1</v>
      </c>
      <c r="T2083" t="s">
        <v>8279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f>(((Kickstarter[[#This Row],[deadline]]/60)/60)/24)+DATE(1970,1,1)</f>
        <v>40871.161990740737</v>
      </c>
      <c r="J2084">
        <v>1322106796</v>
      </c>
      <c r="K2084" s="9">
        <f>(((Kickstarter[[#This Row],[launched_at]]/60)/60)/24)+DATE(1970,1,1)</f>
        <v>40811.120324074072</v>
      </c>
      <c r="L2084">
        <v>1316919196</v>
      </c>
      <c r="M2084" t="b">
        <v>0</v>
      </c>
      <c r="N2084">
        <v>38</v>
      </c>
      <c r="O2084" s="10">
        <f>Kickstarter[[#This Row],[pledged]]/Kickstarter[[#This Row],[goal]]</f>
        <v>1.1073333333333333</v>
      </c>
      <c r="P2084" s="12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Sub-Category]],LEN(Kickstarter[[#This Row],[Category and Sub-Category]])-FIND("/",Kickstarter[[#This Row],[Category and Sub-Category]]))</f>
        <v>indie rock</v>
      </c>
      <c r="S2084" t="b">
        <v>1</v>
      </c>
      <c r="T2084" t="s">
        <v>8279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f>(((Kickstarter[[#This Row],[deadline]]/60)/60)/24)+DATE(1970,1,1)</f>
        <v>41064.72216435185</v>
      </c>
      <c r="J2085">
        <v>1338830395</v>
      </c>
      <c r="K2085" s="9">
        <f>(((Kickstarter[[#This Row],[launched_at]]/60)/60)/24)+DATE(1970,1,1)</f>
        <v>41034.72216435185</v>
      </c>
      <c r="L2085">
        <v>1336238395</v>
      </c>
      <c r="M2085" t="b">
        <v>0</v>
      </c>
      <c r="N2085">
        <v>25</v>
      </c>
      <c r="O2085" s="10">
        <f>Kickstarter[[#This Row],[pledged]]/Kickstarter[[#This Row],[goal]]</f>
        <v>1.1333333333333333</v>
      </c>
      <c r="P2085" s="12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Sub-Category]],LEN(Kickstarter[[#This Row],[Category and Sub-Category]])-FIND("/",Kickstarter[[#This Row],[Category and Sub-Category]]))</f>
        <v>indie rock</v>
      </c>
      <c r="S2085" t="b">
        <v>1</v>
      </c>
      <c r="T2085" t="s">
        <v>8279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f>(((Kickstarter[[#This Row],[deadline]]/60)/60)/24)+DATE(1970,1,1)</f>
        <v>41763.290972222225</v>
      </c>
      <c r="J2086">
        <v>1399186740</v>
      </c>
      <c r="K2086" s="9">
        <f>(((Kickstarter[[#This Row],[launched_at]]/60)/60)/24)+DATE(1970,1,1)</f>
        <v>41731.833124999997</v>
      </c>
      <c r="L2086">
        <v>1396468782</v>
      </c>
      <c r="M2086" t="b">
        <v>0</v>
      </c>
      <c r="N2086">
        <v>46</v>
      </c>
      <c r="O2086" s="10">
        <f>Kickstarter[[#This Row],[pledged]]/Kickstarter[[#This Row],[goal]]</f>
        <v>1.0833333333333333</v>
      </c>
      <c r="P2086" s="12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Sub-Category]],LEN(Kickstarter[[#This Row],[Category and Sub-Category]])-FIND("/",Kickstarter[[#This Row],[Category and Sub-Category]]))</f>
        <v>indie rock</v>
      </c>
      <c r="S2086" t="b">
        <v>1</v>
      </c>
      <c r="T2086" t="s">
        <v>8279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f>(((Kickstarter[[#This Row],[deadline]]/60)/60)/24)+DATE(1970,1,1)</f>
        <v>41105.835497685184</v>
      </c>
      <c r="J2087">
        <v>1342382587</v>
      </c>
      <c r="K2087" s="9">
        <f>(((Kickstarter[[#This Row],[launched_at]]/60)/60)/24)+DATE(1970,1,1)</f>
        <v>41075.835497685184</v>
      </c>
      <c r="L2087">
        <v>1339790587</v>
      </c>
      <c r="M2087" t="b">
        <v>0</v>
      </c>
      <c r="N2087">
        <v>83</v>
      </c>
      <c r="O2087" s="10">
        <f>Kickstarter[[#This Row],[pledged]]/Kickstarter[[#This Row],[goal]]</f>
        <v>1.2353333333333334</v>
      </c>
      <c r="P2087" s="12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Sub-Category]],LEN(Kickstarter[[#This Row],[Category and Sub-Category]])-FIND("/",Kickstarter[[#This Row],[Category and Sub-Category]]))</f>
        <v>indie rock</v>
      </c>
      <c r="S2087" t="b">
        <v>1</v>
      </c>
      <c r="T2087" t="s">
        <v>8279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f>(((Kickstarter[[#This Row],[deadline]]/60)/60)/24)+DATE(1970,1,1)</f>
        <v>40891.207638888889</v>
      </c>
      <c r="J2088">
        <v>1323838740</v>
      </c>
      <c r="K2088" s="9">
        <f>(((Kickstarter[[#This Row],[launched_at]]/60)/60)/24)+DATE(1970,1,1)</f>
        <v>40860.67050925926</v>
      </c>
      <c r="L2088">
        <v>1321200332</v>
      </c>
      <c r="M2088" t="b">
        <v>0</v>
      </c>
      <c r="N2088">
        <v>35</v>
      </c>
      <c r="O2088" s="10">
        <f>Kickstarter[[#This Row],[pledged]]/Kickstarter[[#This Row],[goal]]</f>
        <v>1.0069999999999999</v>
      </c>
      <c r="P2088" s="12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Sub-Category]],LEN(Kickstarter[[#This Row],[Category and Sub-Category]])-FIND("/",Kickstarter[[#This Row],[Category and Sub-Category]]))</f>
        <v>indie rock</v>
      </c>
      <c r="S2088" t="b">
        <v>1</v>
      </c>
      <c r="T2088" t="s">
        <v>8279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f>(((Kickstarter[[#This Row],[deadline]]/60)/60)/24)+DATE(1970,1,1)</f>
        <v>40794.204375000001</v>
      </c>
      <c r="J2089">
        <v>1315457658</v>
      </c>
      <c r="K2089" s="9">
        <f>(((Kickstarter[[#This Row],[launched_at]]/60)/60)/24)+DATE(1970,1,1)</f>
        <v>40764.204375000001</v>
      </c>
      <c r="L2089">
        <v>1312865658</v>
      </c>
      <c r="M2089" t="b">
        <v>0</v>
      </c>
      <c r="N2089">
        <v>25</v>
      </c>
      <c r="O2089" s="10">
        <f>Kickstarter[[#This Row],[pledged]]/Kickstarter[[#This Row],[goal]]</f>
        <v>1.0353333333333334</v>
      </c>
      <c r="P2089" s="12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Sub-Category]],LEN(Kickstarter[[#This Row],[Category and Sub-Category]])-FIND("/",Kickstarter[[#This Row],[Category and Sub-Category]]))</f>
        <v>indie rock</v>
      </c>
      <c r="S2089" t="b">
        <v>1</v>
      </c>
      <c r="T2089" t="s">
        <v>8279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f>(((Kickstarter[[#This Row],[deadline]]/60)/60)/24)+DATE(1970,1,1)</f>
        <v>40432.165972222225</v>
      </c>
      <c r="J2090">
        <v>1284177540</v>
      </c>
      <c r="K2090" s="9">
        <f>(((Kickstarter[[#This Row],[launched_at]]/60)/60)/24)+DATE(1970,1,1)</f>
        <v>40395.714722222219</v>
      </c>
      <c r="L2090">
        <v>1281028152</v>
      </c>
      <c r="M2090" t="b">
        <v>0</v>
      </c>
      <c r="N2090">
        <v>75</v>
      </c>
      <c r="O2090" s="10">
        <f>Kickstarter[[#This Row],[pledged]]/Kickstarter[[#This Row],[goal]]</f>
        <v>1.1551066666666667</v>
      </c>
      <c r="P2090" s="12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Sub-Category]],LEN(Kickstarter[[#This Row],[Category and Sub-Category]])-FIND("/",Kickstarter[[#This Row],[Category and Sub-Category]]))</f>
        <v>indie rock</v>
      </c>
      <c r="S2090" t="b">
        <v>1</v>
      </c>
      <c r="T2090" t="s">
        <v>8279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f>(((Kickstarter[[#This Row],[deadline]]/60)/60)/24)+DATE(1970,1,1)</f>
        <v>41488.076319444444</v>
      </c>
      <c r="J2091">
        <v>1375408194</v>
      </c>
      <c r="K2091" s="9">
        <f>(((Kickstarter[[#This Row],[launched_at]]/60)/60)/24)+DATE(1970,1,1)</f>
        <v>41453.076319444444</v>
      </c>
      <c r="L2091">
        <v>1372384194</v>
      </c>
      <c r="M2091" t="b">
        <v>0</v>
      </c>
      <c r="N2091">
        <v>62</v>
      </c>
      <c r="O2091" s="10">
        <f>Kickstarter[[#This Row],[pledged]]/Kickstarter[[#This Row],[goal]]</f>
        <v>1.2040040000000001</v>
      </c>
      <c r="P2091" s="12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Sub-Category]],LEN(Kickstarter[[#This Row],[Category and Sub-Category]])-FIND("/",Kickstarter[[#This Row],[Category and Sub-Category]]))</f>
        <v>indie rock</v>
      </c>
      <c r="S2091" t="b">
        <v>1</v>
      </c>
      <c r="T2091" t="s">
        <v>8279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f>(((Kickstarter[[#This Row],[deadline]]/60)/60)/24)+DATE(1970,1,1)</f>
        <v>41329.381423611114</v>
      </c>
      <c r="J2092">
        <v>1361696955</v>
      </c>
      <c r="K2092" s="9">
        <f>(((Kickstarter[[#This Row],[launched_at]]/60)/60)/24)+DATE(1970,1,1)</f>
        <v>41299.381423611114</v>
      </c>
      <c r="L2092">
        <v>1359104955</v>
      </c>
      <c r="M2092" t="b">
        <v>0</v>
      </c>
      <c r="N2092">
        <v>160</v>
      </c>
      <c r="O2092" s="10">
        <f>Kickstarter[[#This Row],[pledged]]/Kickstarter[[#This Row],[goal]]</f>
        <v>1.1504037499999999</v>
      </c>
      <c r="P2092" s="12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Sub-Category]],LEN(Kickstarter[[#This Row],[Category and Sub-Category]])-FIND("/",Kickstarter[[#This Row],[Category and Sub-Category]]))</f>
        <v>indie rock</v>
      </c>
      <c r="S2092" t="b">
        <v>1</v>
      </c>
      <c r="T2092" t="s">
        <v>8279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f>(((Kickstarter[[#This Row],[deadline]]/60)/60)/24)+DATE(1970,1,1)</f>
        <v>40603.833333333336</v>
      </c>
      <c r="J2093">
        <v>1299009600</v>
      </c>
      <c r="K2093" s="9">
        <f>(((Kickstarter[[#This Row],[launched_at]]/60)/60)/24)+DATE(1970,1,1)</f>
        <v>40555.322662037033</v>
      </c>
      <c r="L2093">
        <v>1294818278</v>
      </c>
      <c r="M2093" t="b">
        <v>0</v>
      </c>
      <c r="N2093">
        <v>246</v>
      </c>
      <c r="O2093" s="10">
        <f>Kickstarter[[#This Row],[pledged]]/Kickstarter[[#This Row],[goal]]</f>
        <v>1.2046777777777777</v>
      </c>
      <c r="P2093" s="12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Sub-Category]],LEN(Kickstarter[[#This Row],[Category and Sub-Category]])-FIND("/",Kickstarter[[#This Row],[Category and Sub-Category]]))</f>
        <v>indie rock</v>
      </c>
      <c r="S2093" t="b">
        <v>1</v>
      </c>
      <c r="T2093" t="s">
        <v>8279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f>(((Kickstarter[[#This Row],[deadline]]/60)/60)/24)+DATE(1970,1,1)</f>
        <v>40823.707546296297</v>
      </c>
      <c r="J2094">
        <v>1318006732</v>
      </c>
      <c r="K2094" s="9">
        <f>(((Kickstarter[[#This Row],[launched_at]]/60)/60)/24)+DATE(1970,1,1)</f>
        <v>40763.707546296297</v>
      </c>
      <c r="L2094">
        <v>1312822732</v>
      </c>
      <c r="M2094" t="b">
        <v>0</v>
      </c>
      <c r="N2094">
        <v>55</v>
      </c>
      <c r="O2094" s="10">
        <f>Kickstarter[[#This Row],[pledged]]/Kickstarter[[#This Row],[goal]]</f>
        <v>1.0128333333333333</v>
      </c>
      <c r="P2094" s="12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Sub-Category]],LEN(Kickstarter[[#This Row],[Category and Sub-Category]])-FIND("/",Kickstarter[[#This Row],[Category and Sub-Category]]))</f>
        <v>indie rock</v>
      </c>
      <c r="S2094" t="b">
        <v>1</v>
      </c>
      <c r="T2094" t="s">
        <v>8279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f>(((Kickstarter[[#This Row],[deadline]]/60)/60)/24)+DATE(1970,1,1)</f>
        <v>41265.896203703705</v>
      </c>
      <c r="J2095">
        <v>1356211832</v>
      </c>
      <c r="K2095" s="9">
        <f>(((Kickstarter[[#This Row],[launched_at]]/60)/60)/24)+DATE(1970,1,1)</f>
        <v>41205.854537037041</v>
      </c>
      <c r="L2095">
        <v>1351024232</v>
      </c>
      <c r="M2095" t="b">
        <v>0</v>
      </c>
      <c r="N2095">
        <v>23</v>
      </c>
      <c r="O2095" s="10">
        <f>Kickstarter[[#This Row],[pledged]]/Kickstarter[[#This Row],[goal]]</f>
        <v>1.0246666666666666</v>
      </c>
      <c r="P2095" s="12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Sub-Category]],LEN(Kickstarter[[#This Row],[Category and Sub-Category]])-FIND("/",Kickstarter[[#This Row],[Category and Sub-Category]]))</f>
        <v>indie rock</v>
      </c>
      <c r="S2095" t="b">
        <v>1</v>
      </c>
      <c r="T2095" t="s">
        <v>8279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f>(((Kickstarter[[#This Row],[deadline]]/60)/60)/24)+DATE(1970,1,1)</f>
        <v>40973.125</v>
      </c>
      <c r="J2096">
        <v>1330916400</v>
      </c>
      <c r="K2096" s="9">
        <f>(((Kickstarter[[#This Row],[launched_at]]/60)/60)/24)+DATE(1970,1,1)</f>
        <v>40939.02002314815</v>
      </c>
      <c r="L2096">
        <v>1327969730</v>
      </c>
      <c r="M2096" t="b">
        <v>0</v>
      </c>
      <c r="N2096">
        <v>72</v>
      </c>
      <c r="O2096" s="10">
        <f>Kickstarter[[#This Row],[pledged]]/Kickstarter[[#This Row],[goal]]</f>
        <v>1.2054285714285715</v>
      </c>
      <c r="P2096" s="12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Sub-Category]],LEN(Kickstarter[[#This Row],[Category and Sub-Category]])-FIND("/",Kickstarter[[#This Row],[Category and Sub-Category]]))</f>
        <v>indie rock</v>
      </c>
      <c r="S2096" t="b">
        <v>1</v>
      </c>
      <c r="T2096" t="s">
        <v>8279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f>(((Kickstarter[[#This Row],[deadline]]/60)/60)/24)+DATE(1970,1,1)</f>
        <v>40818.733483796292</v>
      </c>
      <c r="J2097">
        <v>1317576973</v>
      </c>
      <c r="K2097" s="9">
        <f>(((Kickstarter[[#This Row],[launched_at]]/60)/60)/24)+DATE(1970,1,1)</f>
        <v>40758.733483796292</v>
      </c>
      <c r="L2097">
        <v>1312392973</v>
      </c>
      <c r="M2097" t="b">
        <v>0</v>
      </c>
      <c r="N2097">
        <v>22</v>
      </c>
      <c r="O2097" s="10">
        <f>Kickstarter[[#This Row],[pledged]]/Kickstarter[[#This Row],[goal]]</f>
        <v>1</v>
      </c>
      <c r="P2097" s="12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Sub-Category]],LEN(Kickstarter[[#This Row],[Category and Sub-Category]])-FIND("/",Kickstarter[[#This Row],[Category and Sub-Category]]))</f>
        <v>indie rock</v>
      </c>
      <c r="S2097" t="b">
        <v>1</v>
      </c>
      <c r="T2097" t="s">
        <v>8279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f>(((Kickstarter[[#This Row],[deadline]]/60)/60)/24)+DATE(1970,1,1)</f>
        <v>41208.165972222225</v>
      </c>
      <c r="J2098">
        <v>1351223940</v>
      </c>
      <c r="K2098" s="9">
        <f>(((Kickstarter[[#This Row],[launched_at]]/60)/60)/24)+DATE(1970,1,1)</f>
        <v>41192.758506944447</v>
      </c>
      <c r="L2098">
        <v>1349892735</v>
      </c>
      <c r="M2098" t="b">
        <v>0</v>
      </c>
      <c r="N2098">
        <v>14</v>
      </c>
      <c r="O2098" s="10">
        <f>Kickstarter[[#This Row],[pledged]]/Kickstarter[[#This Row],[goal]]</f>
        <v>1.0166666666666666</v>
      </c>
      <c r="P2098" s="12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Sub-Category]],LEN(Kickstarter[[#This Row],[Category and Sub-Category]])-FIND("/",Kickstarter[[#This Row],[Category and Sub-Category]]))</f>
        <v>indie rock</v>
      </c>
      <c r="S2098" t="b">
        <v>1</v>
      </c>
      <c r="T2098" t="s">
        <v>8279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f>(((Kickstarter[[#This Row],[deadline]]/60)/60)/24)+DATE(1970,1,1)</f>
        <v>40878.626562500001</v>
      </c>
      <c r="J2099">
        <v>1322751735</v>
      </c>
      <c r="K2099" s="9">
        <f>(((Kickstarter[[#This Row],[launched_at]]/60)/60)/24)+DATE(1970,1,1)</f>
        <v>40818.58489583333</v>
      </c>
      <c r="L2099">
        <v>1317564135</v>
      </c>
      <c r="M2099" t="b">
        <v>0</v>
      </c>
      <c r="N2099">
        <v>38</v>
      </c>
      <c r="O2099" s="10">
        <f>Kickstarter[[#This Row],[pledged]]/Kickstarter[[#This Row],[goal]]</f>
        <v>1</v>
      </c>
      <c r="P2099" s="12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Sub-Category]],LEN(Kickstarter[[#This Row],[Category and Sub-Category]])-FIND("/",Kickstarter[[#This Row],[Category and Sub-Category]]))</f>
        <v>indie rock</v>
      </c>
      <c r="S2099" t="b">
        <v>1</v>
      </c>
      <c r="T2099" t="s">
        <v>8279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f>(((Kickstarter[[#This Row],[deadline]]/60)/60)/24)+DATE(1970,1,1)</f>
        <v>40976.11383101852</v>
      </c>
      <c r="J2100">
        <v>1331174635</v>
      </c>
      <c r="K2100" s="9">
        <f>(((Kickstarter[[#This Row],[launched_at]]/60)/60)/24)+DATE(1970,1,1)</f>
        <v>40946.11383101852</v>
      </c>
      <c r="L2100">
        <v>1328582635</v>
      </c>
      <c r="M2100" t="b">
        <v>0</v>
      </c>
      <c r="N2100">
        <v>32</v>
      </c>
      <c r="O2100" s="10">
        <f>Kickstarter[[#This Row],[pledged]]/Kickstarter[[#This Row],[goal]]</f>
        <v>1.0033333333333334</v>
      </c>
      <c r="P2100" s="12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Sub-Category]],LEN(Kickstarter[[#This Row],[Category and Sub-Category]])-FIND("/",Kickstarter[[#This Row],[Category and Sub-Category]]))</f>
        <v>indie rock</v>
      </c>
      <c r="S2100" t="b">
        <v>1</v>
      </c>
      <c r="T2100" t="s">
        <v>8279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f>(((Kickstarter[[#This Row],[deadline]]/60)/60)/24)+DATE(1970,1,1)</f>
        <v>42187.152777777781</v>
      </c>
      <c r="J2101">
        <v>1435808400</v>
      </c>
      <c r="K2101" s="9">
        <f>(((Kickstarter[[#This Row],[launched_at]]/60)/60)/24)+DATE(1970,1,1)</f>
        <v>42173.746342592596</v>
      </c>
      <c r="L2101">
        <v>1434650084</v>
      </c>
      <c r="M2101" t="b">
        <v>0</v>
      </c>
      <c r="N2101">
        <v>63</v>
      </c>
      <c r="O2101" s="10">
        <f>Kickstarter[[#This Row],[pledged]]/Kickstarter[[#This Row],[goal]]</f>
        <v>1.3236666666666668</v>
      </c>
      <c r="P2101" s="12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Sub-Category]],LEN(Kickstarter[[#This Row],[Category and Sub-Category]])-FIND("/",Kickstarter[[#This Row],[Category and Sub-Category]]))</f>
        <v>indie rock</v>
      </c>
      <c r="S2101" t="b">
        <v>1</v>
      </c>
      <c r="T2101" t="s">
        <v>8279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f>(((Kickstarter[[#This Row],[deadline]]/60)/60)/24)+DATE(1970,1,1)</f>
        <v>41090.165972222225</v>
      </c>
      <c r="J2102">
        <v>1341028740</v>
      </c>
      <c r="K2102" s="9">
        <f>(((Kickstarter[[#This Row],[launched_at]]/60)/60)/24)+DATE(1970,1,1)</f>
        <v>41074.834965277776</v>
      </c>
      <c r="L2102">
        <v>1339704141</v>
      </c>
      <c r="M2102" t="b">
        <v>0</v>
      </c>
      <c r="N2102">
        <v>27</v>
      </c>
      <c r="O2102" s="10">
        <f>Kickstarter[[#This Row],[pledged]]/Kickstarter[[#This Row],[goal]]</f>
        <v>1.3666666666666667</v>
      </c>
      <c r="P2102" s="12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Sub-Category]],LEN(Kickstarter[[#This Row],[Category and Sub-Category]])-FIND("/",Kickstarter[[#This Row],[Category and Sub-Category]]))</f>
        <v>indie rock</v>
      </c>
      <c r="S2102" t="b">
        <v>1</v>
      </c>
      <c r="T2102" t="s">
        <v>8279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f>(((Kickstarter[[#This Row],[deadline]]/60)/60)/24)+DATE(1970,1,1)</f>
        <v>40952.149467592593</v>
      </c>
      <c r="J2103">
        <v>1329104114</v>
      </c>
      <c r="K2103" s="9">
        <f>(((Kickstarter[[#This Row],[launched_at]]/60)/60)/24)+DATE(1970,1,1)</f>
        <v>40892.149467592593</v>
      </c>
      <c r="L2103">
        <v>1323920114</v>
      </c>
      <c r="M2103" t="b">
        <v>0</v>
      </c>
      <c r="N2103">
        <v>44</v>
      </c>
      <c r="O2103" s="10">
        <f>Kickstarter[[#This Row],[pledged]]/Kickstarter[[#This Row],[goal]]</f>
        <v>1.1325000000000001</v>
      </c>
      <c r="P2103" s="12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Sub-Category]],LEN(Kickstarter[[#This Row],[Category and Sub-Category]])-FIND("/",Kickstarter[[#This Row],[Category and Sub-Category]]))</f>
        <v>indie rock</v>
      </c>
      <c r="S2103" t="b">
        <v>1</v>
      </c>
      <c r="T2103" t="s">
        <v>8279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f>(((Kickstarter[[#This Row],[deadline]]/60)/60)/24)+DATE(1970,1,1)</f>
        <v>40668.868611111109</v>
      </c>
      <c r="J2104">
        <v>1304628648</v>
      </c>
      <c r="K2104" s="9">
        <f>(((Kickstarter[[#This Row],[launched_at]]/60)/60)/24)+DATE(1970,1,1)</f>
        <v>40638.868611111109</v>
      </c>
      <c r="L2104">
        <v>1302036648</v>
      </c>
      <c r="M2104" t="b">
        <v>0</v>
      </c>
      <c r="N2104">
        <v>38</v>
      </c>
      <c r="O2104" s="10">
        <f>Kickstarter[[#This Row],[pledged]]/Kickstarter[[#This Row],[goal]]</f>
        <v>1.36</v>
      </c>
      <c r="P2104" s="12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Sub-Category]],LEN(Kickstarter[[#This Row],[Category and Sub-Category]])-FIND("/",Kickstarter[[#This Row],[Category and Sub-Category]]))</f>
        <v>indie rock</v>
      </c>
      <c r="S2104" t="b">
        <v>1</v>
      </c>
      <c r="T2104" t="s">
        <v>8279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f>(((Kickstarter[[#This Row],[deadline]]/60)/60)/24)+DATE(1970,1,1)</f>
        <v>41222.7966087963</v>
      </c>
      <c r="J2105">
        <v>1352488027</v>
      </c>
      <c r="K2105" s="9">
        <f>(((Kickstarter[[#This Row],[launched_at]]/60)/60)/24)+DATE(1970,1,1)</f>
        <v>41192.754942129628</v>
      </c>
      <c r="L2105">
        <v>1349892427</v>
      </c>
      <c r="M2105" t="b">
        <v>0</v>
      </c>
      <c r="N2105">
        <v>115</v>
      </c>
      <c r="O2105" s="10">
        <f>Kickstarter[[#This Row],[pledged]]/Kickstarter[[#This Row],[goal]]</f>
        <v>1.4612318374694613</v>
      </c>
      <c r="P2105" s="12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Sub-Category]],LEN(Kickstarter[[#This Row],[Category and Sub-Category]])-FIND("/",Kickstarter[[#This Row],[Category and Sub-Category]]))</f>
        <v>indie rock</v>
      </c>
      <c r="S2105" t="b">
        <v>1</v>
      </c>
      <c r="T2105" t="s">
        <v>8279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f>(((Kickstarter[[#This Row],[deadline]]/60)/60)/24)+DATE(1970,1,1)</f>
        <v>41425</v>
      </c>
      <c r="J2106">
        <v>1369958400</v>
      </c>
      <c r="K2106" s="9">
        <f>(((Kickstarter[[#This Row],[launched_at]]/60)/60)/24)+DATE(1970,1,1)</f>
        <v>41394.074467592596</v>
      </c>
      <c r="L2106">
        <v>1367286434</v>
      </c>
      <c r="M2106" t="b">
        <v>0</v>
      </c>
      <c r="N2106">
        <v>37</v>
      </c>
      <c r="O2106" s="10">
        <f>Kickstarter[[#This Row],[pledged]]/Kickstarter[[#This Row],[goal]]</f>
        <v>1.2949999999999999</v>
      </c>
      <c r="P2106" s="12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Sub-Category]],LEN(Kickstarter[[#This Row],[Category and Sub-Category]])-FIND("/",Kickstarter[[#This Row],[Category and Sub-Category]]))</f>
        <v>indie rock</v>
      </c>
      <c r="S2106" t="b">
        <v>1</v>
      </c>
      <c r="T2106" t="s">
        <v>8279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f>(((Kickstarter[[#This Row],[deadline]]/60)/60)/24)+DATE(1970,1,1)</f>
        <v>41964.166666666672</v>
      </c>
      <c r="J2107">
        <v>1416542400</v>
      </c>
      <c r="K2107" s="9">
        <f>(((Kickstarter[[#This Row],[launched_at]]/60)/60)/24)+DATE(1970,1,1)</f>
        <v>41951.788807870369</v>
      </c>
      <c r="L2107">
        <v>1415472953</v>
      </c>
      <c r="M2107" t="b">
        <v>0</v>
      </c>
      <c r="N2107">
        <v>99</v>
      </c>
      <c r="O2107" s="10">
        <f>Kickstarter[[#This Row],[pledged]]/Kickstarter[[#This Row],[goal]]</f>
        <v>2.54</v>
      </c>
      <c r="P2107" s="12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Sub-Category]],LEN(Kickstarter[[#This Row],[Category and Sub-Category]])-FIND("/",Kickstarter[[#This Row],[Category and Sub-Category]]))</f>
        <v>indie rock</v>
      </c>
      <c r="S2107" t="b">
        <v>1</v>
      </c>
      <c r="T2107" t="s">
        <v>8279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f>(((Kickstarter[[#This Row],[deadline]]/60)/60)/24)+DATE(1970,1,1)</f>
        <v>41300.21497685185</v>
      </c>
      <c r="J2108">
        <v>1359176974</v>
      </c>
      <c r="K2108" s="9">
        <f>(((Kickstarter[[#This Row],[launched_at]]/60)/60)/24)+DATE(1970,1,1)</f>
        <v>41270.21497685185</v>
      </c>
      <c r="L2108">
        <v>1356584974</v>
      </c>
      <c r="M2108" t="b">
        <v>0</v>
      </c>
      <c r="N2108">
        <v>44</v>
      </c>
      <c r="O2108" s="10">
        <f>Kickstarter[[#This Row],[pledged]]/Kickstarter[[#This Row],[goal]]</f>
        <v>1.0704545454545455</v>
      </c>
      <c r="P2108" s="12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Sub-Category]],LEN(Kickstarter[[#This Row],[Category and Sub-Category]])-FIND("/",Kickstarter[[#This Row],[Category and Sub-Category]]))</f>
        <v>indie rock</v>
      </c>
      <c r="S2108" t="b">
        <v>1</v>
      </c>
      <c r="T2108" t="s">
        <v>8279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f>(((Kickstarter[[#This Row],[deadline]]/60)/60)/24)+DATE(1970,1,1)</f>
        <v>41955.752233796295</v>
      </c>
      <c r="J2109">
        <v>1415815393</v>
      </c>
      <c r="K2109" s="9">
        <f>(((Kickstarter[[#This Row],[launched_at]]/60)/60)/24)+DATE(1970,1,1)</f>
        <v>41934.71056712963</v>
      </c>
      <c r="L2109">
        <v>1413997393</v>
      </c>
      <c r="M2109" t="b">
        <v>0</v>
      </c>
      <c r="N2109">
        <v>58</v>
      </c>
      <c r="O2109" s="10">
        <f>Kickstarter[[#This Row],[pledged]]/Kickstarter[[#This Row],[goal]]</f>
        <v>1.0773299999999999</v>
      </c>
      <c r="P2109" s="12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Sub-Category]],LEN(Kickstarter[[#This Row],[Category and Sub-Category]])-FIND("/",Kickstarter[[#This Row],[Category and Sub-Category]]))</f>
        <v>indie rock</v>
      </c>
      <c r="S2109" t="b">
        <v>1</v>
      </c>
      <c r="T2109" t="s">
        <v>8279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f>(((Kickstarter[[#This Row],[deadline]]/60)/60)/24)+DATE(1970,1,1)</f>
        <v>41162.163194444445</v>
      </c>
      <c r="J2110">
        <v>1347249300</v>
      </c>
      <c r="K2110" s="9">
        <f>(((Kickstarter[[#This Row],[launched_at]]/60)/60)/24)+DATE(1970,1,1)</f>
        <v>41135.175694444442</v>
      </c>
      <c r="L2110">
        <v>1344917580</v>
      </c>
      <c r="M2110" t="b">
        <v>0</v>
      </c>
      <c r="N2110">
        <v>191</v>
      </c>
      <c r="O2110" s="10">
        <f>Kickstarter[[#This Row],[pledged]]/Kickstarter[[#This Row],[goal]]</f>
        <v>1.0731250000000001</v>
      </c>
      <c r="P2110" s="12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Sub-Category]],LEN(Kickstarter[[#This Row],[Category and Sub-Category]])-FIND("/",Kickstarter[[#This Row],[Category and Sub-Category]]))</f>
        <v>indie rock</v>
      </c>
      <c r="S2110" t="b">
        <v>1</v>
      </c>
      <c r="T2110" t="s">
        <v>8279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f>(((Kickstarter[[#This Row],[deadline]]/60)/60)/24)+DATE(1970,1,1)</f>
        <v>42190.708530092597</v>
      </c>
      <c r="J2111">
        <v>1436115617</v>
      </c>
      <c r="K2111" s="9">
        <f>(((Kickstarter[[#This Row],[launched_at]]/60)/60)/24)+DATE(1970,1,1)</f>
        <v>42160.708530092597</v>
      </c>
      <c r="L2111">
        <v>1433523617</v>
      </c>
      <c r="M2111" t="b">
        <v>0</v>
      </c>
      <c r="N2111">
        <v>40</v>
      </c>
      <c r="O2111" s="10">
        <f>Kickstarter[[#This Row],[pledged]]/Kickstarter[[#This Row],[goal]]</f>
        <v>1.06525</v>
      </c>
      <c r="P2111" s="12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Sub-Category]],LEN(Kickstarter[[#This Row],[Category and Sub-Category]])-FIND("/",Kickstarter[[#This Row],[Category and Sub-Category]]))</f>
        <v>indie rock</v>
      </c>
      <c r="S2111" t="b">
        <v>1</v>
      </c>
      <c r="T2111" t="s">
        <v>8279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f>(((Kickstarter[[#This Row],[deadline]]/60)/60)/24)+DATE(1970,1,1)</f>
        <v>41787.207638888889</v>
      </c>
      <c r="J2112">
        <v>1401253140</v>
      </c>
      <c r="K2112" s="9">
        <f>(((Kickstarter[[#This Row],[launched_at]]/60)/60)/24)+DATE(1970,1,1)</f>
        <v>41759.670937499999</v>
      </c>
      <c r="L2112">
        <v>1398873969</v>
      </c>
      <c r="M2112" t="b">
        <v>0</v>
      </c>
      <c r="N2112">
        <v>38</v>
      </c>
      <c r="O2112" s="10">
        <f>Kickstarter[[#This Row],[pledged]]/Kickstarter[[#This Row],[goal]]</f>
        <v>1.0035000000000001</v>
      </c>
      <c r="P2112" s="12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Sub-Category]],LEN(Kickstarter[[#This Row],[Category and Sub-Category]])-FIND("/",Kickstarter[[#This Row],[Category and Sub-Category]]))</f>
        <v>indie rock</v>
      </c>
      <c r="S2112" t="b">
        <v>1</v>
      </c>
      <c r="T2112" t="s">
        <v>8279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f>(((Kickstarter[[#This Row],[deadline]]/60)/60)/24)+DATE(1970,1,1)</f>
        <v>40770.041666666664</v>
      </c>
      <c r="J2113">
        <v>1313370000</v>
      </c>
      <c r="K2113" s="9">
        <f>(((Kickstarter[[#This Row],[launched_at]]/60)/60)/24)+DATE(1970,1,1)</f>
        <v>40703.197048611109</v>
      </c>
      <c r="L2113">
        <v>1307594625</v>
      </c>
      <c r="M2113" t="b">
        <v>0</v>
      </c>
      <c r="N2113">
        <v>39</v>
      </c>
      <c r="O2113" s="10">
        <f>Kickstarter[[#This Row],[pledged]]/Kickstarter[[#This Row],[goal]]</f>
        <v>1.0649999999999999</v>
      </c>
      <c r="P2113" s="12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Sub-Category]],LEN(Kickstarter[[#This Row],[Category and Sub-Category]])-FIND("/",Kickstarter[[#This Row],[Category and Sub-Category]]))</f>
        <v>indie rock</v>
      </c>
      <c r="S2113" t="b">
        <v>1</v>
      </c>
      <c r="T2113" t="s">
        <v>8279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f>(((Kickstarter[[#This Row],[deadline]]/60)/60)/24)+DATE(1970,1,1)</f>
        <v>41379.928159722222</v>
      </c>
      <c r="J2114">
        <v>1366064193</v>
      </c>
      <c r="K2114" s="9">
        <f>(((Kickstarter[[#This Row],[launched_at]]/60)/60)/24)+DATE(1970,1,1)</f>
        <v>41365.928159722222</v>
      </c>
      <c r="L2114">
        <v>1364854593</v>
      </c>
      <c r="M2114" t="b">
        <v>0</v>
      </c>
      <c r="N2114">
        <v>11</v>
      </c>
      <c r="O2114" s="10">
        <f>Kickstarter[[#This Row],[pledged]]/Kickstarter[[#This Row],[goal]]</f>
        <v>1</v>
      </c>
      <c r="P2114" s="12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Sub-Category]],LEN(Kickstarter[[#This Row],[Category and Sub-Category]])-FIND("/",Kickstarter[[#This Row],[Category and Sub-Category]]))</f>
        <v>indie rock</v>
      </c>
      <c r="S2114" t="b">
        <v>1</v>
      </c>
      <c r="T2114" t="s">
        <v>8279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f>(((Kickstarter[[#This Row],[deadline]]/60)/60)/24)+DATE(1970,1,1)</f>
        <v>41905.86546296296</v>
      </c>
      <c r="J2115">
        <v>1411505176</v>
      </c>
      <c r="K2115" s="9">
        <f>(((Kickstarter[[#This Row],[launched_at]]/60)/60)/24)+DATE(1970,1,1)</f>
        <v>41870.86546296296</v>
      </c>
      <c r="L2115">
        <v>1408481176</v>
      </c>
      <c r="M2115" t="b">
        <v>0</v>
      </c>
      <c r="N2115">
        <v>107</v>
      </c>
      <c r="O2115" s="10">
        <f>Kickstarter[[#This Row],[pledged]]/Kickstarter[[#This Row],[goal]]</f>
        <v>1.0485714285714285</v>
      </c>
      <c r="P2115" s="12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Sub-Category]],LEN(Kickstarter[[#This Row],[Category and Sub-Category]])-FIND("/",Kickstarter[[#This Row],[Category and Sub-Category]]))</f>
        <v>indie rock</v>
      </c>
      <c r="S2115" t="b">
        <v>1</v>
      </c>
      <c r="T2115" t="s">
        <v>8279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f>(((Kickstarter[[#This Row],[deadline]]/60)/60)/24)+DATE(1970,1,1)</f>
        <v>40521.207638888889</v>
      </c>
      <c r="J2116">
        <v>1291870740</v>
      </c>
      <c r="K2116" s="9">
        <f>(((Kickstarter[[#This Row],[launched_at]]/60)/60)/24)+DATE(1970,1,1)</f>
        <v>40458.815625000003</v>
      </c>
      <c r="L2116">
        <v>1286480070</v>
      </c>
      <c r="M2116" t="b">
        <v>0</v>
      </c>
      <c r="N2116">
        <v>147</v>
      </c>
      <c r="O2116" s="10">
        <f>Kickstarter[[#This Row],[pledged]]/Kickstarter[[#This Row],[goal]]</f>
        <v>1.0469999999999999</v>
      </c>
      <c r="P2116" s="12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Sub-Category]],LEN(Kickstarter[[#This Row],[Category and Sub-Category]])-FIND("/",Kickstarter[[#This Row],[Category and Sub-Category]]))</f>
        <v>indie rock</v>
      </c>
      <c r="S2116" t="b">
        <v>1</v>
      </c>
      <c r="T2116" t="s">
        <v>8279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f>(((Kickstarter[[#This Row],[deadline]]/60)/60)/24)+DATE(1970,1,1)</f>
        <v>40594.081030092595</v>
      </c>
      <c r="J2117">
        <v>1298167001</v>
      </c>
      <c r="K2117" s="9">
        <f>(((Kickstarter[[#This Row],[launched_at]]/60)/60)/24)+DATE(1970,1,1)</f>
        <v>40564.081030092595</v>
      </c>
      <c r="L2117">
        <v>1295575001</v>
      </c>
      <c r="M2117" t="b">
        <v>0</v>
      </c>
      <c r="N2117">
        <v>36</v>
      </c>
      <c r="O2117" s="10">
        <f>Kickstarter[[#This Row],[pledged]]/Kickstarter[[#This Row],[goal]]</f>
        <v>2.2566666666666668</v>
      </c>
      <c r="P2117" s="12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Sub-Category]],LEN(Kickstarter[[#This Row],[Category and Sub-Category]])-FIND("/",Kickstarter[[#This Row],[Category and Sub-Category]]))</f>
        <v>indie rock</v>
      </c>
      <c r="S2117" t="b">
        <v>1</v>
      </c>
      <c r="T2117" t="s">
        <v>8279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f>(((Kickstarter[[#This Row],[deadline]]/60)/60)/24)+DATE(1970,1,1)</f>
        <v>41184.777812500004</v>
      </c>
      <c r="J2118">
        <v>1349203203</v>
      </c>
      <c r="K2118" s="9">
        <f>(((Kickstarter[[#This Row],[launched_at]]/60)/60)/24)+DATE(1970,1,1)</f>
        <v>41136.777812500004</v>
      </c>
      <c r="L2118">
        <v>1345056003</v>
      </c>
      <c r="M2118" t="b">
        <v>0</v>
      </c>
      <c r="N2118">
        <v>92</v>
      </c>
      <c r="O2118" s="10">
        <f>Kickstarter[[#This Row],[pledged]]/Kickstarter[[#This Row],[goal]]</f>
        <v>1.0090416666666666</v>
      </c>
      <c r="P2118" s="12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Sub-Category]],LEN(Kickstarter[[#This Row],[Category and Sub-Category]])-FIND("/",Kickstarter[[#This Row],[Category and Sub-Category]]))</f>
        <v>indie rock</v>
      </c>
      <c r="S2118" t="b">
        <v>1</v>
      </c>
      <c r="T2118" t="s">
        <v>8279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f>(((Kickstarter[[#This Row],[deadline]]/60)/60)/24)+DATE(1970,1,1)</f>
        <v>42304.207638888889</v>
      </c>
      <c r="J2119">
        <v>1445921940</v>
      </c>
      <c r="K2119" s="9">
        <f>(((Kickstarter[[#This Row],[launched_at]]/60)/60)/24)+DATE(1970,1,1)</f>
        <v>42290.059594907405</v>
      </c>
      <c r="L2119">
        <v>1444699549</v>
      </c>
      <c r="M2119" t="b">
        <v>0</v>
      </c>
      <c r="N2119">
        <v>35</v>
      </c>
      <c r="O2119" s="10">
        <f>Kickstarter[[#This Row],[pledged]]/Kickstarter[[#This Row],[goal]]</f>
        <v>1.4775</v>
      </c>
      <c r="P2119" s="12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Sub-Category]],LEN(Kickstarter[[#This Row],[Category and Sub-Category]])-FIND("/",Kickstarter[[#This Row],[Category and Sub-Category]]))</f>
        <v>indie rock</v>
      </c>
      <c r="S2119" t="b">
        <v>1</v>
      </c>
      <c r="T2119" t="s">
        <v>8279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f>(((Kickstarter[[#This Row],[deadline]]/60)/60)/24)+DATE(1970,1,1)</f>
        <v>40748.839537037034</v>
      </c>
      <c r="J2120">
        <v>1311538136</v>
      </c>
      <c r="K2120" s="9">
        <f>(((Kickstarter[[#This Row],[launched_at]]/60)/60)/24)+DATE(1970,1,1)</f>
        <v>40718.839537037034</v>
      </c>
      <c r="L2120">
        <v>1308946136</v>
      </c>
      <c r="M2120" t="b">
        <v>0</v>
      </c>
      <c r="N2120">
        <v>17</v>
      </c>
      <c r="O2120" s="10">
        <f>Kickstarter[[#This Row],[pledged]]/Kickstarter[[#This Row],[goal]]</f>
        <v>1.3461099999999999</v>
      </c>
      <c r="P2120" s="12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Sub-Category]],LEN(Kickstarter[[#This Row],[Category and Sub-Category]])-FIND("/",Kickstarter[[#This Row],[Category and Sub-Category]]))</f>
        <v>indie rock</v>
      </c>
      <c r="S2120" t="b">
        <v>1</v>
      </c>
      <c r="T2120" t="s">
        <v>8279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f>(((Kickstarter[[#This Row],[deadline]]/60)/60)/24)+DATE(1970,1,1)</f>
        <v>41137.130150462966</v>
      </c>
      <c r="J2121">
        <v>1345086445</v>
      </c>
      <c r="K2121" s="9">
        <f>(((Kickstarter[[#This Row],[launched_at]]/60)/60)/24)+DATE(1970,1,1)</f>
        <v>41107.130150462966</v>
      </c>
      <c r="L2121">
        <v>1342494445</v>
      </c>
      <c r="M2121" t="b">
        <v>0</v>
      </c>
      <c r="N2121">
        <v>22</v>
      </c>
      <c r="O2121" s="10">
        <f>Kickstarter[[#This Row],[pledged]]/Kickstarter[[#This Row],[goal]]</f>
        <v>1.0075000000000001</v>
      </c>
      <c r="P2121" s="12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Sub-Category]],LEN(Kickstarter[[#This Row],[Category and Sub-Category]])-FIND("/",Kickstarter[[#This Row],[Category and Sub-Category]]))</f>
        <v>indie rock</v>
      </c>
      <c r="S2121" t="b">
        <v>1</v>
      </c>
      <c r="T2121" t="s">
        <v>8279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f>(((Kickstarter[[#This Row],[deadline]]/60)/60)/24)+DATE(1970,1,1)</f>
        <v>41640.964537037034</v>
      </c>
      <c r="J2122">
        <v>1388617736</v>
      </c>
      <c r="K2122" s="9">
        <f>(((Kickstarter[[#This Row],[launched_at]]/60)/60)/24)+DATE(1970,1,1)</f>
        <v>41591.964537037034</v>
      </c>
      <c r="L2122">
        <v>1384384136</v>
      </c>
      <c r="M2122" t="b">
        <v>0</v>
      </c>
      <c r="N2122">
        <v>69</v>
      </c>
      <c r="O2122" s="10">
        <f>Kickstarter[[#This Row],[pledged]]/Kickstarter[[#This Row],[goal]]</f>
        <v>1.00880375</v>
      </c>
      <c r="P2122" s="12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Sub-Category]],LEN(Kickstarter[[#This Row],[Category and Sub-Category]])-FIND("/",Kickstarter[[#This Row],[Category and Sub-Category]]))</f>
        <v>indie rock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f>(((Kickstarter[[#This Row],[deadline]]/60)/60)/24)+DATE(1970,1,1)</f>
        <v>42746.7424537037</v>
      </c>
      <c r="J2123">
        <v>1484156948</v>
      </c>
      <c r="K2123" s="9">
        <f>(((Kickstarter[[#This Row],[launched_at]]/60)/60)/24)+DATE(1970,1,1)</f>
        <v>42716.7424537037</v>
      </c>
      <c r="L2123">
        <v>1481564948</v>
      </c>
      <c r="M2123" t="b">
        <v>0</v>
      </c>
      <c r="N2123">
        <v>10</v>
      </c>
      <c r="O2123" s="10">
        <f>Kickstarter[[#This Row],[pledged]]/Kickstarter[[#This Row],[goal]]</f>
        <v>5.6800000000000002E-3</v>
      </c>
      <c r="P2123" s="12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Sub-Category]],LEN(Kickstarter[[#This Row],[Category and Sub-Category]])-FIND("/",Kickstarter[[#This Row],[Category and Sub-Category]]))</f>
        <v>video games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f>(((Kickstarter[[#This Row],[deadline]]/60)/60)/24)+DATE(1970,1,1)</f>
        <v>42742.300567129627</v>
      </c>
      <c r="J2124">
        <v>1483773169</v>
      </c>
      <c r="K2124" s="9">
        <f>(((Kickstarter[[#This Row],[launched_at]]/60)/60)/24)+DATE(1970,1,1)</f>
        <v>42712.300567129627</v>
      </c>
      <c r="L2124">
        <v>1481181169</v>
      </c>
      <c r="M2124" t="b">
        <v>0</v>
      </c>
      <c r="N2124">
        <v>3</v>
      </c>
      <c r="O2124" s="10">
        <f>Kickstarter[[#This Row],[pledged]]/Kickstarter[[#This Row],[goal]]</f>
        <v>3.875E-3</v>
      </c>
      <c r="P2124" s="12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Sub-Category]],LEN(Kickstarter[[#This Row],[Category and Sub-Category]])-FIND("/",Kickstarter[[#This Row],[Category and Sub-Category]]))</f>
        <v>video games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f>(((Kickstarter[[#This Row],[deadline]]/60)/60)/24)+DATE(1970,1,1)</f>
        <v>40252.290972222225</v>
      </c>
      <c r="J2125">
        <v>1268636340</v>
      </c>
      <c r="K2125" s="9">
        <f>(((Kickstarter[[#This Row],[launched_at]]/60)/60)/24)+DATE(1970,1,1)</f>
        <v>40198.424849537041</v>
      </c>
      <c r="L2125">
        <v>1263982307</v>
      </c>
      <c r="M2125" t="b">
        <v>0</v>
      </c>
      <c r="N2125">
        <v>5</v>
      </c>
      <c r="O2125" s="10">
        <f>Kickstarter[[#This Row],[pledged]]/Kickstarter[[#This Row],[goal]]</f>
        <v>0.1</v>
      </c>
      <c r="P2125" s="12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Sub-Category]],LEN(Kickstarter[[#This Row],[Category and Sub-Category]])-FIND("/",Kickstarter[[#This Row],[Category and Sub-Category]]))</f>
        <v>video games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f>(((Kickstarter[[#This Row],[deadline]]/60)/60)/24)+DATE(1970,1,1)</f>
        <v>40512.208333333336</v>
      </c>
      <c r="J2126">
        <v>1291093200</v>
      </c>
      <c r="K2126" s="9">
        <f>(((Kickstarter[[#This Row],[launched_at]]/60)/60)/24)+DATE(1970,1,1)</f>
        <v>40464.028182870366</v>
      </c>
      <c r="L2126">
        <v>1286930435</v>
      </c>
      <c r="M2126" t="b">
        <v>0</v>
      </c>
      <c r="N2126">
        <v>5</v>
      </c>
      <c r="O2126" s="10">
        <f>Kickstarter[[#This Row],[pledged]]/Kickstarter[[#This Row],[goal]]</f>
        <v>0.10454545454545454</v>
      </c>
      <c r="P2126" s="12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Sub-Category]],LEN(Kickstarter[[#This Row],[Category and Sub-Category]])-FIND("/",Kickstarter[[#This Row],[Category and Sub-Category]]))</f>
        <v>video games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f>(((Kickstarter[[#This Row],[deadline]]/60)/60)/24)+DATE(1970,1,1)</f>
        <v>42221.023530092592</v>
      </c>
      <c r="J2127">
        <v>1438734833</v>
      </c>
      <c r="K2127" s="9">
        <f>(((Kickstarter[[#This Row],[launched_at]]/60)/60)/24)+DATE(1970,1,1)</f>
        <v>42191.023530092592</v>
      </c>
      <c r="L2127">
        <v>1436142833</v>
      </c>
      <c r="M2127" t="b">
        <v>0</v>
      </c>
      <c r="N2127">
        <v>27</v>
      </c>
      <c r="O2127" s="10">
        <f>Kickstarter[[#This Row],[pledged]]/Kickstarter[[#This Row],[goal]]</f>
        <v>1.4200000000000001E-2</v>
      </c>
      <c r="P2127" s="12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Sub-Category]],LEN(Kickstarter[[#This Row],[Category and Sub-Category]])-FIND("/",Kickstarter[[#This Row],[Category and Sub-Category]]))</f>
        <v>video games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f>(((Kickstarter[[#This Row],[deadline]]/60)/60)/24)+DATE(1970,1,1)</f>
        <v>41981.973229166666</v>
      </c>
      <c r="J2128">
        <v>1418080887</v>
      </c>
      <c r="K2128" s="9">
        <f>(((Kickstarter[[#This Row],[launched_at]]/60)/60)/24)+DATE(1970,1,1)</f>
        <v>41951.973229166666</v>
      </c>
      <c r="L2128">
        <v>1415488887</v>
      </c>
      <c r="M2128" t="b">
        <v>0</v>
      </c>
      <c r="N2128">
        <v>2</v>
      </c>
      <c r="O2128" s="10">
        <f>Kickstarter[[#This Row],[pledged]]/Kickstarter[[#This Row],[goal]]</f>
        <v>5.0000000000000001E-4</v>
      </c>
      <c r="P2128" s="12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Sub-Category]],LEN(Kickstarter[[#This Row],[Category and Sub-Category]])-FIND("/",Kickstarter[[#This Row],[Category and Sub-Category]]))</f>
        <v>video games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f>(((Kickstarter[[#This Row],[deadline]]/60)/60)/24)+DATE(1970,1,1)</f>
        <v>42075.463692129633</v>
      </c>
      <c r="J2129">
        <v>1426158463</v>
      </c>
      <c r="K2129" s="9">
        <f>(((Kickstarter[[#This Row],[launched_at]]/60)/60)/24)+DATE(1970,1,1)</f>
        <v>42045.50535879629</v>
      </c>
      <c r="L2129">
        <v>1423570063</v>
      </c>
      <c r="M2129" t="b">
        <v>0</v>
      </c>
      <c r="N2129">
        <v>236</v>
      </c>
      <c r="O2129" s="10">
        <f>Kickstarter[[#This Row],[pledged]]/Kickstarter[[#This Row],[goal]]</f>
        <v>0.28842857142857142</v>
      </c>
      <c r="P2129" s="12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Sub-Category]],LEN(Kickstarter[[#This Row],[Category and Sub-Category]])-FIND("/",Kickstarter[[#This Row],[Category and Sub-Category]]))</f>
        <v>video games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f>(((Kickstarter[[#This Row],[deadline]]/60)/60)/24)+DATE(1970,1,1)</f>
        <v>41903.772789351853</v>
      </c>
      <c r="J2130">
        <v>1411324369</v>
      </c>
      <c r="K2130" s="9">
        <f>(((Kickstarter[[#This Row],[launched_at]]/60)/60)/24)+DATE(1970,1,1)</f>
        <v>41843.772789351853</v>
      </c>
      <c r="L2130">
        <v>1406140369</v>
      </c>
      <c r="M2130" t="b">
        <v>0</v>
      </c>
      <c r="N2130">
        <v>1</v>
      </c>
      <c r="O2130" s="10">
        <f>Kickstarter[[#This Row],[pledged]]/Kickstarter[[#This Row],[goal]]</f>
        <v>1.6666666666666668E-3</v>
      </c>
      <c r="P2130" s="12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Sub-Category]],LEN(Kickstarter[[#This Row],[Category and Sub-Category]])-FIND("/",Kickstarter[[#This Row],[Category and Sub-Category]]))</f>
        <v>video games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f>(((Kickstarter[[#This Row],[deadline]]/60)/60)/24)+DATE(1970,1,1)</f>
        <v>42439.024305555555</v>
      </c>
      <c r="J2131">
        <v>1457570100</v>
      </c>
      <c r="K2131" s="9">
        <f>(((Kickstarter[[#This Row],[launched_at]]/60)/60)/24)+DATE(1970,1,1)</f>
        <v>42409.024305555555</v>
      </c>
      <c r="L2131">
        <v>1454978100</v>
      </c>
      <c r="M2131" t="b">
        <v>0</v>
      </c>
      <c r="N2131">
        <v>12</v>
      </c>
      <c r="O2131" s="10">
        <f>Kickstarter[[#This Row],[pledged]]/Kickstarter[[#This Row],[goal]]</f>
        <v>0.11799999999999999</v>
      </c>
      <c r="P2131" s="12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Sub-Category]],LEN(Kickstarter[[#This Row],[Category and Sub-Category]])-FIND("/",Kickstarter[[#This Row],[Category and Sub-Category]]))</f>
        <v>video games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f>(((Kickstarter[[#This Row],[deadline]]/60)/60)/24)+DATE(1970,1,1)</f>
        <v>41867.086377314816</v>
      </c>
      <c r="J2132">
        <v>1408154663</v>
      </c>
      <c r="K2132" s="9">
        <f>(((Kickstarter[[#This Row],[launched_at]]/60)/60)/24)+DATE(1970,1,1)</f>
        <v>41832.086377314816</v>
      </c>
      <c r="L2132">
        <v>1405130663</v>
      </c>
      <c r="M2132" t="b">
        <v>0</v>
      </c>
      <c r="N2132">
        <v>4</v>
      </c>
      <c r="O2132" s="10">
        <f>Kickstarter[[#This Row],[pledged]]/Kickstarter[[#This Row],[goal]]</f>
        <v>2.0238095238095236E-3</v>
      </c>
      <c r="P2132" s="12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Sub-Category]],LEN(Kickstarter[[#This Row],[Category and Sub-Category]])-FIND("/",Kickstarter[[#This Row],[Category and Sub-Category]]))</f>
        <v>video games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f>(((Kickstarter[[#This Row],[deadline]]/60)/60)/24)+DATE(1970,1,1)</f>
        <v>42197.207071759258</v>
      </c>
      <c r="J2133">
        <v>1436677091</v>
      </c>
      <c r="K2133" s="9">
        <f>(((Kickstarter[[#This Row],[launched_at]]/60)/60)/24)+DATE(1970,1,1)</f>
        <v>42167.207071759258</v>
      </c>
      <c r="L2133">
        <v>1434085091</v>
      </c>
      <c r="M2133" t="b">
        <v>0</v>
      </c>
      <c r="N2133">
        <v>3</v>
      </c>
      <c r="O2133" s="10">
        <f>Kickstarter[[#This Row],[pledged]]/Kickstarter[[#This Row],[goal]]</f>
        <v>0.05</v>
      </c>
      <c r="P2133" s="12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Sub-Category]],LEN(Kickstarter[[#This Row],[Category and Sub-Category]])-FIND("/",Kickstarter[[#This Row],[Category and Sub-Category]]))</f>
        <v>video games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f>(((Kickstarter[[#This Row],[deadline]]/60)/60)/24)+DATE(1970,1,1)</f>
        <v>41673.487175925926</v>
      </c>
      <c r="J2134">
        <v>1391427692</v>
      </c>
      <c r="K2134" s="9">
        <f>(((Kickstarter[[#This Row],[launched_at]]/60)/60)/24)+DATE(1970,1,1)</f>
        <v>41643.487175925926</v>
      </c>
      <c r="L2134">
        <v>1388835692</v>
      </c>
      <c r="M2134" t="b">
        <v>0</v>
      </c>
      <c r="N2134">
        <v>99</v>
      </c>
      <c r="O2134" s="10">
        <f>Kickstarter[[#This Row],[pledged]]/Kickstarter[[#This Row],[goal]]</f>
        <v>2.1129899999999997E-2</v>
      </c>
      <c r="P2134" s="12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Sub-Category]],LEN(Kickstarter[[#This Row],[Category and Sub-Category]])-FIND("/",Kickstarter[[#This Row],[Category and Sub-Category]]))</f>
        <v>video games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f>(((Kickstarter[[#This Row],[deadline]]/60)/60)/24)+DATE(1970,1,1)</f>
        <v>40657.290972222225</v>
      </c>
      <c r="J2135">
        <v>1303628340</v>
      </c>
      <c r="K2135" s="9">
        <f>(((Kickstarter[[#This Row],[launched_at]]/60)/60)/24)+DATE(1970,1,1)</f>
        <v>40619.097210648149</v>
      </c>
      <c r="L2135">
        <v>1300328399</v>
      </c>
      <c r="M2135" t="b">
        <v>0</v>
      </c>
      <c r="N2135">
        <v>3</v>
      </c>
      <c r="O2135" s="10">
        <f>Kickstarter[[#This Row],[pledged]]/Kickstarter[[#This Row],[goal]]</f>
        <v>1.6E-2</v>
      </c>
      <c r="P2135" s="12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Sub-Category]],LEN(Kickstarter[[#This Row],[Category and Sub-Category]])-FIND("/",Kickstarter[[#This Row],[Category and Sub-Category]]))</f>
        <v>video games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f>(((Kickstarter[[#This Row],[deadline]]/60)/60)/24)+DATE(1970,1,1)</f>
        <v>41391.886469907404</v>
      </c>
      <c r="J2136">
        <v>1367097391</v>
      </c>
      <c r="K2136" s="9">
        <f>(((Kickstarter[[#This Row],[launched_at]]/60)/60)/24)+DATE(1970,1,1)</f>
        <v>41361.886469907404</v>
      </c>
      <c r="L2136">
        <v>1364505391</v>
      </c>
      <c r="M2136" t="b">
        <v>0</v>
      </c>
      <c r="N2136">
        <v>3</v>
      </c>
      <c r="O2136" s="10">
        <f>Kickstarter[[#This Row],[pledged]]/Kickstarter[[#This Row],[goal]]</f>
        <v>1.7333333333333333E-2</v>
      </c>
      <c r="P2136" s="12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Sub-Category]],LEN(Kickstarter[[#This Row],[Category and Sub-Category]])-FIND("/",Kickstarter[[#This Row],[Category and Sub-Category]]))</f>
        <v>video games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f>(((Kickstarter[[#This Row],[deadline]]/60)/60)/24)+DATE(1970,1,1)</f>
        <v>41186.963344907403</v>
      </c>
      <c r="J2137">
        <v>1349392033</v>
      </c>
      <c r="K2137" s="9">
        <f>(((Kickstarter[[#This Row],[launched_at]]/60)/60)/24)+DATE(1970,1,1)</f>
        <v>41156.963344907403</v>
      </c>
      <c r="L2137">
        <v>1346800033</v>
      </c>
      <c r="M2137" t="b">
        <v>0</v>
      </c>
      <c r="N2137">
        <v>22</v>
      </c>
      <c r="O2137" s="10">
        <f>Kickstarter[[#This Row],[pledged]]/Kickstarter[[#This Row],[goal]]</f>
        <v>9.5600000000000004E-2</v>
      </c>
      <c r="P2137" s="12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Sub-Category]],LEN(Kickstarter[[#This Row],[Category and Sub-Category]])-FIND("/",Kickstarter[[#This Row],[Category and Sub-Category]]))</f>
        <v>video games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f>(((Kickstarter[[#This Row],[deadline]]/60)/60)/24)+DATE(1970,1,1)</f>
        <v>41566.509097222224</v>
      </c>
      <c r="J2138">
        <v>1382184786</v>
      </c>
      <c r="K2138" s="9">
        <f>(((Kickstarter[[#This Row],[launched_at]]/60)/60)/24)+DATE(1970,1,1)</f>
        <v>41536.509097222224</v>
      </c>
      <c r="L2138">
        <v>1379592786</v>
      </c>
      <c r="M2138" t="b">
        <v>0</v>
      </c>
      <c r="N2138">
        <v>4</v>
      </c>
      <c r="O2138" s="10">
        <f>Kickstarter[[#This Row],[pledged]]/Kickstarter[[#This Row],[goal]]</f>
        <v>5.9612499999999998E-4</v>
      </c>
      <c r="P2138" s="12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Sub-Category]],LEN(Kickstarter[[#This Row],[Category and Sub-Category]])-FIND("/",Kickstarter[[#This Row],[Category and Sub-Category]]))</f>
        <v>video games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f>(((Kickstarter[[#This Row],[deadline]]/60)/60)/24)+DATE(1970,1,1)</f>
        <v>41978.771168981482</v>
      </c>
      <c r="J2139">
        <v>1417804229</v>
      </c>
      <c r="K2139" s="9">
        <f>(((Kickstarter[[#This Row],[launched_at]]/60)/60)/24)+DATE(1970,1,1)</f>
        <v>41948.771168981482</v>
      </c>
      <c r="L2139">
        <v>1415212229</v>
      </c>
      <c r="M2139" t="b">
        <v>0</v>
      </c>
      <c r="N2139">
        <v>534</v>
      </c>
      <c r="O2139" s="10">
        <f>Kickstarter[[#This Row],[pledged]]/Kickstarter[[#This Row],[goal]]</f>
        <v>0.28405999999999998</v>
      </c>
      <c r="P2139" s="12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Sub-Category]],LEN(Kickstarter[[#This Row],[Category and Sub-Category]])-FIND("/",Kickstarter[[#This Row],[Category and Sub-Category]]))</f>
        <v>video games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f>(((Kickstarter[[#This Row],[deadline]]/60)/60)/24)+DATE(1970,1,1)</f>
        <v>41587.054849537039</v>
      </c>
      <c r="J2140">
        <v>1383959939</v>
      </c>
      <c r="K2140" s="9">
        <f>(((Kickstarter[[#This Row],[launched_at]]/60)/60)/24)+DATE(1970,1,1)</f>
        <v>41557.013182870374</v>
      </c>
      <c r="L2140">
        <v>1381364339</v>
      </c>
      <c r="M2140" t="b">
        <v>0</v>
      </c>
      <c r="N2140">
        <v>12</v>
      </c>
      <c r="O2140" s="10">
        <f>Kickstarter[[#This Row],[pledged]]/Kickstarter[[#This Row],[goal]]</f>
        <v>0.128</v>
      </c>
      <c r="P2140" s="12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Sub-Category]],LEN(Kickstarter[[#This Row],[Category and Sub-Category]])-FIND("/",Kickstarter[[#This Row],[Category and Sub-Category]]))</f>
        <v>video games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f>(((Kickstarter[[#This Row],[deadline]]/60)/60)/24)+DATE(1970,1,1)</f>
        <v>42677.750092592592</v>
      </c>
      <c r="J2141">
        <v>1478196008</v>
      </c>
      <c r="K2141" s="9">
        <f>(((Kickstarter[[#This Row],[launched_at]]/60)/60)/24)+DATE(1970,1,1)</f>
        <v>42647.750092592592</v>
      </c>
      <c r="L2141">
        <v>1475604008</v>
      </c>
      <c r="M2141" t="b">
        <v>0</v>
      </c>
      <c r="N2141">
        <v>56</v>
      </c>
      <c r="O2141" s="10">
        <f>Kickstarter[[#This Row],[pledged]]/Kickstarter[[#This Row],[goal]]</f>
        <v>5.4199999999999998E-2</v>
      </c>
      <c r="P2141" s="12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Sub-Category]],LEN(Kickstarter[[#This Row],[Category and Sub-Category]])-FIND("/",Kickstarter[[#This Row],[Category and Sub-Category]]))</f>
        <v>video games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f>(((Kickstarter[[#This Row],[deadline]]/60)/60)/24)+DATE(1970,1,1)</f>
        <v>41285.833611111113</v>
      </c>
      <c r="J2142">
        <v>1357934424</v>
      </c>
      <c r="K2142" s="9">
        <f>(((Kickstarter[[#This Row],[launched_at]]/60)/60)/24)+DATE(1970,1,1)</f>
        <v>41255.833611111113</v>
      </c>
      <c r="L2142">
        <v>1355342424</v>
      </c>
      <c r="M2142" t="b">
        <v>0</v>
      </c>
      <c r="N2142">
        <v>11</v>
      </c>
      <c r="O2142" s="10">
        <f>Kickstarter[[#This Row],[pledged]]/Kickstarter[[#This Row],[goal]]</f>
        <v>1.1199999999999999E-3</v>
      </c>
      <c r="P2142" s="12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Sub-Category]],LEN(Kickstarter[[#This Row],[Category and Sub-Category]])-FIND("/",Kickstarter[[#This Row],[Category and Sub-Category]]))</f>
        <v>video games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f>(((Kickstarter[[#This Row],[deadline]]/60)/60)/24)+DATE(1970,1,1)</f>
        <v>41957.277303240742</v>
      </c>
      <c r="J2143">
        <v>1415947159</v>
      </c>
      <c r="K2143" s="9">
        <f>(((Kickstarter[[#This Row],[launched_at]]/60)/60)/24)+DATE(1970,1,1)</f>
        <v>41927.235636574071</v>
      </c>
      <c r="L2143">
        <v>1413351559</v>
      </c>
      <c r="M2143" t="b">
        <v>0</v>
      </c>
      <c r="N2143">
        <v>0</v>
      </c>
      <c r="O2143" s="10">
        <f>Kickstarter[[#This Row],[pledged]]/Kickstarter[[#This Row],[goal]]</f>
        <v>0</v>
      </c>
      <c r="P2143" s="12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Sub-Category]],LEN(Kickstarter[[#This Row],[Category and Sub-Category]])-FIND("/",Kickstarter[[#This Row],[Category and Sub-Category]]))</f>
        <v>video games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f>(((Kickstarter[[#This Row],[deadline]]/60)/60)/24)+DATE(1970,1,1)</f>
        <v>42368.701504629629</v>
      </c>
      <c r="J2144">
        <v>1451494210</v>
      </c>
      <c r="K2144" s="9">
        <f>(((Kickstarter[[#This Row],[launched_at]]/60)/60)/24)+DATE(1970,1,1)</f>
        <v>42340.701504629629</v>
      </c>
      <c r="L2144">
        <v>1449075010</v>
      </c>
      <c r="M2144" t="b">
        <v>0</v>
      </c>
      <c r="N2144">
        <v>12</v>
      </c>
      <c r="O2144" s="10">
        <f>Kickstarter[[#This Row],[pledged]]/Kickstarter[[#This Row],[goal]]</f>
        <v>5.7238095238095241E-2</v>
      </c>
      <c r="P2144" s="12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Sub-Category]],LEN(Kickstarter[[#This Row],[Category and Sub-Category]])-FIND("/",Kickstarter[[#This Row],[Category and Sub-Category]]))</f>
        <v>video games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f>(((Kickstarter[[#This Row],[deadline]]/60)/60)/24)+DATE(1970,1,1)</f>
        <v>40380.791666666664</v>
      </c>
      <c r="J2145">
        <v>1279738800</v>
      </c>
      <c r="K2145" s="9">
        <f>(((Kickstarter[[#This Row],[launched_at]]/60)/60)/24)+DATE(1970,1,1)</f>
        <v>40332.886712962965</v>
      </c>
      <c r="L2145">
        <v>1275599812</v>
      </c>
      <c r="M2145" t="b">
        <v>0</v>
      </c>
      <c r="N2145">
        <v>5</v>
      </c>
      <c r="O2145" s="10">
        <f>Kickstarter[[#This Row],[pledged]]/Kickstarter[[#This Row],[goal]]</f>
        <v>0.1125</v>
      </c>
      <c r="P2145" s="12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Sub-Category]],LEN(Kickstarter[[#This Row],[Category and Sub-Category]])-FIND("/",Kickstarter[[#This Row],[Category and Sub-Category]]))</f>
        <v>video games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f>(((Kickstarter[[#This Row],[deadline]]/60)/60)/24)+DATE(1970,1,1)</f>
        <v>41531.546759259261</v>
      </c>
      <c r="J2146">
        <v>1379164040</v>
      </c>
      <c r="K2146" s="9">
        <f>(((Kickstarter[[#This Row],[launched_at]]/60)/60)/24)+DATE(1970,1,1)</f>
        <v>41499.546759259261</v>
      </c>
      <c r="L2146">
        <v>1376399240</v>
      </c>
      <c r="M2146" t="b">
        <v>0</v>
      </c>
      <c r="N2146">
        <v>24</v>
      </c>
      <c r="O2146" s="10">
        <f>Kickstarter[[#This Row],[pledged]]/Kickstarter[[#This Row],[goal]]</f>
        <v>1.7098591549295775E-2</v>
      </c>
      <c r="P2146" s="12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Sub-Category]],LEN(Kickstarter[[#This Row],[Category and Sub-Category]])-FIND("/",Kickstarter[[#This Row],[Category and Sub-Category]]))</f>
        <v>video games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f>(((Kickstarter[[#This Row],[deadline]]/60)/60)/24)+DATE(1970,1,1)</f>
        <v>41605.279097222221</v>
      </c>
      <c r="J2147">
        <v>1385534514</v>
      </c>
      <c r="K2147" s="9">
        <f>(((Kickstarter[[#This Row],[launched_at]]/60)/60)/24)+DATE(1970,1,1)</f>
        <v>41575.237430555557</v>
      </c>
      <c r="L2147">
        <v>1382938914</v>
      </c>
      <c r="M2147" t="b">
        <v>0</v>
      </c>
      <c r="N2147">
        <v>89</v>
      </c>
      <c r="O2147" s="10">
        <f>Kickstarter[[#This Row],[pledged]]/Kickstarter[[#This Row],[goal]]</f>
        <v>0.30433333333333334</v>
      </c>
      <c r="P2147" s="12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Sub-Category]],LEN(Kickstarter[[#This Row],[Category and Sub-Category]])-FIND("/",Kickstarter[[#This Row],[Category and Sub-Category]]))</f>
        <v>video games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f>(((Kickstarter[[#This Row],[deadline]]/60)/60)/24)+DATE(1970,1,1)</f>
        <v>42411.679513888885</v>
      </c>
      <c r="J2148">
        <v>1455207510</v>
      </c>
      <c r="K2148" s="9">
        <f>(((Kickstarter[[#This Row],[launched_at]]/60)/60)/24)+DATE(1970,1,1)</f>
        <v>42397.679513888885</v>
      </c>
      <c r="L2148">
        <v>1453997910</v>
      </c>
      <c r="M2148" t="b">
        <v>0</v>
      </c>
      <c r="N2148">
        <v>1</v>
      </c>
      <c r="O2148" s="10">
        <f>Kickstarter[[#This Row],[pledged]]/Kickstarter[[#This Row],[goal]]</f>
        <v>2.0000000000000001E-4</v>
      </c>
      <c r="P2148" s="12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Sub-Category]],LEN(Kickstarter[[#This Row],[Category and Sub-Category]])-FIND("/",Kickstarter[[#This Row],[Category and Sub-Category]]))</f>
        <v>video games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f>(((Kickstarter[[#This Row],[deadline]]/60)/60)/24)+DATE(1970,1,1)</f>
        <v>41959.337361111116</v>
      </c>
      <c r="J2149">
        <v>1416125148</v>
      </c>
      <c r="K2149" s="9">
        <f>(((Kickstarter[[#This Row],[launched_at]]/60)/60)/24)+DATE(1970,1,1)</f>
        <v>41927.295694444445</v>
      </c>
      <c r="L2149">
        <v>1413356748</v>
      </c>
      <c r="M2149" t="b">
        <v>0</v>
      </c>
      <c r="N2149">
        <v>55</v>
      </c>
      <c r="O2149" s="10">
        <f>Kickstarter[[#This Row],[pledged]]/Kickstarter[[#This Row],[goal]]</f>
        <v>6.9641025641025639E-3</v>
      </c>
      <c r="P2149" s="12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Sub-Category]],LEN(Kickstarter[[#This Row],[Category and Sub-Category]])-FIND("/",Kickstarter[[#This Row],[Category and Sub-Category]]))</f>
        <v>video games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f>(((Kickstarter[[#This Row],[deadline]]/60)/60)/24)+DATE(1970,1,1)</f>
        <v>42096.691921296297</v>
      </c>
      <c r="J2150">
        <v>1427992582</v>
      </c>
      <c r="K2150" s="9">
        <f>(((Kickstarter[[#This Row],[launched_at]]/60)/60)/24)+DATE(1970,1,1)</f>
        <v>42066.733587962968</v>
      </c>
      <c r="L2150">
        <v>1425404182</v>
      </c>
      <c r="M2150" t="b">
        <v>0</v>
      </c>
      <c r="N2150">
        <v>2</v>
      </c>
      <c r="O2150" s="10">
        <f>Kickstarter[[#This Row],[pledged]]/Kickstarter[[#This Row],[goal]]</f>
        <v>0.02</v>
      </c>
      <c r="P2150" s="12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Sub-Category]],LEN(Kickstarter[[#This Row],[Category and Sub-Category]])-FIND("/",Kickstarter[[#This Row],[Category and Sub-Category]]))</f>
        <v>video games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f>(((Kickstarter[[#This Row],[deadline]]/60)/60)/24)+DATE(1970,1,1)</f>
        <v>40390</v>
      </c>
      <c r="J2151">
        <v>1280534400</v>
      </c>
      <c r="K2151" s="9">
        <f>(((Kickstarter[[#This Row],[launched_at]]/60)/60)/24)+DATE(1970,1,1)</f>
        <v>40355.024953703702</v>
      </c>
      <c r="L2151">
        <v>1277512556</v>
      </c>
      <c r="M2151" t="b">
        <v>0</v>
      </c>
      <c r="N2151">
        <v>0</v>
      </c>
      <c r="O2151" s="10">
        <f>Kickstarter[[#This Row],[pledged]]/Kickstarter[[#This Row],[goal]]</f>
        <v>0</v>
      </c>
      <c r="P2151" s="12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Sub-Category]],LEN(Kickstarter[[#This Row],[Category and Sub-Category]])-FIND("/",Kickstarter[[#This Row],[Category and Sub-Category]]))</f>
        <v>video games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f>(((Kickstarter[[#This Row],[deadline]]/60)/60)/24)+DATE(1970,1,1)</f>
        <v>42564.284710648149</v>
      </c>
      <c r="J2152">
        <v>1468392599</v>
      </c>
      <c r="K2152" s="9">
        <f>(((Kickstarter[[#This Row],[launched_at]]/60)/60)/24)+DATE(1970,1,1)</f>
        <v>42534.284710648149</v>
      </c>
      <c r="L2152">
        <v>1465800599</v>
      </c>
      <c r="M2152" t="b">
        <v>0</v>
      </c>
      <c r="N2152">
        <v>4</v>
      </c>
      <c r="O2152" s="10">
        <f>Kickstarter[[#This Row],[pledged]]/Kickstarter[[#This Row],[goal]]</f>
        <v>8.0999999999999996E-3</v>
      </c>
      <c r="P2152" s="12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Sub-Category]],LEN(Kickstarter[[#This Row],[Category and Sub-Category]])-FIND("/",Kickstarter[[#This Row],[Category and Sub-Category]]))</f>
        <v>video games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f>(((Kickstarter[[#This Row],[deadline]]/60)/60)/24)+DATE(1970,1,1)</f>
        <v>42550.847384259265</v>
      </c>
      <c r="J2153">
        <v>1467231614</v>
      </c>
      <c r="K2153" s="9">
        <f>(((Kickstarter[[#This Row],[launched_at]]/60)/60)/24)+DATE(1970,1,1)</f>
        <v>42520.847384259265</v>
      </c>
      <c r="L2153">
        <v>1464639614</v>
      </c>
      <c r="M2153" t="b">
        <v>0</v>
      </c>
      <c r="N2153">
        <v>6</v>
      </c>
      <c r="O2153" s="10">
        <f>Kickstarter[[#This Row],[pledged]]/Kickstarter[[#This Row],[goal]]</f>
        <v>2.6222222222222224E-3</v>
      </c>
      <c r="P2153" s="12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Sub-Category]],LEN(Kickstarter[[#This Row],[Category and Sub-Category]])-FIND("/",Kickstarter[[#This Row],[Category and Sub-Category]]))</f>
        <v>video games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f>(((Kickstarter[[#This Row],[deadline]]/60)/60)/24)+DATE(1970,1,1)</f>
        <v>41713.790613425925</v>
      </c>
      <c r="J2154">
        <v>1394909909</v>
      </c>
      <c r="K2154" s="9">
        <f>(((Kickstarter[[#This Row],[launched_at]]/60)/60)/24)+DATE(1970,1,1)</f>
        <v>41683.832280092596</v>
      </c>
      <c r="L2154">
        <v>1392321509</v>
      </c>
      <c r="M2154" t="b">
        <v>0</v>
      </c>
      <c r="N2154">
        <v>4</v>
      </c>
      <c r="O2154" s="10">
        <f>Kickstarter[[#This Row],[pledged]]/Kickstarter[[#This Row],[goal]]</f>
        <v>1.6666666666666668E-3</v>
      </c>
      <c r="P2154" s="12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Sub-Category]],LEN(Kickstarter[[#This Row],[Category and Sub-Category]])-FIND("/",Kickstarter[[#This Row],[Category and Sub-Category]]))</f>
        <v>video games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f>(((Kickstarter[[#This Row],[deadline]]/60)/60)/24)+DATE(1970,1,1)</f>
        <v>42014.332638888889</v>
      </c>
      <c r="J2155">
        <v>1420876740</v>
      </c>
      <c r="K2155" s="9">
        <f>(((Kickstarter[[#This Row],[launched_at]]/60)/60)/24)+DATE(1970,1,1)</f>
        <v>41974.911087962959</v>
      </c>
      <c r="L2155">
        <v>1417470718</v>
      </c>
      <c r="M2155" t="b">
        <v>0</v>
      </c>
      <c r="N2155">
        <v>4</v>
      </c>
      <c r="O2155" s="10">
        <f>Kickstarter[[#This Row],[pledged]]/Kickstarter[[#This Row],[goal]]</f>
        <v>9.1244548809124457E-5</v>
      </c>
      <c r="P2155" s="12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Sub-Category]],LEN(Kickstarter[[#This Row],[Category and Sub-Category]])-FIND("/",Kickstarter[[#This Row],[Category and Sub-Category]]))</f>
        <v>video games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f>(((Kickstarter[[#This Row],[deadline]]/60)/60)/24)+DATE(1970,1,1)</f>
        <v>41667.632256944446</v>
      </c>
      <c r="J2156">
        <v>1390921827</v>
      </c>
      <c r="K2156" s="9">
        <f>(((Kickstarter[[#This Row],[launched_at]]/60)/60)/24)+DATE(1970,1,1)</f>
        <v>41647.632256944446</v>
      </c>
      <c r="L2156">
        <v>1389193827</v>
      </c>
      <c r="M2156" t="b">
        <v>0</v>
      </c>
      <c r="N2156">
        <v>2</v>
      </c>
      <c r="O2156" s="10">
        <f>Kickstarter[[#This Row],[pledged]]/Kickstarter[[#This Row],[goal]]</f>
        <v>8.0000000000000002E-3</v>
      </c>
      <c r="P2156" s="12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Sub-Category]],LEN(Kickstarter[[#This Row],[Category and Sub-Category]])-FIND("/",Kickstarter[[#This Row],[Category and Sub-Category]]))</f>
        <v>video games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f>(((Kickstarter[[#This Row],[deadline]]/60)/60)/24)+DATE(1970,1,1)</f>
        <v>42460.70584490741</v>
      </c>
      <c r="J2157">
        <v>1459443385</v>
      </c>
      <c r="K2157" s="9">
        <f>(((Kickstarter[[#This Row],[launched_at]]/60)/60)/24)+DATE(1970,1,1)</f>
        <v>42430.747511574074</v>
      </c>
      <c r="L2157">
        <v>1456854985</v>
      </c>
      <c r="M2157" t="b">
        <v>0</v>
      </c>
      <c r="N2157">
        <v>5</v>
      </c>
      <c r="O2157" s="10">
        <f>Kickstarter[[#This Row],[pledged]]/Kickstarter[[#This Row],[goal]]</f>
        <v>2.3E-2</v>
      </c>
      <c r="P2157" s="12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Sub-Category]],LEN(Kickstarter[[#This Row],[Category and Sub-Category]])-FIND("/",Kickstarter[[#This Row],[Category and Sub-Category]]))</f>
        <v>video games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f>(((Kickstarter[[#This Row],[deadline]]/60)/60)/24)+DATE(1970,1,1)</f>
        <v>41533.85423611111</v>
      </c>
      <c r="J2158">
        <v>1379363406</v>
      </c>
      <c r="K2158" s="9">
        <f>(((Kickstarter[[#This Row],[launched_at]]/60)/60)/24)+DATE(1970,1,1)</f>
        <v>41488.85423611111</v>
      </c>
      <c r="L2158">
        <v>1375475406</v>
      </c>
      <c r="M2158" t="b">
        <v>0</v>
      </c>
      <c r="N2158">
        <v>83</v>
      </c>
      <c r="O2158" s="10">
        <f>Kickstarter[[#This Row],[pledged]]/Kickstarter[[#This Row],[goal]]</f>
        <v>2.6660714285714284E-2</v>
      </c>
      <c r="P2158" s="12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Sub-Category]],LEN(Kickstarter[[#This Row],[Category and Sub-Category]])-FIND("/",Kickstarter[[#This Row],[Category and Sub-Category]]))</f>
        <v>video games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f>(((Kickstarter[[#This Row],[deadline]]/60)/60)/24)+DATE(1970,1,1)</f>
        <v>42727.332638888889</v>
      </c>
      <c r="J2159">
        <v>1482479940</v>
      </c>
      <c r="K2159" s="9">
        <f>(((Kickstarter[[#This Row],[launched_at]]/60)/60)/24)+DATE(1970,1,1)</f>
        <v>42694.98128472222</v>
      </c>
      <c r="L2159">
        <v>1479684783</v>
      </c>
      <c r="M2159" t="b">
        <v>0</v>
      </c>
      <c r="N2159">
        <v>57</v>
      </c>
      <c r="O2159" s="10">
        <f>Kickstarter[[#This Row],[pledged]]/Kickstarter[[#This Row],[goal]]</f>
        <v>0.28192</v>
      </c>
      <c r="P2159" s="12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Sub-Category]],LEN(Kickstarter[[#This Row],[Category and Sub-Category]])-FIND("/",Kickstarter[[#This Row],[Category and Sub-Category]]))</f>
        <v>video games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f>(((Kickstarter[[#This Row],[deadline]]/60)/60)/24)+DATE(1970,1,1)</f>
        <v>41309.853865740741</v>
      </c>
      <c r="J2160">
        <v>1360009774</v>
      </c>
      <c r="K2160" s="9">
        <f>(((Kickstarter[[#This Row],[launched_at]]/60)/60)/24)+DATE(1970,1,1)</f>
        <v>41264.853865740741</v>
      </c>
      <c r="L2160">
        <v>1356121774</v>
      </c>
      <c r="M2160" t="b">
        <v>0</v>
      </c>
      <c r="N2160">
        <v>311</v>
      </c>
      <c r="O2160" s="10">
        <f>Kickstarter[[#This Row],[pledged]]/Kickstarter[[#This Row],[goal]]</f>
        <v>6.5900366666666668E-2</v>
      </c>
      <c r="P2160" s="12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Sub-Category]],LEN(Kickstarter[[#This Row],[Category and Sub-Category]])-FIND("/",Kickstarter[[#This Row],[Category and Sub-Category]]))</f>
        <v>video games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f>(((Kickstarter[[#This Row],[deadline]]/60)/60)/24)+DATE(1970,1,1)</f>
        <v>40740.731180555551</v>
      </c>
      <c r="J2161">
        <v>1310837574</v>
      </c>
      <c r="K2161" s="9">
        <f>(((Kickstarter[[#This Row],[launched_at]]/60)/60)/24)+DATE(1970,1,1)</f>
        <v>40710.731180555551</v>
      </c>
      <c r="L2161">
        <v>1308245574</v>
      </c>
      <c r="M2161" t="b">
        <v>0</v>
      </c>
      <c r="N2161">
        <v>2</v>
      </c>
      <c r="O2161" s="10">
        <f>Kickstarter[[#This Row],[pledged]]/Kickstarter[[#This Row],[goal]]</f>
        <v>7.2222222222222219E-3</v>
      </c>
      <c r="P2161" s="12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Sub-Category]],LEN(Kickstarter[[#This Row],[Category and Sub-Category]])-FIND("/",Kickstarter[[#This Row],[Category and Sub-Category]]))</f>
        <v>video games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f>(((Kickstarter[[#This Row],[deadline]]/60)/60)/24)+DATE(1970,1,1)</f>
        <v>41048.711863425924</v>
      </c>
      <c r="J2162">
        <v>1337447105</v>
      </c>
      <c r="K2162" s="9">
        <f>(((Kickstarter[[#This Row],[launched_at]]/60)/60)/24)+DATE(1970,1,1)</f>
        <v>41018.711863425924</v>
      </c>
      <c r="L2162">
        <v>1334855105</v>
      </c>
      <c r="M2162" t="b">
        <v>0</v>
      </c>
      <c r="N2162">
        <v>16</v>
      </c>
      <c r="O2162" s="10">
        <f>Kickstarter[[#This Row],[pledged]]/Kickstarter[[#This Row],[goal]]</f>
        <v>8.5000000000000006E-3</v>
      </c>
      <c r="P2162" s="12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Sub-Category]],LEN(Kickstarter[[#This Row],[Category and Sub-Category]])-FIND("/",Kickstarter[[#This Row],[Category and Sub-Category]]))</f>
        <v>video games</v>
      </c>
      <c r="S2162" t="b">
        <v>0</v>
      </c>
      <c r="T2162" t="s">
        <v>8282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f>(((Kickstarter[[#This Row],[deadline]]/60)/60)/24)+DATE(1970,1,1)</f>
        <v>42270.852534722217</v>
      </c>
      <c r="J2163">
        <v>1443040059</v>
      </c>
      <c r="K2163" s="9">
        <f>(((Kickstarter[[#This Row],[launched_at]]/60)/60)/24)+DATE(1970,1,1)</f>
        <v>42240.852534722217</v>
      </c>
      <c r="L2163">
        <v>1440448059</v>
      </c>
      <c r="M2163" t="b">
        <v>0</v>
      </c>
      <c r="N2163">
        <v>13</v>
      </c>
      <c r="O2163" s="10">
        <f>Kickstarter[[#This Row],[pledged]]/Kickstarter[[#This Row],[goal]]</f>
        <v>1.1575</v>
      </c>
      <c r="P2163" s="12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Sub-Category]],LEN(Kickstarter[[#This Row],[Category and Sub-Category]])-FIND("/",Kickstarter[[#This Row],[Category and Sub-Category]]))</f>
        <v>rock</v>
      </c>
      <c r="S2163" t="b">
        <v>1</v>
      </c>
      <c r="T2163" t="s">
        <v>8276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f>(((Kickstarter[[#This Row],[deadline]]/60)/60)/24)+DATE(1970,1,1)</f>
        <v>41844.766099537039</v>
      </c>
      <c r="J2164">
        <v>1406226191</v>
      </c>
      <c r="K2164" s="9">
        <f>(((Kickstarter[[#This Row],[launched_at]]/60)/60)/24)+DATE(1970,1,1)</f>
        <v>41813.766099537039</v>
      </c>
      <c r="L2164">
        <v>1403547791</v>
      </c>
      <c r="M2164" t="b">
        <v>0</v>
      </c>
      <c r="N2164">
        <v>58</v>
      </c>
      <c r="O2164" s="10">
        <f>Kickstarter[[#This Row],[pledged]]/Kickstarter[[#This Row],[goal]]</f>
        <v>1.1226666666666667</v>
      </c>
      <c r="P2164" s="12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Sub-Category]],LEN(Kickstarter[[#This Row],[Category and Sub-Category]])-FIND("/",Kickstarter[[#This Row],[Category and Sub-Category]]))</f>
        <v>rock</v>
      </c>
      <c r="S2164" t="b">
        <v>1</v>
      </c>
      <c r="T2164" t="s">
        <v>8276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f>(((Kickstarter[[#This Row],[deadline]]/60)/60)/24)+DATE(1970,1,1)</f>
        <v>42163.159722222219</v>
      </c>
      <c r="J2165">
        <v>1433735400</v>
      </c>
      <c r="K2165" s="9">
        <f>(((Kickstarter[[#This Row],[launched_at]]/60)/60)/24)+DATE(1970,1,1)</f>
        <v>42111.899537037039</v>
      </c>
      <c r="L2165">
        <v>1429306520</v>
      </c>
      <c r="M2165" t="b">
        <v>0</v>
      </c>
      <c r="N2165">
        <v>44</v>
      </c>
      <c r="O2165" s="10">
        <f>Kickstarter[[#This Row],[pledged]]/Kickstarter[[#This Row],[goal]]</f>
        <v>1.3220000000000001</v>
      </c>
      <c r="P2165" s="12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Sub-Category]],LEN(Kickstarter[[#This Row],[Category and Sub-Category]])-FIND("/",Kickstarter[[#This Row],[Category and Sub-Category]]))</f>
        <v>rock</v>
      </c>
      <c r="S2165" t="b">
        <v>1</v>
      </c>
      <c r="T2165" t="s">
        <v>8276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f>(((Kickstarter[[#This Row],[deadline]]/60)/60)/24)+DATE(1970,1,1)</f>
        <v>42546.165972222225</v>
      </c>
      <c r="J2166">
        <v>1466827140</v>
      </c>
      <c r="K2166" s="9">
        <f>(((Kickstarter[[#This Row],[launched_at]]/60)/60)/24)+DATE(1970,1,1)</f>
        <v>42515.71775462963</v>
      </c>
      <c r="L2166">
        <v>1464196414</v>
      </c>
      <c r="M2166" t="b">
        <v>0</v>
      </c>
      <c r="N2166">
        <v>83</v>
      </c>
      <c r="O2166" s="10">
        <f>Kickstarter[[#This Row],[pledged]]/Kickstarter[[#This Row],[goal]]</f>
        <v>1.0263636363636364</v>
      </c>
      <c r="P2166" s="12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Sub-Category]],LEN(Kickstarter[[#This Row],[Category and Sub-Category]])-FIND("/",Kickstarter[[#This Row],[Category and Sub-Category]]))</f>
        <v>rock</v>
      </c>
      <c r="S2166" t="b">
        <v>1</v>
      </c>
      <c r="T2166" t="s">
        <v>8276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f>(((Kickstarter[[#This Row],[deadline]]/60)/60)/24)+DATE(1970,1,1)</f>
        <v>42468.625405092593</v>
      </c>
      <c r="J2167">
        <v>1460127635</v>
      </c>
      <c r="K2167" s="9">
        <f>(((Kickstarter[[#This Row],[launched_at]]/60)/60)/24)+DATE(1970,1,1)</f>
        <v>42438.667071759264</v>
      </c>
      <c r="L2167">
        <v>1457539235</v>
      </c>
      <c r="M2167" t="b">
        <v>0</v>
      </c>
      <c r="N2167">
        <v>117</v>
      </c>
      <c r="O2167" s="10">
        <f>Kickstarter[[#This Row],[pledged]]/Kickstarter[[#This Row],[goal]]</f>
        <v>1.3864000000000001</v>
      </c>
      <c r="P2167" s="12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Sub-Category]],LEN(Kickstarter[[#This Row],[Category and Sub-Category]])-FIND("/",Kickstarter[[#This Row],[Category and Sub-Category]]))</f>
        <v>rock</v>
      </c>
      <c r="S2167" t="b">
        <v>1</v>
      </c>
      <c r="T2167" t="s">
        <v>8276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f>(((Kickstarter[[#This Row],[deadline]]/60)/60)/24)+DATE(1970,1,1)</f>
        <v>41978.879837962959</v>
      </c>
      <c r="J2168">
        <v>1417813618</v>
      </c>
      <c r="K2168" s="9">
        <f>(((Kickstarter[[#This Row],[launched_at]]/60)/60)/24)+DATE(1970,1,1)</f>
        <v>41933.838171296295</v>
      </c>
      <c r="L2168">
        <v>1413922018</v>
      </c>
      <c r="M2168" t="b">
        <v>0</v>
      </c>
      <c r="N2168">
        <v>32</v>
      </c>
      <c r="O2168" s="10">
        <f>Kickstarter[[#This Row],[pledged]]/Kickstarter[[#This Row],[goal]]</f>
        <v>1.466</v>
      </c>
      <c r="P2168" s="12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Sub-Category]],LEN(Kickstarter[[#This Row],[Category and Sub-Category]])-FIND("/",Kickstarter[[#This Row],[Category and Sub-Category]]))</f>
        <v>rock</v>
      </c>
      <c r="S2168" t="b">
        <v>1</v>
      </c>
      <c r="T2168" t="s">
        <v>8276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f>(((Kickstarter[[#This Row],[deadline]]/60)/60)/24)+DATE(1970,1,1)</f>
        <v>41167.066400462965</v>
      </c>
      <c r="J2169">
        <v>1347672937</v>
      </c>
      <c r="K2169" s="9">
        <f>(((Kickstarter[[#This Row],[launched_at]]/60)/60)/24)+DATE(1970,1,1)</f>
        <v>41153.066400462965</v>
      </c>
      <c r="L2169">
        <v>1346463337</v>
      </c>
      <c r="M2169" t="b">
        <v>0</v>
      </c>
      <c r="N2169">
        <v>8</v>
      </c>
      <c r="O2169" s="10">
        <f>Kickstarter[[#This Row],[pledged]]/Kickstarter[[#This Row],[goal]]</f>
        <v>1.2</v>
      </c>
      <c r="P2169" s="12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Sub-Category]],LEN(Kickstarter[[#This Row],[Category and Sub-Category]])-FIND("/",Kickstarter[[#This Row],[Category and Sub-Category]]))</f>
        <v>rock</v>
      </c>
      <c r="S2169" t="b">
        <v>1</v>
      </c>
      <c r="T2169" t="s">
        <v>8276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f>(((Kickstarter[[#This Row],[deadline]]/60)/60)/24)+DATE(1970,1,1)</f>
        <v>42776.208333333328</v>
      </c>
      <c r="J2170">
        <v>1486702800</v>
      </c>
      <c r="K2170" s="9">
        <f>(((Kickstarter[[#This Row],[launched_at]]/60)/60)/24)+DATE(1970,1,1)</f>
        <v>42745.600243055553</v>
      </c>
      <c r="L2170">
        <v>1484058261</v>
      </c>
      <c r="M2170" t="b">
        <v>0</v>
      </c>
      <c r="N2170">
        <v>340</v>
      </c>
      <c r="O2170" s="10">
        <f>Kickstarter[[#This Row],[pledged]]/Kickstarter[[#This Row],[goal]]</f>
        <v>1.215816111111111</v>
      </c>
      <c r="P2170" s="12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Sub-Category]],LEN(Kickstarter[[#This Row],[Category and Sub-Category]])-FIND("/",Kickstarter[[#This Row],[Category and Sub-Category]]))</f>
        <v>rock</v>
      </c>
      <c r="S2170" t="b">
        <v>1</v>
      </c>
      <c r="T2170" t="s">
        <v>8276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f>(((Kickstarter[[#This Row],[deadline]]/60)/60)/24)+DATE(1970,1,1)</f>
        <v>42796.700821759259</v>
      </c>
      <c r="J2171">
        <v>1488473351</v>
      </c>
      <c r="K2171" s="9">
        <f>(((Kickstarter[[#This Row],[launched_at]]/60)/60)/24)+DATE(1970,1,1)</f>
        <v>42793.700821759259</v>
      </c>
      <c r="L2171">
        <v>1488214151</v>
      </c>
      <c r="M2171" t="b">
        <v>0</v>
      </c>
      <c r="N2171">
        <v>7</v>
      </c>
      <c r="O2171" s="10">
        <f>Kickstarter[[#This Row],[pledged]]/Kickstarter[[#This Row],[goal]]</f>
        <v>1</v>
      </c>
      <c r="P2171" s="12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Sub-Category]],LEN(Kickstarter[[#This Row],[Category and Sub-Category]])-FIND("/",Kickstarter[[#This Row],[Category and Sub-Category]]))</f>
        <v>rock</v>
      </c>
      <c r="S2171" t="b">
        <v>1</v>
      </c>
      <c r="T2171" t="s">
        <v>8276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f>(((Kickstarter[[#This Row],[deadline]]/60)/60)/24)+DATE(1970,1,1)</f>
        <v>42238.750254629631</v>
      </c>
      <c r="J2172">
        <v>1440266422</v>
      </c>
      <c r="K2172" s="9">
        <f>(((Kickstarter[[#This Row],[launched_at]]/60)/60)/24)+DATE(1970,1,1)</f>
        <v>42198.750254629631</v>
      </c>
      <c r="L2172">
        <v>1436810422</v>
      </c>
      <c r="M2172" t="b">
        <v>0</v>
      </c>
      <c r="N2172">
        <v>19</v>
      </c>
      <c r="O2172" s="10">
        <f>Kickstarter[[#This Row],[pledged]]/Kickstarter[[#This Row],[goal]]</f>
        <v>1.8085714285714285</v>
      </c>
      <c r="P2172" s="12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Sub-Category]],LEN(Kickstarter[[#This Row],[Category and Sub-Category]])-FIND("/",Kickstarter[[#This Row],[Category and Sub-Category]]))</f>
        <v>rock</v>
      </c>
      <c r="S2172" t="b">
        <v>1</v>
      </c>
      <c r="T2172" t="s">
        <v>8276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f>(((Kickstarter[[#This Row],[deadline]]/60)/60)/24)+DATE(1970,1,1)</f>
        <v>42177.208333333328</v>
      </c>
      <c r="J2173">
        <v>1434949200</v>
      </c>
      <c r="K2173" s="9">
        <f>(((Kickstarter[[#This Row],[launched_at]]/60)/60)/24)+DATE(1970,1,1)</f>
        <v>42141.95711805555</v>
      </c>
      <c r="L2173">
        <v>1431903495</v>
      </c>
      <c r="M2173" t="b">
        <v>0</v>
      </c>
      <c r="N2173">
        <v>47</v>
      </c>
      <c r="O2173" s="10">
        <f>Kickstarter[[#This Row],[pledged]]/Kickstarter[[#This Row],[goal]]</f>
        <v>1.0607500000000001</v>
      </c>
      <c r="P2173" s="12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Sub-Category]],LEN(Kickstarter[[#This Row],[Category and Sub-Category]])-FIND("/",Kickstarter[[#This Row],[Category and Sub-Category]]))</f>
        <v>rock</v>
      </c>
      <c r="S2173" t="b">
        <v>1</v>
      </c>
      <c r="T2173" t="s">
        <v>8276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f>(((Kickstarter[[#This Row],[deadline]]/60)/60)/24)+DATE(1970,1,1)</f>
        <v>42112.580092592587</v>
      </c>
      <c r="J2174">
        <v>1429365320</v>
      </c>
      <c r="K2174" s="9">
        <f>(((Kickstarter[[#This Row],[launched_at]]/60)/60)/24)+DATE(1970,1,1)</f>
        <v>42082.580092592587</v>
      </c>
      <c r="L2174">
        <v>1426773320</v>
      </c>
      <c r="M2174" t="b">
        <v>0</v>
      </c>
      <c r="N2174">
        <v>13</v>
      </c>
      <c r="O2174" s="10">
        <f>Kickstarter[[#This Row],[pledged]]/Kickstarter[[#This Row],[goal]]</f>
        <v>1</v>
      </c>
      <c r="P2174" s="12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Sub-Category]],LEN(Kickstarter[[#This Row],[Category and Sub-Category]])-FIND("/",Kickstarter[[#This Row],[Category and Sub-Category]]))</f>
        <v>rock</v>
      </c>
      <c r="S2174" t="b">
        <v>1</v>
      </c>
      <c r="T2174" t="s">
        <v>8276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f>(((Kickstarter[[#This Row],[deadline]]/60)/60)/24)+DATE(1970,1,1)</f>
        <v>41527.165972222225</v>
      </c>
      <c r="J2175">
        <v>1378785540</v>
      </c>
      <c r="K2175" s="9">
        <f>(((Kickstarter[[#This Row],[launched_at]]/60)/60)/24)+DATE(1970,1,1)</f>
        <v>41495.692627314813</v>
      </c>
      <c r="L2175">
        <v>1376066243</v>
      </c>
      <c r="M2175" t="b">
        <v>0</v>
      </c>
      <c r="N2175">
        <v>90</v>
      </c>
      <c r="O2175" s="10">
        <f>Kickstarter[[#This Row],[pledged]]/Kickstarter[[#This Row],[goal]]</f>
        <v>1.2692857142857144</v>
      </c>
      <c r="P2175" s="12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Sub-Category]],LEN(Kickstarter[[#This Row],[Category and Sub-Category]])-FIND("/",Kickstarter[[#This Row],[Category and Sub-Category]]))</f>
        <v>rock</v>
      </c>
      <c r="S2175" t="b">
        <v>1</v>
      </c>
      <c r="T2175" t="s">
        <v>8276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f>(((Kickstarter[[#This Row],[deadline]]/60)/60)/24)+DATE(1970,1,1)</f>
        <v>42495.542905092589</v>
      </c>
      <c r="J2176">
        <v>1462453307</v>
      </c>
      <c r="K2176" s="9">
        <f>(((Kickstarter[[#This Row],[launched_at]]/60)/60)/24)+DATE(1970,1,1)</f>
        <v>42465.542905092589</v>
      </c>
      <c r="L2176">
        <v>1459861307</v>
      </c>
      <c r="M2176" t="b">
        <v>0</v>
      </c>
      <c r="N2176">
        <v>63</v>
      </c>
      <c r="O2176" s="10">
        <f>Kickstarter[[#This Row],[pledged]]/Kickstarter[[#This Row],[goal]]</f>
        <v>1.0297499999999999</v>
      </c>
      <c r="P2176" s="12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Sub-Category]],LEN(Kickstarter[[#This Row],[Category and Sub-Category]])-FIND("/",Kickstarter[[#This Row],[Category and Sub-Category]]))</f>
        <v>rock</v>
      </c>
      <c r="S2176" t="b">
        <v>1</v>
      </c>
      <c r="T2176" t="s">
        <v>8276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f>(((Kickstarter[[#This Row],[deadline]]/60)/60)/24)+DATE(1970,1,1)</f>
        <v>42572.009097222224</v>
      </c>
      <c r="J2177">
        <v>1469059986</v>
      </c>
      <c r="K2177" s="9">
        <f>(((Kickstarter[[#This Row],[launched_at]]/60)/60)/24)+DATE(1970,1,1)</f>
        <v>42565.009097222224</v>
      </c>
      <c r="L2177">
        <v>1468455186</v>
      </c>
      <c r="M2177" t="b">
        <v>0</v>
      </c>
      <c r="N2177">
        <v>26</v>
      </c>
      <c r="O2177" s="10">
        <f>Kickstarter[[#This Row],[pledged]]/Kickstarter[[#This Row],[goal]]</f>
        <v>2.5</v>
      </c>
      <c r="P2177" s="12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Sub-Category]],LEN(Kickstarter[[#This Row],[Category and Sub-Category]])-FIND("/",Kickstarter[[#This Row],[Category and Sub-Category]]))</f>
        <v>rock</v>
      </c>
      <c r="S2177" t="b">
        <v>1</v>
      </c>
      <c r="T2177" t="s">
        <v>8276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f>(((Kickstarter[[#This Row],[deadline]]/60)/60)/24)+DATE(1970,1,1)</f>
        <v>42126.633206018523</v>
      </c>
      <c r="J2178">
        <v>1430579509</v>
      </c>
      <c r="K2178" s="9">
        <f>(((Kickstarter[[#This Row],[launched_at]]/60)/60)/24)+DATE(1970,1,1)</f>
        <v>42096.633206018523</v>
      </c>
      <c r="L2178">
        <v>1427987509</v>
      </c>
      <c r="M2178" t="b">
        <v>0</v>
      </c>
      <c r="N2178">
        <v>71</v>
      </c>
      <c r="O2178" s="10">
        <f>Kickstarter[[#This Row],[pledged]]/Kickstarter[[#This Row],[goal]]</f>
        <v>1.2602</v>
      </c>
      <c r="P2178" s="12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Sub-Category]],LEN(Kickstarter[[#This Row],[Category and Sub-Category]])-FIND("/",Kickstarter[[#This Row],[Category and Sub-Category]]))</f>
        <v>rock</v>
      </c>
      <c r="S2178" t="b">
        <v>1</v>
      </c>
      <c r="T2178" t="s">
        <v>8276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f>(((Kickstarter[[#This Row],[deadline]]/60)/60)/24)+DATE(1970,1,1)</f>
        <v>42527.250775462962</v>
      </c>
      <c r="J2179">
        <v>1465192867</v>
      </c>
      <c r="K2179" s="9">
        <f>(((Kickstarter[[#This Row],[launched_at]]/60)/60)/24)+DATE(1970,1,1)</f>
        <v>42502.250775462962</v>
      </c>
      <c r="L2179">
        <v>1463032867</v>
      </c>
      <c r="M2179" t="b">
        <v>0</v>
      </c>
      <c r="N2179">
        <v>38</v>
      </c>
      <c r="O2179" s="10">
        <f>Kickstarter[[#This Row],[pledged]]/Kickstarter[[#This Row],[goal]]</f>
        <v>1.0012000000000001</v>
      </c>
      <c r="P2179" s="12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Sub-Category]],LEN(Kickstarter[[#This Row],[Category and Sub-Category]])-FIND("/",Kickstarter[[#This Row],[Category and Sub-Category]]))</f>
        <v>rock</v>
      </c>
      <c r="S2179" t="b">
        <v>1</v>
      </c>
      <c r="T2179" t="s">
        <v>8276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f>(((Kickstarter[[#This Row],[deadline]]/60)/60)/24)+DATE(1970,1,1)</f>
        <v>42753.63653935185</v>
      </c>
      <c r="J2180">
        <v>1484752597</v>
      </c>
      <c r="K2180" s="9">
        <f>(((Kickstarter[[#This Row],[launched_at]]/60)/60)/24)+DATE(1970,1,1)</f>
        <v>42723.63653935185</v>
      </c>
      <c r="L2180">
        <v>1482160597</v>
      </c>
      <c r="M2180" t="b">
        <v>0</v>
      </c>
      <c r="N2180">
        <v>859</v>
      </c>
      <c r="O2180" s="10">
        <f>Kickstarter[[#This Row],[pledged]]/Kickstarter[[#This Row],[goal]]</f>
        <v>1.3864000000000001</v>
      </c>
      <c r="P2180" s="12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Sub-Category]],LEN(Kickstarter[[#This Row],[Category and Sub-Category]])-FIND("/",Kickstarter[[#This Row],[Category and Sub-Category]]))</f>
        <v>rock</v>
      </c>
      <c r="S2180" t="b">
        <v>1</v>
      </c>
      <c r="T2180" t="s">
        <v>8276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f>(((Kickstarter[[#This Row],[deadline]]/60)/60)/24)+DATE(1970,1,1)</f>
        <v>42105.171203703707</v>
      </c>
      <c r="J2181">
        <v>1428725192</v>
      </c>
      <c r="K2181" s="9">
        <f>(((Kickstarter[[#This Row],[launched_at]]/60)/60)/24)+DATE(1970,1,1)</f>
        <v>42075.171203703707</v>
      </c>
      <c r="L2181">
        <v>1426133192</v>
      </c>
      <c r="M2181" t="b">
        <v>0</v>
      </c>
      <c r="N2181">
        <v>21</v>
      </c>
      <c r="O2181" s="10">
        <f>Kickstarter[[#This Row],[pledged]]/Kickstarter[[#This Row],[goal]]</f>
        <v>1.6140000000000001</v>
      </c>
      <c r="P2181" s="12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Sub-Category]],LEN(Kickstarter[[#This Row],[Category and Sub-Category]])-FIND("/",Kickstarter[[#This Row],[Category and Sub-Category]]))</f>
        <v>rock</v>
      </c>
      <c r="S2181" t="b">
        <v>1</v>
      </c>
      <c r="T2181" t="s">
        <v>8276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f>(((Kickstarter[[#This Row],[deadline]]/60)/60)/24)+DATE(1970,1,1)</f>
        <v>42321.711435185185</v>
      </c>
      <c r="J2182">
        <v>1447434268</v>
      </c>
      <c r="K2182" s="9">
        <f>(((Kickstarter[[#This Row],[launched_at]]/60)/60)/24)+DATE(1970,1,1)</f>
        <v>42279.669768518521</v>
      </c>
      <c r="L2182">
        <v>1443801868</v>
      </c>
      <c r="M2182" t="b">
        <v>0</v>
      </c>
      <c r="N2182">
        <v>78</v>
      </c>
      <c r="O2182" s="10">
        <f>Kickstarter[[#This Row],[pledged]]/Kickstarter[[#This Row],[goal]]</f>
        <v>1.071842</v>
      </c>
      <c r="P2182" s="12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Sub-Category]],LEN(Kickstarter[[#This Row],[Category and Sub-Category]])-FIND("/",Kickstarter[[#This Row],[Category and Sub-Category]]))</f>
        <v>rock</v>
      </c>
      <c r="S2182" t="b">
        <v>1</v>
      </c>
      <c r="T2182" t="s">
        <v>8276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f>(((Kickstarter[[#This Row],[deadline]]/60)/60)/24)+DATE(1970,1,1)</f>
        <v>42787.005243055552</v>
      </c>
      <c r="J2183">
        <v>1487635653</v>
      </c>
      <c r="K2183" s="9">
        <f>(((Kickstarter[[#This Row],[launched_at]]/60)/60)/24)+DATE(1970,1,1)</f>
        <v>42773.005243055552</v>
      </c>
      <c r="L2183">
        <v>1486426053</v>
      </c>
      <c r="M2183" t="b">
        <v>0</v>
      </c>
      <c r="N2183">
        <v>53</v>
      </c>
      <c r="O2183" s="10">
        <f>Kickstarter[[#This Row],[pledged]]/Kickstarter[[#This Row],[goal]]</f>
        <v>1.5309999999999999</v>
      </c>
      <c r="P2183" s="12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Sub-Category]],LEN(Kickstarter[[#This Row],[Category and Sub-Category]])-FIND("/",Kickstarter[[#This Row],[Category and Sub-Category]]))</f>
        <v>tabletop games</v>
      </c>
      <c r="S2183" t="b">
        <v>1</v>
      </c>
      <c r="T2183" t="s">
        <v>8297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f>(((Kickstarter[[#This Row],[deadline]]/60)/60)/24)+DATE(1970,1,1)</f>
        <v>41914.900752314818</v>
      </c>
      <c r="J2184">
        <v>1412285825</v>
      </c>
      <c r="K2184" s="9">
        <f>(((Kickstarter[[#This Row],[launched_at]]/60)/60)/24)+DATE(1970,1,1)</f>
        <v>41879.900752314818</v>
      </c>
      <c r="L2184">
        <v>1409261825</v>
      </c>
      <c r="M2184" t="b">
        <v>0</v>
      </c>
      <c r="N2184">
        <v>356</v>
      </c>
      <c r="O2184" s="10">
        <f>Kickstarter[[#This Row],[pledged]]/Kickstarter[[#This Row],[goal]]</f>
        <v>5.2416666666666663</v>
      </c>
      <c r="P2184" s="12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Sub-Category]],LEN(Kickstarter[[#This Row],[Category and Sub-Category]])-FIND("/",Kickstarter[[#This Row],[Category and Sub-Category]]))</f>
        <v>tabletop games</v>
      </c>
      <c r="S2184" t="b">
        <v>1</v>
      </c>
      <c r="T2184" t="s">
        <v>8297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f>(((Kickstarter[[#This Row],[deadline]]/60)/60)/24)+DATE(1970,1,1)</f>
        <v>42775.208333333328</v>
      </c>
      <c r="J2185">
        <v>1486616400</v>
      </c>
      <c r="K2185" s="9">
        <f>(((Kickstarter[[#This Row],[launched_at]]/60)/60)/24)+DATE(1970,1,1)</f>
        <v>42745.365474537044</v>
      </c>
      <c r="L2185">
        <v>1484037977</v>
      </c>
      <c r="M2185" t="b">
        <v>0</v>
      </c>
      <c r="N2185">
        <v>279</v>
      </c>
      <c r="O2185" s="10">
        <f>Kickstarter[[#This Row],[pledged]]/Kickstarter[[#This Row],[goal]]</f>
        <v>4.8927777777777779</v>
      </c>
      <c r="P2185" s="12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Sub-Category]],LEN(Kickstarter[[#This Row],[Category and Sub-Category]])-FIND("/",Kickstarter[[#This Row],[Category and Sub-Category]]))</f>
        <v>tabletop games</v>
      </c>
      <c r="S2185" t="b">
        <v>1</v>
      </c>
      <c r="T2185" t="s">
        <v>8297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f>(((Kickstarter[[#This Row],[deadline]]/60)/60)/24)+DATE(1970,1,1)</f>
        <v>42394.666666666672</v>
      </c>
      <c r="J2186">
        <v>1453737600</v>
      </c>
      <c r="K2186" s="9">
        <f>(((Kickstarter[[#This Row],[launched_at]]/60)/60)/24)+DATE(1970,1,1)</f>
        <v>42380.690289351856</v>
      </c>
      <c r="L2186">
        <v>1452530041</v>
      </c>
      <c r="M2186" t="b">
        <v>1</v>
      </c>
      <c r="N2186">
        <v>266</v>
      </c>
      <c r="O2186" s="10">
        <f>Kickstarter[[#This Row],[pledged]]/Kickstarter[[#This Row],[goal]]</f>
        <v>2.8473999999999999</v>
      </c>
      <c r="P2186" s="12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Sub-Category]],LEN(Kickstarter[[#This Row],[Category and Sub-Category]])-FIND("/",Kickstarter[[#This Row],[Category and Sub-Category]]))</f>
        <v>tabletop games</v>
      </c>
      <c r="S2186" t="b">
        <v>1</v>
      </c>
      <c r="T2186" t="s">
        <v>8297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f>(((Kickstarter[[#This Row],[deadline]]/60)/60)/24)+DATE(1970,1,1)</f>
        <v>41359.349988425929</v>
      </c>
      <c r="J2187">
        <v>1364286239</v>
      </c>
      <c r="K2187" s="9">
        <f>(((Kickstarter[[#This Row],[launched_at]]/60)/60)/24)+DATE(1970,1,1)</f>
        <v>41319.349988425929</v>
      </c>
      <c r="L2187">
        <v>1360830239</v>
      </c>
      <c r="M2187" t="b">
        <v>0</v>
      </c>
      <c r="N2187">
        <v>623</v>
      </c>
      <c r="O2187" s="10">
        <f>Kickstarter[[#This Row],[pledged]]/Kickstarter[[#This Row],[goal]]</f>
        <v>18.569700000000001</v>
      </c>
      <c r="P2187" s="12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Sub-Category]],LEN(Kickstarter[[#This Row],[Category and Sub-Category]])-FIND("/",Kickstarter[[#This Row],[Category and Sub-Category]]))</f>
        <v>tabletop games</v>
      </c>
      <c r="S2187" t="b">
        <v>1</v>
      </c>
      <c r="T2187" t="s">
        <v>8297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f>(((Kickstarter[[#This Row],[deadline]]/60)/60)/24)+DATE(1970,1,1)</f>
        <v>42620.083333333328</v>
      </c>
      <c r="J2188">
        <v>1473213600</v>
      </c>
      <c r="K2188" s="9">
        <f>(((Kickstarter[[#This Row],[launched_at]]/60)/60)/24)+DATE(1970,1,1)</f>
        <v>42583.615081018521</v>
      </c>
      <c r="L2188">
        <v>1470062743</v>
      </c>
      <c r="M2188" t="b">
        <v>0</v>
      </c>
      <c r="N2188">
        <v>392</v>
      </c>
      <c r="O2188" s="10">
        <f>Kickstarter[[#This Row],[pledged]]/Kickstarter[[#This Row],[goal]]</f>
        <v>1.0967499999999999</v>
      </c>
      <c r="P2188" s="12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Sub-Category]],LEN(Kickstarter[[#This Row],[Category and Sub-Category]])-FIND("/",Kickstarter[[#This Row],[Category and Sub-Category]]))</f>
        <v>tabletop games</v>
      </c>
      <c r="S2188" t="b">
        <v>1</v>
      </c>
      <c r="T2188" t="s">
        <v>8297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f>(((Kickstarter[[#This Row],[deadline]]/60)/60)/24)+DATE(1970,1,1)</f>
        <v>42097.165972222225</v>
      </c>
      <c r="J2189">
        <v>1428033540</v>
      </c>
      <c r="K2189" s="9">
        <f>(((Kickstarter[[#This Row],[launched_at]]/60)/60)/24)+DATE(1970,1,1)</f>
        <v>42068.209097222221</v>
      </c>
      <c r="L2189">
        <v>1425531666</v>
      </c>
      <c r="M2189" t="b">
        <v>1</v>
      </c>
      <c r="N2189">
        <v>3562</v>
      </c>
      <c r="O2189" s="10">
        <f>Kickstarter[[#This Row],[pledged]]/Kickstarter[[#This Row],[goal]]</f>
        <v>10.146425000000001</v>
      </c>
      <c r="P2189" s="12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Sub-Category]],LEN(Kickstarter[[#This Row],[Category and Sub-Category]])-FIND("/",Kickstarter[[#This Row],[Category and Sub-Category]]))</f>
        <v>tabletop games</v>
      </c>
      <c r="S2189" t="b">
        <v>1</v>
      </c>
      <c r="T2189" t="s">
        <v>8297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f>(((Kickstarter[[#This Row],[deadline]]/60)/60)/24)+DATE(1970,1,1)</f>
        <v>42668.708333333328</v>
      </c>
      <c r="J2190">
        <v>1477414800</v>
      </c>
      <c r="K2190" s="9">
        <f>(((Kickstarter[[#This Row],[launched_at]]/60)/60)/24)+DATE(1970,1,1)</f>
        <v>42633.586122685185</v>
      </c>
      <c r="L2190">
        <v>1474380241</v>
      </c>
      <c r="M2190" t="b">
        <v>0</v>
      </c>
      <c r="N2190">
        <v>514</v>
      </c>
      <c r="O2190" s="10">
        <f>Kickstarter[[#This Row],[pledged]]/Kickstarter[[#This Row],[goal]]</f>
        <v>4.1217692027666546</v>
      </c>
      <c r="P2190" s="12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Sub-Category]],LEN(Kickstarter[[#This Row],[Category and Sub-Category]])-FIND("/",Kickstarter[[#This Row],[Category and Sub-Category]]))</f>
        <v>tabletop games</v>
      </c>
      <c r="S2190" t="b">
        <v>1</v>
      </c>
      <c r="T2190" t="s">
        <v>8297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f>(((Kickstarter[[#This Row],[deadline]]/60)/60)/24)+DATE(1970,1,1)</f>
        <v>42481.916666666672</v>
      </c>
      <c r="J2191">
        <v>1461276000</v>
      </c>
      <c r="K2191" s="9">
        <f>(((Kickstarter[[#This Row],[launched_at]]/60)/60)/24)+DATE(1970,1,1)</f>
        <v>42467.788194444445</v>
      </c>
      <c r="L2191">
        <v>1460055300</v>
      </c>
      <c r="M2191" t="b">
        <v>0</v>
      </c>
      <c r="N2191">
        <v>88</v>
      </c>
      <c r="O2191" s="10">
        <f>Kickstarter[[#This Row],[pledged]]/Kickstarter[[#This Row],[goal]]</f>
        <v>5.0324999999999998</v>
      </c>
      <c r="P2191" s="12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Sub-Category]],LEN(Kickstarter[[#This Row],[Category and Sub-Category]])-FIND("/",Kickstarter[[#This Row],[Category and Sub-Category]]))</f>
        <v>tabletop games</v>
      </c>
      <c r="S2191" t="b">
        <v>1</v>
      </c>
      <c r="T2191" t="s">
        <v>8297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f>(((Kickstarter[[#This Row],[deadline]]/60)/60)/24)+DATE(1970,1,1)</f>
        <v>42452.290972222225</v>
      </c>
      <c r="J2192">
        <v>1458716340</v>
      </c>
      <c r="K2192" s="9">
        <f>(((Kickstarter[[#This Row],[launched_at]]/60)/60)/24)+DATE(1970,1,1)</f>
        <v>42417.625046296293</v>
      </c>
      <c r="L2192">
        <v>1455721204</v>
      </c>
      <c r="M2192" t="b">
        <v>0</v>
      </c>
      <c r="N2192">
        <v>537</v>
      </c>
      <c r="O2192" s="10">
        <f>Kickstarter[[#This Row],[pledged]]/Kickstarter[[#This Row],[goal]]</f>
        <v>1.8461052631578947</v>
      </c>
      <c r="P2192" s="12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Sub-Category]],LEN(Kickstarter[[#This Row],[Category and Sub-Category]])-FIND("/",Kickstarter[[#This Row],[Category and Sub-Category]]))</f>
        <v>tabletop games</v>
      </c>
      <c r="S2192" t="b">
        <v>1</v>
      </c>
      <c r="T2192" t="s">
        <v>8297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f>(((Kickstarter[[#This Row],[deadline]]/60)/60)/24)+DATE(1970,1,1)</f>
        <v>42780.833645833336</v>
      </c>
      <c r="J2193">
        <v>1487102427</v>
      </c>
      <c r="K2193" s="9">
        <f>(((Kickstarter[[#This Row],[launched_at]]/60)/60)/24)+DATE(1970,1,1)</f>
        <v>42768.833645833336</v>
      </c>
      <c r="L2193">
        <v>1486065627</v>
      </c>
      <c r="M2193" t="b">
        <v>0</v>
      </c>
      <c r="N2193">
        <v>25</v>
      </c>
      <c r="O2193" s="10">
        <f>Kickstarter[[#This Row],[pledged]]/Kickstarter[[#This Row],[goal]]</f>
        <v>1.1973333333333334</v>
      </c>
      <c r="P2193" s="12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Sub-Category]],LEN(Kickstarter[[#This Row],[Category and Sub-Category]])-FIND("/",Kickstarter[[#This Row],[Category and Sub-Category]]))</f>
        <v>tabletop games</v>
      </c>
      <c r="S2193" t="b">
        <v>1</v>
      </c>
      <c r="T2193" t="s">
        <v>8297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f>(((Kickstarter[[#This Row],[deadline]]/60)/60)/24)+DATE(1970,1,1)</f>
        <v>42719.958333333328</v>
      </c>
      <c r="J2194">
        <v>1481842800</v>
      </c>
      <c r="K2194" s="9">
        <f>(((Kickstarter[[#This Row],[launched_at]]/60)/60)/24)+DATE(1970,1,1)</f>
        <v>42691.8512037037</v>
      </c>
      <c r="L2194">
        <v>1479414344</v>
      </c>
      <c r="M2194" t="b">
        <v>0</v>
      </c>
      <c r="N2194">
        <v>3238</v>
      </c>
      <c r="O2194" s="10">
        <f>Kickstarter[[#This Row],[pledged]]/Kickstarter[[#This Row],[goal]]</f>
        <v>10.812401666666668</v>
      </c>
      <c r="P2194" s="12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Sub-Category]],LEN(Kickstarter[[#This Row],[Category and Sub-Category]])-FIND("/",Kickstarter[[#This Row],[Category and Sub-Category]]))</f>
        <v>tabletop games</v>
      </c>
      <c r="S2194" t="b">
        <v>1</v>
      </c>
      <c r="T2194" t="s">
        <v>8297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f>(((Kickstarter[[#This Row],[deadline]]/60)/60)/24)+DATE(1970,1,1)</f>
        <v>42695.207638888889</v>
      </c>
      <c r="J2195">
        <v>1479704340</v>
      </c>
      <c r="K2195" s="9">
        <f>(((Kickstarter[[#This Row],[launched_at]]/60)/60)/24)+DATE(1970,1,1)</f>
        <v>42664.405925925923</v>
      </c>
      <c r="L2195">
        <v>1477043072</v>
      </c>
      <c r="M2195" t="b">
        <v>0</v>
      </c>
      <c r="N2195">
        <v>897</v>
      </c>
      <c r="O2195" s="10">
        <f>Kickstarter[[#This Row],[pledged]]/Kickstarter[[#This Row],[goal]]</f>
        <v>4.5237333333333334</v>
      </c>
      <c r="P2195" s="12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Sub-Category]],LEN(Kickstarter[[#This Row],[Category and Sub-Category]])-FIND("/",Kickstarter[[#This Row],[Category and Sub-Category]]))</f>
        <v>tabletop games</v>
      </c>
      <c r="S2195" t="b">
        <v>1</v>
      </c>
      <c r="T2195" t="s">
        <v>8297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f>(((Kickstarter[[#This Row],[deadline]]/60)/60)/24)+DATE(1970,1,1)</f>
        <v>42455.716319444444</v>
      </c>
      <c r="J2196">
        <v>1459012290</v>
      </c>
      <c r="K2196" s="9">
        <f>(((Kickstarter[[#This Row],[launched_at]]/60)/60)/24)+DATE(1970,1,1)</f>
        <v>42425.757986111115</v>
      </c>
      <c r="L2196">
        <v>1456423890</v>
      </c>
      <c r="M2196" t="b">
        <v>0</v>
      </c>
      <c r="N2196">
        <v>878</v>
      </c>
      <c r="O2196" s="10">
        <f>Kickstarter[[#This Row],[pledged]]/Kickstarter[[#This Row],[goal]]</f>
        <v>5.3737000000000004</v>
      </c>
      <c r="P2196" s="12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Sub-Category]],LEN(Kickstarter[[#This Row],[Category and Sub-Category]])-FIND("/",Kickstarter[[#This Row],[Category and Sub-Category]]))</f>
        <v>tabletop games</v>
      </c>
      <c r="S2196" t="b">
        <v>1</v>
      </c>
      <c r="T2196" t="s">
        <v>8297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f>(((Kickstarter[[#This Row],[deadline]]/60)/60)/24)+DATE(1970,1,1)</f>
        <v>42227.771990740745</v>
      </c>
      <c r="J2197">
        <v>1439317900</v>
      </c>
      <c r="K2197" s="9">
        <f>(((Kickstarter[[#This Row],[launched_at]]/60)/60)/24)+DATE(1970,1,1)</f>
        <v>42197.771990740745</v>
      </c>
      <c r="L2197">
        <v>1436725900</v>
      </c>
      <c r="M2197" t="b">
        <v>0</v>
      </c>
      <c r="N2197">
        <v>115</v>
      </c>
      <c r="O2197" s="10">
        <f>Kickstarter[[#This Row],[pledged]]/Kickstarter[[#This Row],[goal]]</f>
        <v>1.2032608695652174</v>
      </c>
      <c r="P2197" s="12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Sub-Category]],LEN(Kickstarter[[#This Row],[Category and Sub-Category]])-FIND("/",Kickstarter[[#This Row],[Category and Sub-Category]]))</f>
        <v>tabletop games</v>
      </c>
      <c r="S2197" t="b">
        <v>1</v>
      </c>
      <c r="T2197" t="s">
        <v>8297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f>(((Kickstarter[[#This Row],[deadline]]/60)/60)/24)+DATE(1970,1,1)</f>
        <v>42706.291666666672</v>
      </c>
      <c r="J2198">
        <v>1480662000</v>
      </c>
      <c r="K2198" s="9">
        <f>(((Kickstarter[[#This Row],[launched_at]]/60)/60)/24)+DATE(1970,1,1)</f>
        <v>42675.487291666665</v>
      </c>
      <c r="L2198">
        <v>1478000502</v>
      </c>
      <c r="M2198" t="b">
        <v>0</v>
      </c>
      <c r="N2198">
        <v>234</v>
      </c>
      <c r="O2198" s="10">
        <f>Kickstarter[[#This Row],[pledged]]/Kickstarter[[#This Row],[goal]]</f>
        <v>1.1383571428571428</v>
      </c>
      <c r="P2198" s="12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Sub-Category]],LEN(Kickstarter[[#This Row],[Category and Sub-Category]])-FIND("/",Kickstarter[[#This Row],[Category and Sub-Category]]))</f>
        <v>tabletop games</v>
      </c>
      <c r="S2198" t="b">
        <v>1</v>
      </c>
      <c r="T2198" t="s">
        <v>8297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f>(((Kickstarter[[#This Row],[deadline]]/60)/60)/24)+DATE(1970,1,1)</f>
        <v>42063.584016203706</v>
      </c>
      <c r="J2199">
        <v>1425132059</v>
      </c>
      <c r="K2199" s="9">
        <f>(((Kickstarter[[#This Row],[launched_at]]/60)/60)/24)+DATE(1970,1,1)</f>
        <v>42033.584016203706</v>
      </c>
      <c r="L2199">
        <v>1422540059</v>
      </c>
      <c r="M2199" t="b">
        <v>0</v>
      </c>
      <c r="N2199">
        <v>4330</v>
      </c>
      <c r="O2199" s="10">
        <f>Kickstarter[[#This Row],[pledged]]/Kickstarter[[#This Row],[goal]]</f>
        <v>9.5103109999999997</v>
      </c>
      <c r="P2199" s="12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Sub-Category]],LEN(Kickstarter[[#This Row],[Category and Sub-Category]])-FIND("/",Kickstarter[[#This Row],[Category and Sub-Category]]))</f>
        <v>tabletop games</v>
      </c>
      <c r="S2199" t="b">
        <v>1</v>
      </c>
      <c r="T2199" t="s">
        <v>8297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f>(((Kickstarter[[#This Row],[deadline]]/60)/60)/24)+DATE(1970,1,1)</f>
        <v>42322.555555555555</v>
      </c>
      <c r="J2200">
        <v>1447507200</v>
      </c>
      <c r="K2200" s="9">
        <f>(((Kickstarter[[#This Row],[launched_at]]/60)/60)/24)+DATE(1970,1,1)</f>
        <v>42292.513888888891</v>
      </c>
      <c r="L2200">
        <v>1444911600</v>
      </c>
      <c r="M2200" t="b">
        <v>0</v>
      </c>
      <c r="N2200">
        <v>651</v>
      </c>
      <c r="O2200" s="10">
        <f>Kickstarter[[#This Row],[pledged]]/Kickstarter[[#This Row],[goal]]</f>
        <v>1.3289249999999999</v>
      </c>
      <c r="P2200" s="12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Sub-Category]],LEN(Kickstarter[[#This Row],[Category and Sub-Category]])-FIND("/",Kickstarter[[#This Row],[Category and Sub-Category]]))</f>
        <v>tabletop games</v>
      </c>
      <c r="S2200" t="b">
        <v>1</v>
      </c>
      <c r="T2200" t="s">
        <v>8297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f>(((Kickstarter[[#This Row],[deadline]]/60)/60)/24)+DATE(1970,1,1)</f>
        <v>42292.416643518518</v>
      </c>
      <c r="J2201">
        <v>1444903198</v>
      </c>
      <c r="K2201" s="9">
        <f>(((Kickstarter[[#This Row],[launched_at]]/60)/60)/24)+DATE(1970,1,1)</f>
        <v>42262.416643518518</v>
      </c>
      <c r="L2201">
        <v>1442311198</v>
      </c>
      <c r="M2201" t="b">
        <v>1</v>
      </c>
      <c r="N2201">
        <v>251</v>
      </c>
      <c r="O2201" s="10">
        <f>Kickstarter[[#This Row],[pledged]]/Kickstarter[[#This Row],[goal]]</f>
        <v>1.4697777777777778</v>
      </c>
      <c r="P2201" s="12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Sub-Category]],LEN(Kickstarter[[#This Row],[Category and Sub-Category]])-FIND("/",Kickstarter[[#This Row],[Category and Sub-Category]]))</f>
        <v>tabletop games</v>
      </c>
      <c r="S2201" t="b">
        <v>1</v>
      </c>
      <c r="T2201" t="s">
        <v>8297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f>(((Kickstarter[[#This Row],[deadline]]/60)/60)/24)+DATE(1970,1,1)</f>
        <v>42191.125</v>
      </c>
      <c r="J2202">
        <v>1436151600</v>
      </c>
      <c r="K2202" s="9">
        <f>(((Kickstarter[[#This Row],[launched_at]]/60)/60)/24)+DATE(1970,1,1)</f>
        <v>42163.625787037032</v>
      </c>
      <c r="L2202">
        <v>1433775668</v>
      </c>
      <c r="M2202" t="b">
        <v>0</v>
      </c>
      <c r="N2202">
        <v>263</v>
      </c>
      <c r="O2202" s="10">
        <f>Kickstarter[[#This Row],[pledged]]/Kickstarter[[#This Row],[goal]]</f>
        <v>5.4215</v>
      </c>
      <c r="P2202" s="12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Sub-Category]],LEN(Kickstarter[[#This Row],[Category and Sub-Category]])-FIND("/",Kickstarter[[#This Row],[Category and Sub-Category]]))</f>
        <v>tabletop games</v>
      </c>
      <c r="S2202" t="b">
        <v>1</v>
      </c>
      <c r="T2202" t="s">
        <v>8297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f>(((Kickstarter[[#This Row],[deadline]]/60)/60)/24)+DATE(1970,1,1)</f>
        <v>41290.846817129634</v>
      </c>
      <c r="J2203">
        <v>1358367565</v>
      </c>
      <c r="K2203" s="9">
        <f>(((Kickstarter[[#This Row],[launched_at]]/60)/60)/24)+DATE(1970,1,1)</f>
        <v>41276.846817129634</v>
      </c>
      <c r="L2203">
        <v>1357157965</v>
      </c>
      <c r="M2203" t="b">
        <v>0</v>
      </c>
      <c r="N2203">
        <v>28</v>
      </c>
      <c r="O2203" s="10">
        <f>Kickstarter[[#This Row],[pledged]]/Kickstarter[[#This Row],[goal]]</f>
        <v>3.8271818181818182</v>
      </c>
      <c r="P2203" s="12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Sub-Category]],LEN(Kickstarter[[#This Row],[Category and Sub-Category]])-FIND("/",Kickstarter[[#This Row],[Category and Sub-Category]]))</f>
        <v>electronic music</v>
      </c>
      <c r="S2203" t="b">
        <v>1</v>
      </c>
      <c r="T2203" t="s">
        <v>8280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f>(((Kickstarter[[#This Row],[deadline]]/60)/60)/24)+DATE(1970,1,1)</f>
        <v>41214.849166666667</v>
      </c>
      <c r="J2204">
        <v>1351801368</v>
      </c>
      <c r="K2204" s="9">
        <f>(((Kickstarter[[#This Row],[launched_at]]/60)/60)/24)+DATE(1970,1,1)</f>
        <v>41184.849166666667</v>
      </c>
      <c r="L2204">
        <v>1349209368</v>
      </c>
      <c r="M2204" t="b">
        <v>0</v>
      </c>
      <c r="N2204">
        <v>721</v>
      </c>
      <c r="O2204" s="10">
        <f>Kickstarter[[#This Row],[pledged]]/Kickstarter[[#This Row],[goal]]</f>
        <v>7.0418124999999998</v>
      </c>
      <c r="P2204" s="12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Sub-Category]],LEN(Kickstarter[[#This Row],[Category and Sub-Category]])-FIND("/",Kickstarter[[#This Row],[Category and Sub-Category]]))</f>
        <v>electronic music</v>
      </c>
      <c r="S2204" t="b">
        <v>1</v>
      </c>
      <c r="T2204" t="s">
        <v>8280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f>(((Kickstarter[[#This Row],[deadline]]/60)/60)/24)+DATE(1970,1,1)</f>
        <v>42271.85974537037</v>
      </c>
      <c r="J2205">
        <v>1443127082</v>
      </c>
      <c r="K2205" s="9">
        <f>(((Kickstarter[[#This Row],[launched_at]]/60)/60)/24)+DATE(1970,1,1)</f>
        <v>42241.85974537037</v>
      </c>
      <c r="L2205">
        <v>1440535082</v>
      </c>
      <c r="M2205" t="b">
        <v>0</v>
      </c>
      <c r="N2205">
        <v>50</v>
      </c>
      <c r="O2205" s="10">
        <f>Kickstarter[[#This Row],[pledged]]/Kickstarter[[#This Row],[goal]]</f>
        <v>1.0954999999999999</v>
      </c>
      <c r="P2205" s="12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Sub-Category]],LEN(Kickstarter[[#This Row],[Category and Sub-Category]])-FIND("/",Kickstarter[[#This Row],[Category and Sub-Category]]))</f>
        <v>electronic music</v>
      </c>
      <c r="S2205" t="b">
        <v>1</v>
      </c>
      <c r="T2205" t="s">
        <v>8280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f>(((Kickstarter[[#This Row],[deadline]]/60)/60)/24)+DATE(1970,1,1)</f>
        <v>41342.311562499999</v>
      </c>
      <c r="J2206">
        <v>1362814119</v>
      </c>
      <c r="K2206" s="9">
        <f>(((Kickstarter[[#This Row],[launched_at]]/60)/60)/24)+DATE(1970,1,1)</f>
        <v>41312.311562499999</v>
      </c>
      <c r="L2206">
        <v>1360222119</v>
      </c>
      <c r="M2206" t="b">
        <v>0</v>
      </c>
      <c r="N2206">
        <v>73</v>
      </c>
      <c r="O2206" s="10">
        <f>Kickstarter[[#This Row],[pledged]]/Kickstarter[[#This Row],[goal]]</f>
        <v>1.3286666666666667</v>
      </c>
      <c r="P2206" s="12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Sub-Category]],LEN(Kickstarter[[#This Row],[Category and Sub-Category]])-FIND("/",Kickstarter[[#This Row],[Category and Sub-Category]]))</f>
        <v>electronic music</v>
      </c>
      <c r="S2206" t="b">
        <v>1</v>
      </c>
      <c r="T2206" t="s">
        <v>8280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f>(((Kickstarter[[#This Row],[deadline]]/60)/60)/24)+DATE(1970,1,1)</f>
        <v>41061.82163194444</v>
      </c>
      <c r="J2207">
        <v>1338579789</v>
      </c>
      <c r="K2207" s="9">
        <f>(((Kickstarter[[#This Row],[launched_at]]/60)/60)/24)+DATE(1970,1,1)</f>
        <v>41031.82163194444</v>
      </c>
      <c r="L2207">
        <v>1335987789</v>
      </c>
      <c r="M2207" t="b">
        <v>0</v>
      </c>
      <c r="N2207">
        <v>27</v>
      </c>
      <c r="O2207" s="10">
        <f>Kickstarter[[#This Row],[pledged]]/Kickstarter[[#This Row],[goal]]</f>
        <v>1.52</v>
      </c>
      <c r="P2207" s="12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Sub-Category]],LEN(Kickstarter[[#This Row],[Category and Sub-Category]])-FIND("/",Kickstarter[[#This Row],[Category and Sub-Category]]))</f>
        <v>electronic music</v>
      </c>
      <c r="S2207" t="b">
        <v>1</v>
      </c>
      <c r="T2207" t="s">
        <v>8280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f>(((Kickstarter[[#This Row],[deadline]]/60)/60)/24)+DATE(1970,1,1)</f>
        <v>41015.257222222222</v>
      </c>
      <c r="J2208">
        <v>1334556624</v>
      </c>
      <c r="K2208" s="9">
        <f>(((Kickstarter[[#This Row],[launched_at]]/60)/60)/24)+DATE(1970,1,1)</f>
        <v>40997.257222222222</v>
      </c>
      <c r="L2208">
        <v>1333001424</v>
      </c>
      <c r="M2208" t="b">
        <v>0</v>
      </c>
      <c r="N2208">
        <v>34</v>
      </c>
      <c r="O2208" s="10">
        <f>Kickstarter[[#This Row],[pledged]]/Kickstarter[[#This Row],[goal]]</f>
        <v>1.0272727272727273</v>
      </c>
      <c r="P2208" s="12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Sub-Category]],LEN(Kickstarter[[#This Row],[Category and Sub-Category]])-FIND("/",Kickstarter[[#This Row],[Category and Sub-Category]]))</f>
        <v>electronic music</v>
      </c>
      <c r="S2208" t="b">
        <v>1</v>
      </c>
      <c r="T2208" t="s">
        <v>8280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f>(((Kickstarter[[#This Row],[deadline]]/60)/60)/24)+DATE(1970,1,1)</f>
        <v>41594.235798611109</v>
      </c>
      <c r="J2209">
        <v>1384580373</v>
      </c>
      <c r="K2209" s="9">
        <f>(((Kickstarter[[#This Row],[launched_at]]/60)/60)/24)+DATE(1970,1,1)</f>
        <v>41564.194131944445</v>
      </c>
      <c r="L2209">
        <v>1381984773</v>
      </c>
      <c r="M2209" t="b">
        <v>0</v>
      </c>
      <c r="N2209">
        <v>7</v>
      </c>
      <c r="O2209" s="10">
        <f>Kickstarter[[#This Row],[pledged]]/Kickstarter[[#This Row],[goal]]</f>
        <v>1</v>
      </c>
      <c r="P2209" s="12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Sub-Category]],LEN(Kickstarter[[#This Row],[Category and Sub-Category]])-FIND("/",Kickstarter[[#This Row],[Category and Sub-Category]]))</f>
        <v>electronic music</v>
      </c>
      <c r="S2209" t="b">
        <v>1</v>
      </c>
      <c r="T2209" t="s">
        <v>8280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f>(((Kickstarter[[#This Row],[deadline]]/60)/60)/24)+DATE(1970,1,1)</f>
        <v>41006.166666666664</v>
      </c>
      <c r="J2210">
        <v>1333771200</v>
      </c>
      <c r="K2210" s="9">
        <f>(((Kickstarter[[#This Row],[launched_at]]/60)/60)/24)+DATE(1970,1,1)</f>
        <v>40946.882245370369</v>
      </c>
      <c r="L2210">
        <v>1328649026</v>
      </c>
      <c r="M2210" t="b">
        <v>0</v>
      </c>
      <c r="N2210">
        <v>24</v>
      </c>
      <c r="O2210" s="10">
        <f>Kickstarter[[#This Row],[pledged]]/Kickstarter[[#This Row],[goal]]</f>
        <v>1.016</v>
      </c>
      <c r="P2210" s="12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Sub-Category]],LEN(Kickstarter[[#This Row],[Category and Sub-Category]])-FIND("/",Kickstarter[[#This Row],[Category and Sub-Category]]))</f>
        <v>electronic music</v>
      </c>
      <c r="S2210" t="b">
        <v>1</v>
      </c>
      <c r="T2210" t="s">
        <v>8280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f>(((Kickstarter[[#This Row],[deadline]]/60)/60)/24)+DATE(1970,1,1)</f>
        <v>41743.958333333336</v>
      </c>
      <c r="J2211">
        <v>1397516400</v>
      </c>
      <c r="K2211" s="9">
        <f>(((Kickstarter[[#This Row],[launched_at]]/60)/60)/24)+DATE(1970,1,1)</f>
        <v>41732.479675925926</v>
      </c>
      <c r="L2211">
        <v>1396524644</v>
      </c>
      <c r="M2211" t="b">
        <v>0</v>
      </c>
      <c r="N2211">
        <v>15</v>
      </c>
      <c r="O2211" s="10">
        <f>Kickstarter[[#This Row],[pledged]]/Kickstarter[[#This Row],[goal]]</f>
        <v>1.508</v>
      </c>
      <c r="P2211" s="12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Sub-Category]],LEN(Kickstarter[[#This Row],[Category and Sub-Category]])-FIND("/",Kickstarter[[#This Row],[Category and Sub-Category]]))</f>
        <v>electronic music</v>
      </c>
      <c r="S2211" t="b">
        <v>1</v>
      </c>
      <c r="T2211" t="s">
        <v>8280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f>(((Kickstarter[[#This Row],[deadline]]/60)/60)/24)+DATE(1970,1,1)</f>
        <v>41013.73333333333</v>
      </c>
      <c r="J2212">
        <v>1334424960</v>
      </c>
      <c r="K2212" s="9">
        <f>(((Kickstarter[[#This Row],[launched_at]]/60)/60)/24)+DATE(1970,1,1)</f>
        <v>40956.066087962965</v>
      </c>
      <c r="L2212">
        <v>1329442510</v>
      </c>
      <c r="M2212" t="b">
        <v>0</v>
      </c>
      <c r="N2212">
        <v>72</v>
      </c>
      <c r="O2212" s="10">
        <f>Kickstarter[[#This Row],[pledged]]/Kickstarter[[#This Row],[goal]]</f>
        <v>1.11425</v>
      </c>
      <c r="P2212" s="12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Sub-Category]],LEN(Kickstarter[[#This Row],[Category and Sub-Category]])-FIND("/",Kickstarter[[#This Row],[Category and Sub-Category]]))</f>
        <v>electronic music</v>
      </c>
      <c r="S2212" t="b">
        <v>1</v>
      </c>
      <c r="T2212" t="s">
        <v>8280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f>(((Kickstarter[[#This Row],[deadline]]/60)/60)/24)+DATE(1970,1,1)</f>
        <v>41739.290972222225</v>
      </c>
      <c r="J2213">
        <v>1397113140</v>
      </c>
      <c r="K2213" s="9">
        <f>(((Kickstarter[[#This Row],[launched_at]]/60)/60)/24)+DATE(1970,1,1)</f>
        <v>41716.785011574073</v>
      </c>
      <c r="L2213">
        <v>1395168625</v>
      </c>
      <c r="M2213" t="b">
        <v>0</v>
      </c>
      <c r="N2213">
        <v>120</v>
      </c>
      <c r="O2213" s="10">
        <f>Kickstarter[[#This Row],[pledged]]/Kickstarter[[#This Row],[goal]]</f>
        <v>1.956</v>
      </c>
      <c r="P2213" s="12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Sub-Category]],LEN(Kickstarter[[#This Row],[Category and Sub-Category]])-FIND("/",Kickstarter[[#This Row],[Category and Sub-Category]]))</f>
        <v>electronic music</v>
      </c>
      <c r="S2213" t="b">
        <v>1</v>
      </c>
      <c r="T2213" t="s">
        <v>8280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f>(((Kickstarter[[#This Row],[deadline]]/60)/60)/24)+DATE(1970,1,1)</f>
        <v>41582.041666666664</v>
      </c>
      <c r="J2214">
        <v>1383526800</v>
      </c>
      <c r="K2214" s="9">
        <f>(((Kickstarter[[#This Row],[launched_at]]/60)/60)/24)+DATE(1970,1,1)</f>
        <v>41548.747418981482</v>
      </c>
      <c r="L2214">
        <v>1380650177</v>
      </c>
      <c r="M2214" t="b">
        <v>0</v>
      </c>
      <c r="N2214">
        <v>123</v>
      </c>
      <c r="O2214" s="10">
        <f>Kickstarter[[#This Row],[pledged]]/Kickstarter[[#This Row],[goal]]</f>
        <v>1.1438333333333333</v>
      </c>
      <c r="P2214" s="12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Sub-Category]],LEN(Kickstarter[[#This Row],[Category and Sub-Category]])-FIND("/",Kickstarter[[#This Row],[Category and Sub-Category]]))</f>
        <v>electronic music</v>
      </c>
      <c r="S2214" t="b">
        <v>1</v>
      </c>
      <c r="T2214" t="s">
        <v>8280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f>(((Kickstarter[[#This Row],[deadline]]/60)/60)/24)+DATE(1970,1,1)</f>
        <v>42139.826145833329</v>
      </c>
      <c r="J2215">
        <v>1431719379</v>
      </c>
      <c r="K2215" s="9">
        <f>(((Kickstarter[[#This Row],[launched_at]]/60)/60)/24)+DATE(1970,1,1)</f>
        <v>42109.826145833329</v>
      </c>
      <c r="L2215">
        <v>1429127379</v>
      </c>
      <c r="M2215" t="b">
        <v>0</v>
      </c>
      <c r="N2215">
        <v>1</v>
      </c>
      <c r="O2215" s="10">
        <f>Kickstarter[[#This Row],[pledged]]/Kickstarter[[#This Row],[goal]]</f>
        <v>2</v>
      </c>
      <c r="P2215" s="12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Sub-Category]],LEN(Kickstarter[[#This Row],[Category and Sub-Category]])-FIND("/",Kickstarter[[#This Row],[Category and Sub-Category]]))</f>
        <v>electronic music</v>
      </c>
      <c r="S2215" t="b">
        <v>1</v>
      </c>
      <c r="T2215" t="s">
        <v>8280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f>(((Kickstarter[[#This Row],[deadline]]/60)/60)/24)+DATE(1970,1,1)</f>
        <v>41676.792222222226</v>
      </c>
      <c r="J2216">
        <v>1391713248</v>
      </c>
      <c r="K2216" s="9">
        <f>(((Kickstarter[[#This Row],[launched_at]]/60)/60)/24)+DATE(1970,1,1)</f>
        <v>41646.792222222226</v>
      </c>
      <c r="L2216">
        <v>1389121248</v>
      </c>
      <c r="M2216" t="b">
        <v>0</v>
      </c>
      <c r="N2216">
        <v>24</v>
      </c>
      <c r="O2216" s="10">
        <f>Kickstarter[[#This Row],[pledged]]/Kickstarter[[#This Row],[goal]]</f>
        <v>2.9250166666666666</v>
      </c>
      <c r="P2216" s="12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Sub-Category]],LEN(Kickstarter[[#This Row],[Category and Sub-Category]])-FIND("/",Kickstarter[[#This Row],[Category and Sub-Category]]))</f>
        <v>electronic music</v>
      </c>
      <c r="S2216" t="b">
        <v>1</v>
      </c>
      <c r="T2216" t="s">
        <v>8280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f>(((Kickstarter[[#This Row],[deadline]]/60)/60)/24)+DATE(1970,1,1)</f>
        <v>40981.290972222225</v>
      </c>
      <c r="J2217">
        <v>1331621940</v>
      </c>
      <c r="K2217" s="9">
        <f>(((Kickstarter[[#This Row],[launched_at]]/60)/60)/24)+DATE(1970,1,1)</f>
        <v>40958.717268518521</v>
      </c>
      <c r="L2217">
        <v>1329671572</v>
      </c>
      <c r="M2217" t="b">
        <v>0</v>
      </c>
      <c r="N2217">
        <v>33</v>
      </c>
      <c r="O2217" s="10">
        <f>Kickstarter[[#This Row],[pledged]]/Kickstarter[[#This Row],[goal]]</f>
        <v>1.5636363636363637</v>
      </c>
      <c r="P2217" s="12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Sub-Category]],LEN(Kickstarter[[#This Row],[Category and Sub-Category]])-FIND("/",Kickstarter[[#This Row],[Category and Sub-Category]]))</f>
        <v>electronic music</v>
      </c>
      <c r="S2217" t="b">
        <v>1</v>
      </c>
      <c r="T2217" t="s">
        <v>8280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f>(((Kickstarter[[#This Row],[deadline]]/60)/60)/24)+DATE(1970,1,1)</f>
        <v>42208.751678240747</v>
      </c>
      <c r="J2218">
        <v>1437674545</v>
      </c>
      <c r="K2218" s="9">
        <f>(((Kickstarter[[#This Row],[launched_at]]/60)/60)/24)+DATE(1970,1,1)</f>
        <v>42194.751678240747</v>
      </c>
      <c r="L2218">
        <v>1436464945</v>
      </c>
      <c r="M2218" t="b">
        <v>0</v>
      </c>
      <c r="N2218">
        <v>14</v>
      </c>
      <c r="O2218" s="10">
        <f>Kickstarter[[#This Row],[pledged]]/Kickstarter[[#This Row],[goal]]</f>
        <v>1.0566666666666666</v>
      </c>
      <c r="P2218" s="12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Sub-Category]],LEN(Kickstarter[[#This Row],[Category and Sub-Category]])-FIND("/",Kickstarter[[#This Row],[Category and Sub-Category]]))</f>
        <v>electronic music</v>
      </c>
      <c r="S2218" t="b">
        <v>1</v>
      </c>
      <c r="T2218" t="s">
        <v>8280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f>(((Kickstarter[[#This Row],[deadline]]/60)/60)/24)+DATE(1970,1,1)</f>
        <v>42310.333333333328</v>
      </c>
      <c r="J2219">
        <v>1446451200</v>
      </c>
      <c r="K2219" s="9">
        <f>(((Kickstarter[[#This Row],[launched_at]]/60)/60)/24)+DATE(1970,1,1)</f>
        <v>42299.776770833334</v>
      </c>
      <c r="L2219">
        <v>1445539113</v>
      </c>
      <c r="M2219" t="b">
        <v>0</v>
      </c>
      <c r="N2219">
        <v>9</v>
      </c>
      <c r="O2219" s="10">
        <f>Kickstarter[[#This Row],[pledged]]/Kickstarter[[#This Row],[goal]]</f>
        <v>1.0119047619047619</v>
      </c>
      <c r="P2219" s="12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Sub-Category]],LEN(Kickstarter[[#This Row],[Category and Sub-Category]])-FIND("/",Kickstarter[[#This Row],[Category and Sub-Category]]))</f>
        <v>electronic music</v>
      </c>
      <c r="S2219" t="b">
        <v>1</v>
      </c>
      <c r="T2219" t="s">
        <v>8280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f>(((Kickstarter[[#This Row],[deadline]]/60)/60)/24)+DATE(1970,1,1)</f>
        <v>41150</v>
      </c>
      <c r="J2220">
        <v>1346198400</v>
      </c>
      <c r="K2220" s="9">
        <f>(((Kickstarter[[#This Row],[launched_at]]/60)/60)/24)+DATE(1970,1,1)</f>
        <v>41127.812303240738</v>
      </c>
      <c r="L2220">
        <v>1344281383</v>
      </c>
      <c r="M2220" t="b">
        <v>0</v>
      </c>
      <c r="N2220">
        <v>76</v>
      </c>
      <c r="O2220" s="10">
        <f>Kickstarter[[#This Row],[pledged]]/Kickstarter[[#This Row],[goal]]</f>
        <v>1.2283299999999999</v>
      </c>
      <c r="P2220" s="12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Sub-Category]],LEN(Kickstarter[[#This Row],[Category and Sub-Category]])-FIND("/",Kickstarter[[#This Row],[Category and Sub-Category]]))</f>
        <v>electronic music</v>
      </c>
      <c r="S2220" t="b">
        <v>1</v>
      </c>
      <c r="T2220" t="s">
        <v>8280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f>(((Kickstarter[[#This Row],[deadline]]/60)/60)/24)+DATE(1970,1,1)</f>
        <v>42235.718888888892</v>
      </c>
      <c r="J2221">
        <v>1440004512</v>
      </c>
      <c r="K2221" s="9">
        <f>(((Kickstarter[[#This Row],[launched_at]]/60)/60)/24)+DATE(1970,1,1)</f>
        <v>42205.718888888892</v>
      </c>
      <c r="L2221">
        <v>1437412512</v>
      </c>
      <c r="M2221" t="b">
        <v>0</v>
      </c>
      <c r="N2221">
        <v>19</v>
      </c>
      <c r="O2221" s="10">
        <f>Kickstarter[[#This Row],[pledged]]/Kickstarter[[#This Row],[goal]]</f>
        <v>1.0149999999999999</v>
      </c>
      <c r="P2221" s="12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Sub-Category]],LEN(Kickstarter[[#This Row],[Category and Sub-Category]])-FIND("/",Kickstarter[[#This Row],[Category and Sub-Category]]))</f>
        <v>electronic music</v>
      </c>
      <c r="S2221" t="b">
        <v>1</v>
      </c>
      <c r="T2221" t="s">
        <v>8280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f>(((Kickstarter[[#This Row],[deadline]]/60)/60)/24)+DATE(1970,1,1)</f>
        <v>41482.060601851852</v>
      </c>
      <c r="J2222">
        <v>1374888436</v>
      </c>
      <c r="K2222" s="9">
        <f>(((Kickstarter[[#This Row],[launched_at]]/60)/60)/24)+DATE(1970,1,1)</f>
        <v>41452.060601851852</v>
      </c>
      <c r="L2222">
        <v>1372296436</v>
      </c>
      <c r="M2222" t="b">
        <v>0</v>
      </c>
      <c r="N2222">
        <v>69</v>
      </c>
      <c r="O2222" s="10">
        <f>Kickstarter[[#This Row],[pledged]]/Kickstarter[[#This Row],[goal]]</f>
        <v>1.0114285714285713</v>
      </c>
      <c r="P2222" s="12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Sub-Category]],LEN(Kickstarter[[#This Row],[Category and Sub-Category]])-FIND("/",Kickstarter[[#This Row],[Category and Sub-Category]]))</f>
        <v>electronic music</v>
      </c>
      <c r="S2222" t="b">
        <v>1</v>
      </c>
      <c r="T2222" t="s">
        <v>8280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f>(((Kickstarter[[#This Row],[deadline]]/60)/60)/24)+DATE(1970,1,1)</f>
        <v>42483</v>
      </c>
      <c r="J2223">
        <v>1461369600</v>
      </c>
      <c r="K2223" s="9">
        <f>(((Kickstarter[[#This Row],[launched_at]]/60)/60)/24)+DATE(1970,1,1)</f>
        <v>42452.666770833333</v>
      </c>
      <c r="L2223">
        <v>1458748809</v>
      </c>
      <c r="M2223" t="b">
        <v>0</v>
      </c>
      <c r="N2223">
        <v>218</v>
      </c>
      <c r="O2223" s="10">
        <f>Kickstarter[[#This Row],[pledged]]/Kickstarter[[#This Row],[goal]]</f>
        <v>1.0811999999999999</v>
      </c>
      <c r="P2223" s="12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Sub-Category]],LEN(Kickstarter[[#This Row],[Category and Sub-Category]])-FIND("/",Kickstarter[[#This Row],[Category and Sub-Category]]))</f>
        <v>tabletop games</v>
      </c>
      <c r="S2223" t="b">
        <v>1</v>
      </c>
      <c r="T2223" t="s">
        <v>8297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f>(((Kickstarter[[#This Row],[deadline]]/60)/60)/24)+DATE(1970,1,1)</f>
        <v>40936.787581018521</v>
      </c>
      <c r="J2224">
        <v>1327776847</v>
      </c>
      <c r="K2224" s="9">
        <f>(((Kickstarter[[#This Row],[launched_at]]/60)/60)/24)+DATE(1970,1,1)</f>
        <v>40906.787581018521</v>
      </c>
      <c r="L2224">
        <v>1325184847</v>
      </c>
      <c r="M2224" t="b">
        <v>0</v>
      </c>
      <c r="N2224">
        <v>30</v>
      </c>
      <c r="O2224" s="10">
        <f>Kickstarter[[#This Row],[pledged]]/Kickstarter[[#This Row],[goal]]</f>
        <v>1.6259999999999999</v>
      </c>
      <c r="P2224" s="12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Sub-Category]],LEN(Kickstarter[[#This Row],[Category and Sub-Category]])-FIND("/",Kickstarter[[#This Row],[Category and Sub-Category]]))</f>
        <v>tabletop games</v>
      </c>
      <c r="S2224" t="b">
        <v>1</v>
      </c>
      <c r="T2224" t="s">
        <v>8297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f>(((Kickstarter[[#This Row],[deadline]]/60)/60)/24)+DATE(1970,1,1)</f>
        <v>42182.640833333338</v>
      </c>
      <c r="J2225">
        <v>1435418568</v>
      </c>
      <c r="K2225" s="9">
        <f>(((Kickstarter[[#This Row],[launched_at]]/60)/60)/24)+DATE(1970,1,1)</f>
        <v>42152.640833333338</v>
      </c>
      <c r="L2225">
        <v>1432826568</v>
      </c>
      <c r="M2225" t="b">
        <v>0</v>
      </c>
      <c r="N2225">
        <v>100</v>
      </c>
      <c r="O2225" s="10">
        <f>Kickstarter[[#This Row],[pledged]]/Kickstarter[[#This Row],[goal]]</f>
        <v>1.0580000000000001</v>
      </c>
      <c r="P2225" s="12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Sub-Category]],LEN(Kickstarter[[#This Row],[Category and Sub-Category]])-FIND("/",Kickstarter[[#This Row],[Category and Sub-Category]]))</f>
        <v>tabletop games</v>
      </c>
      <c r="S2225" t="b">
        <v>1</v>
      </c>
      <c r="T2225" t="s">
        <v>8297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f>(((Kickstarter[[#This Row],[deadline]]/60)/60)/24)+DATE(1970,1,1)</f>
        <v>42672.791666666672</v>
      </c>
      <c r="J2226">
        <v>1477767600</v>
      </c>
      <c r="K2226" s="9">
        <f>(((Kickstarter[[#This Row],[launched_at]]/60)/60)/24)+DATE(1970,1,1)</f>
        <v>42644.667534722219</v>
      </c>
      <c r="L2226">
        <v>1475337675</v>
      </c>
      <c r="M2226" t="b">
        <v>0</v>
      </c>
      <c r="N2226">
        <v>296</v>
      </c>
      <c r="O2226" s="10">
        <f>Kickstarter[[#This Row],[pledged]]/Kickstarter[[#This Row],[goal]]</f>
        <v>2.4315000000000002</v>
      </c>
      <c r="P2226" s="12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Sub-Category]],LEN(Kickstarter[[#This Row],[Category and Sub-Category]])-FIND("/",Kickstarter[[#This Row],[Category and Sub-Category]]))</f>
        <v>tabletop games</v>
      </c>
      <c r="S2226" t="b">
        <v>1</v>
      </c>
      <c r="T2226" t="s">
        <v>8297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f>(((Kickstarter[[#This Row],[deadline]]/60)/60)/24)+DATE(1970,1,1)</f>
        <v>41903.79184027778</v>
      </c>
      <c r="J2227">
        <v>1411326015</v>
      </c>
      <c r="K2227" s="9">
        <f>(((Kickstarter[[#This Row],[launched_at]]/60)/60)/24)+DATE(1970,1,1)</f>
        <v>41873.79184027778</v>
      </c>
      <c r="L2227">
        <v>1408734015</v>
      </c>
      <c r="M2227" t="b">
        <v>0</v>
      </c>
      <c r="N2227">
        <v>1204</v>
      </c>
      <c r="O2227" s="10">
        <f>Kickstarter[[#This Row],[pledged]]/Kickstarter[[#This Row],[goal]]</f>
        <v>9.4483338095238096</v>
      </c>
      <c r="P2227" s="12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Sub-Category]],LEN(Kickstarter[[#This Row],[Category and Sub-Category]])-FIND("/",Kickstarter[[#This Row],[Category and Sub-Category]]))</f>
        <v>tabletop games</v>
      </c>
      <c r="S2227" t="b">
        <v>1</v>
      </c>
      <c r="T2227" t="s">
        <v>8297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f>(((Kickstarter[[#This Row],[deadline]]/60)/60)/24)+DATE(1970,1,1)</f>
        <v>42412.207638888889</v>
      </c>
      <c r="J2228">
        <v>1455253140</v>
      </c>
      <c r="K2228" s="9">
        <f>(((Kickstarter[[#This Row],[launched_at]]/60)/60)/24)+DATE(1970,1,1)</f>
        <v>42381.79886574074</v>
      </c>
      <c r="L2228">
        <v>1452625822</v>
      </c>
      <c r="M2228" t="b">
        <v>0</v>
      </c>
      <c r="N2228">
        <v>321</v>
      </c>
      <c r="O2228" s="10">
        <f>Kickstarter[[#This Row],[pledged]]/Kickstarter[[#This Row],[goal]]</f>
        <v>1.0846283333333333</v>
      </c>
      <c r="P2228" s="12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Sub-Category]],LEN(Kickstarter[[#This Row],[Category and Sub-Category]])-FIND("/",Kickstarter[[#This Row],[Category and Sub-Category]]))</f>
        <v>tabletop games</v>
      </c>
      <c r="S2228" t="b">
        <v>1</v>
      </c>
      <c r="T2228" t="s">
        <v>8297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f>(((Kickstarter[[#This Row],[deadline]]/60)/60)/24)+DATE(1970,1,1)</f>
        <v>41591.849016203705</v>
      </c>
      <c r="J2229">
        <v>1384374155</v>
      </c>
      <c r="K2229" s="9">
        <f>(((Kickstarter[[#This Row],[launched_at]]/60)/60)/24)+DATE(1970,1,1)</f>
        <v>41561.807349537034</v>
      </c>
      <c r="L2229">
        <v>1381778555</v>
      </c>
      <c r="M2229" t="b">
        <v>0</v>
      </c>
      <c r="N2229">
        <v>301</v>
      </c>
      <c r="O2229" s="10">
        <f>Kickstarter[[#This Row],[pledged]]/Kickstarter[[#This Row],[goal]]</f>
        <v>1.5737692307692308</v>
      </c>
      <c r="P2229" s="12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Sub-Category]],LEN(Kickstarter[[#This Row],[Category and Sub-Category]])-FIND("/",Kickstarter[[#This Row],[Category and Sub-Category]]))</f>
        <v>tabletop games</v>
      </c>
      <c r="S2229" t="b">
        <v>1</v>
      </c>
      <c r="T2229" t="s">
        <v>8297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f>(((Kickstarter[[#This Row],[deadline]]/60)/60)/24)+DATE(1970,1,1)</f>
        <v>42232.278194444443</v>
      </c>
      <c r="J2230">
        <v>1439707236</v>
      </c>
      <c r="K2230" s="9">
        <f>(((Kickstarter[[#This Row],[launched_at]]/60)/60)/24)+DATE(1970,1,1)</f>
        <v>42202.278194444443</v>
      </c>
      <c r="L2230">
        <v>1437115236</v>
      </c>
      <c r="M2230" t="b">
        <v>0</v>
      </c>
      <c r="N2230">
        <v>144</v>
      </c>
      <c r="O2230" s="10">
        <f>Kickstarter[[#This Row],[pledged]]/Kickstarter[[#This Row],[goal]]</f>
        <v>11.744899999999999</v>
      </c>
      <c r="P2230" s="12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Sub-Category]],LEN(Kickstarter[[#This Row],[Category and Sub-Category]])-FIND("/",Kickstarter[[#This Row],[Category and Sub-Category]]))</f>
        <v>tabletop games</v>
      </c>
      <c r="S2230" t="b">
        <v>1</v>
      </c>
      <c r="T2230" t="s">
        <v>8297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f>(((Kickstarter[[#This Row],[deadline]]/60)/60)/24)+DATE(1970,1,1)</f>
        <v>41520.166666666664</v>
      </c>
      <c r="J2231">
        <v>1378180800</v>
      </c>
      <c r="K2231" s="9">
        <f>(((Kickstarter[[#This Row],[launched_at]]/60)/60)/24)+DATE(1970,1,1)</f>
        <v>41484.664247685185</v>
      </c>
      <c r="L2231">
        <v>1375113391</v>
      </c>
      <c r="M2231" t="b">
        <v>0</v>
      </c>
      <c r="N2231">
        <v>539</v>
      </c>
      <c r="O2231" s="10">
        <f>Kickstarter[[#This Row],[pledged]]/Kickstarter[[#This Row],[goal]]</f>
        <v>1.7104755366949576</v>
      </c>
      <c r="P2231" s="12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Sub-Category]],LEN(Kickstarter[[#This Row],[Category and Sub-Category]])-FIND("/",Kickstarter[[#This Row],[Category and Sub-Category]]))</f>
        <v>tabletop games</v>
      </c>
      <c r="S2231" t="b">
        <v>1</v>
      </c>
      <c r="T2231" t="s">
        <v>8297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f>(((Kickstarter[[#This Row],[deadline]]/60)/60)/24)+DATE(1970,1,1)</f>
        <v>41754.881099537037</v>
      </c>
      <c r="J2232">
        <v>1398460127</v>
      </c>
      <c r="K2232" s="9">
        <f>(((Kickstarter[[#This Row],[launched_at]]/60)/60)/24)+DATE(1970,1,1)</f>
        <v>41724.881099537037</v>
      </c>
      <c r="L2232">
        <v>1395868127</v>
      </c>
      <c r="M2232" t="b">
        <v>0</v>
      </c>
      <c r="N2232">
        <v>498</v>
      </c>
      <c r="O2232" s="10">
        <f>Kickstarter[[#This Row],[pledged]]/Kickstarter[[#This Row],[goal]]</f>
        <v>1.2595294117647058</v>
      </c>
      <c r="P2232" s="12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Sub-Category]],LEN(Kickstarter[[#This Row],[Category and Sub-Category]])-FIND("/",Kickstarter[[#This Row],[Category and Sub-Category]]))</f>
        <v>tabletop games</v>
      </c>
      <c r="S2232" t="b">
        <v>1</v>
      </c>
      <c r="T2232" t="s">
        <v>8297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f>(((Kickstarter[[#This Row],[deadline]]/60)/60)/24)+DATE(1970,1,1)</f>
        <v>41450.208333333336</v>
      </c>
      <c r="J2233">
        <v>1372136400</v>
      </c>
      <c r="K2233" s="9">
        <f>(((Kickstarter[[#This Row],[launched_at]]/60)/60)/24)+DATE(1970,1,1)</f>
        <v>41423.910891203705</v>
      </c>
      <c r="L2233">
        <v>1369864301</v>
      </c>
      <c r="M2233" t="b">
        <v>0</v>
      </c>
      <c r="N2233">
        <v>1113</v>
      </c>
      <c r="O2233" s="10">
        <f>Kickstarter[[#This Row],[pledged]]/Kickstarter[[#This Row],[goal]]</f>
        <v>12.121296000000001</v>
      </c>
      <c r="P2233" s="12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Sub-Category]],LEN(Kickstarter[[#This Row],[Category and Sub-Category]])-FIND("/",Kickstarter[[#This Row],[Category and Sub-Category]]))</f>
        <v>tabletop games</v>
      </c>
      <c r="S2233" t="b">
        <v>1</v>
      </c>
      <c r="T2233" t="s">
        <v>8297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f>(((Kickstarter[[#This Row],[deadline]]/60)/60)/24)+DATE(1970,1,1)</f>
        <v>41839.125</v>
      </c>
      <c r="J2234">
        <v>1405738800</v>
      </c>
      <c r="K2234" s="9">
        <f>(((Kickstarter[[#This Row],[launched_at]]/60)/60)/24)+DATE(1970,1,1)</f>
        <v>41806.794074074074</v>
      </c>
      <c r="L2234">
        <v>1402945408</v>
      </c>
      <c r="M2234" t="b">
        <v>0</v>
      </c>
      <c r="N2234">
        <v>988</v>
      </c>
      <c r="O2234" s="10">
        <f>Kickstarter[[#This Row],[pledged]]/Kickstarter[[#This Row],[goal]]</f>
        <v>4.9580000000000002</v>
      </c>
      <c r="P2234" s="12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Sub-Category]],LEN(Kickstarter[[#This Row],[Category and Sub-Category]])-FIND("/",Kickstarter[[#This Row],[Category and Sub-Category]]))</f>
        <v>tabletop games</v>
      </c>
      <c r="S2234" t="b">
        <v>1</v>
      </c>
      <c r="T2234" t="s">
        <v>8297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f>(((Kickstarter[[#This Row],[deadline]]/60)/60)/24)+DATE(1970,1,1)</f>
        <v>42352</v>
      </c>
      <c r="J2235">
        <v>1450051200</v>
      </c>
      <c r="K2235" s="9">
        <f>(((Kickstarter[[#This Row],[launched_at]]/60)/60)/24)+DATE(1970,1,1)</f>
        <v>42331.378923611104</v>
      </c>
      <c r="L2235">
        <v>1448269539</v>
      </c>
      <c r="M2235" t="b">
        <v>0</v>
      </c>
      <c r="N2235">
        <v>391</v>
      </c>
      <c r="O2235" s="10">
        <f>Kickstarter[[#This Row],[pledged]]/Kickstarter[[#This Row],[goal]]</f>
        <v>3.3203999999999998</v>
      </c>
      <c r="P2235" s="12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Sub-Category]],LEN(Kickstarter[[#This Row],[Category and Sub-Category]])-FIND("/",Kickstarter[[#This Row],[Category and Sub-Category]]))</f>
        <v>tabletop games</v>
      </c>
      <c r="S2235" t="b">
        <v>1</v>
      </c>
      <c r="T2235" t="s">
        <v>8297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f>(((Kickstarter[[#This Row],[deadline]]/60)/60)/24)+DATE(1970,1,1)</f>
        <v>42740.824618055558</v>
      </c>
      <c r="J2236">
        <v>1483645647</v>
      </c>
      <c r="K2236" s="9">
        <f>(((Kickstarter[[#This Row],[launched_at]]/60)/60)/24)+DATE(1970,1,1)</f>
        <v>42710.824618055558</v>
      </c>
      <c r="L2236">
        <v>1481053647</v>
      </c>
      <c r="M2236" t="b">
        <v>0</v>
      </c>
      <c r="N2236">
        <v>28</v>
      </c>
      <c r="O2236" s="10">
        <f>Kickstarter[[#This Row],[pledged]]/Kickstarter[[#This Row],[goal]]</f>
        <v>11.65</v>
      </c>
      <c r="P2236" s="12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Sub-Category]],LEN(Kickstarter[[#This Row],[Category and Sub-Category]])-FIND("/",Kickstarter[[#This Row],[Category and Sub-Category]]))</f>
        <v>tabletop games</v>
      </c>
      <c r="S2236" t="b">
        <v>1</v>
      </c>
      <c r="T2236" t="s">
        <v>8297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f>(((Kickstarter[[#This Row],[deadline]]/60)/60)/24)+DATE(1970,1,1)</f>
        <v>42091.980451388896</v>
      </c>
      <c r="J2237">
        <v>1427585511</v>
      </c>
      <c r="K2237" s="9">
        <f>(((Kickstarter[[#This Row],[launched_at]]/60)/60)/24)+DATE(1970,1,1)</f>
        <v>42062.022118055553</v>
      </c>
      <c r="L2237">
        <v>1424997111</v>
      </c>
      <c r="M2237" t="b">
        <v>0</v>
      </c>
      <c r="N2237">
        <v>147</v>
      </c>
      <c r="O2237" s="10">
        <f>Kickstarter[[#This Row],[pledged]]/Kickstarter[[#This Row],[goal]]</f>
        <v>1.5331538461538461</v>
      </c>
      <c r="P2237" s="12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Sub-Category]],LEN(Kickstarter[[#This Row],[Category and Sub-Category]])-FIND("/",Kickstarter[[#This Row],[Category and Sub-Category]]))</f>
        <v>tabletop games</v>
      </c>
      <c r="S2237" t="b">
        <v>1</v>
      </c>
      <c r="T2237" t="s">
        <v>8297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f>(((Kickstarter[[#This Row],[deadline]]/60)/60)/24)+DATE(1970,1,1)</f>
        <v>42401.617164351846</v>
      </c>
      <c r="J2238">
        <v>1454338123</v>
      </c>
      <c r="K2238" s="9">
        <f>(((Kickstarter[[#This Row],[launched_at]]/60)/60)/24)+DATE(1970,1,1)</f>
        <v>42371.617164351846</v>
      </c>
      <c r="L2238">
        <v>1451746123</v>
      </c>
      <c r="M2238" t="b">
        <v>0</v>
      </c>
      <c r="N2238">
        <v>680</v>
      </c>
      <c r="O2238" s="10">
        <f>Kickstarter[[#This Row],[pledged]]/Kickstarter[[#This Row],[goal]]</f>
        <v>5.3710714285714287</v>
      </c>
      <c r="P2238" s="12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Sub-Category]],LEN(Kickstarter[[#This Row],[Category and Sub-Category]])-FIND("/",Kickstarter[[#This Row],[Category and Sub-Category]]))</f>
        <v>tabletop games</v>
      </c>
      <c r="S2238" t="b">
        <v>1</v>
      </c>
      <c r="T2238" t="s">
        <v>8297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f>(((Kickstarter[[#This Row],[deadline]]/60)/60)/24)+DATE(1970,1,1)</f>
        <v>41955.332638888889</v>
      </c>
      <c r="J2239">
        <v>1415779140</v>
      </c>
      <c r="K2239" s="9">
        <f>(((Kickstarter[[#This Row],[launched_at]]/60)/60)/24)+DATE(1970,1,1)</f>
        <v>41915.003275462965</v>
      </c>
      <c r="L2239">
        <v>1412294683</v>
      </c>
      <c r="M2239" t="b">
        <v>0</v>
      </c>
      <c r="N2239">
        <v>983</v>
      </c>
      <c r="O2239" s="10">
        <f>Kickstarter[[#This Row],[pledged]]/Kickstarter[[#This Row],[goal]]</f>
        <v>3.5292777777777777</v>
      </c>
      <c r="P2239" s="12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Sub-Category]],LEN(Kickstarter[[#This Row],[Category and Sub-Category]])-FIND("/",Kickstarter[[#This Row],[Category and Sub-Category]]))</f>
        <v>tabletop games</v>
      </c>
      <c r="S2239" t="b">
        <v>1</v>
      </c>
      <c r="T2239" t="s">
        <v>8297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f>(((Kickstarter[[#This Row],[deadline]]/60)/60)/24)+DATE(1970,1,1)</f>
        <v>42804.621712962966</v>
      </c>
      <c r="J2240">
        <v>1489157716</v>
      </c>
      <c r="K2240" s="9">
        <f>(((Kickstarter[[#This Row],[launched_at]]/60)/60)/24)+DATE(1970,1,1)</f>
        <v>42774.621712962966</v>
      </c>
      <c r="L2240">
        <v>1486565716</v>
      </c>
      <c r="M2240" t="b">
        <v>0</v>
      </c>
      <c r="N2240">
        <v>79</v>
      </c>
      <c r="O2240" s="10">
        <f>Kickstarter[[#This Row],[pledged]]/Kickstarter[[#This Row],[goal]]</f>
        <v>1.3740000000000001</v>
      </c>
      <c r="P2240" s="12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Sub-Category]],LEN(Kickstarter[[#This Row],[Category and Sub-Category]])-FIND("/",Kickstarter[[#This Row],[Category and Sub-Category]]))</f>
        <v>tabletop games</v>
      </c>
      <c r="S2240" t="b">
        <v>1</v>
      </c>
      <c r="T2240" t="s">
        <v>8297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f>(((Kickstarter[[#This Row],[deadline]]/60)/60)/24)+DATE(1970,1,1)</f>
        <v>41609.168055555558</v>
      </c>
      <c r="J2241">
        <v>1385870520</v>
      </c>
      <c r="K2241" s="9">
        <f>(((Kickstarter[[#This Row],[launched_at]]/60)/60)/24)+DATE(1970,1,1)</f>
        <v>41572.958495370374</v>
      </c>
      <c r="L2241">
        <v>1382742014</v>
      </c>
      <c r="M2241" t="b">
        <v>0</v>
      </c>
      <c r="N2241">
        <v>426</v>
      </c>
      <c r="O2241" s="10">
        <f>Kickstarter[[#This Row],[pledged]]/Kickstarter[[#This Row],[goal]]</f>
        <v>1.2802667999999999</v>
      </c>
      <c r="P2241" s="12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Sub-Category]],LEN(Kickstarter[[#This Row],[Category and Sub-Category]])-FIND("/",Kickstarter[[#This Row],[Category and Sub-Category]]))</f>
        <v>tabletop games</v>
      </c>
      <c r="S2241" t="b">
        <v>1</v>
      </c>
      <c r="T2241" t="s">
        <v>8297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f>(((Kickstarter[[#This Row],[deadline]]/60)/60)/24)+DATE(1970,1,1)</f>
        <v>42482.825740740736</v>
      </c>
      <c r="J2242">
        <v>1461354544</v>
      </c>
      <c r="K2242" s="9">
        <f>(((Kickstarter[[#This Row],[launched_at]]/60)/60)/24)+DATE(1970,1,1)</f>
        <v>42452.825740740736</v>
      </c>
      <c r="L2242">
        <v>1458762544</v>
      </c>
      <c r="M2242" t="b">
        <v>0</v>
      </c>
      <c r="N2242">
        <v>96</v>
      </c>
      <c r="O2242" s="10">
        <f>Kickstarter[[#This Row],[pledged]]/Kickstarter[[#This Row],[goal]]</f>
        <v>2.7067999999999999</v>
      </c>
      <c r="P2242" s="12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Sub-Category]],LEN(Kickstarter[[#This Row],[Category and Sub-Category]])-FIND("/",Kickstarter[[#This Row],[Category and Sub-Category]]))</f>
        <v>tabletop games</v>
      </c>
      <c r="S2242" t="b">
        <v>1</v>
      </c>
      <c r="T2242" t="s">
        <v>8297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f>(((Kickstarter[[#This Row],[deadline]]/60)/60)/24)+DATE(1970,1,1)</f>
        <v>42796.827546296292</v>
      </c>
      <c r="J2243">
        <v>1488484300</v>
      </c>
      <c r="K2243" s="9">
        <f>(((Kickstarter[[#This Row],[launched_at]]/60)/60)/24)+DATE(1970,1,1)</f>
        <v>42766.827546296292</v>
      </c>
      <c r="L2243">
        <v>1485892300</v>
      </c>
      <c r="M2243" t="b">
        <v>0</v>
      </c>
      <c r="N2243">
        <v>163</v>
      </c>
      <c r="O2243" s="10">
        <f>Kickstarter[[#This Row],[pledged]]/Kickstarter[[#This Row],[goal]]</f>
        <v>8.0640000000000001</v>
      </c>
      <c r="P2243" s="12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Sub-Category]],LEN(Kickstarter[[#This Row],[Category and Sub-Category]])-FIND("/",Kickstarter[[#This Row],[Category and Sub-Category]]))</f>
        <v>tabletop games</v>
      </c>
      <c r="S2243" t="b">
        <v>1</v>
      </c>
      <c r="T2243" t="s">
        <v>8297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f>(((Kickstarter[[#This Row],[deadline]]/60)/60)/24)+DATE(1970,1,1)</f>
        <v>41605.126388888886</v>
      </c>
      <c r="J2244">
        <v>1385521320</v>
      </c>
      <c r="K2244" s="9">
        <f>(((Kickstarter[[#This Row],[launched_at]]/60)/60)/24)+DATE(1970,1,1)</f>
        <v>41569.575613425928</v>
      </c>
      <c r="L2244">
        <v>1382449733</v>
      </c>
      <c r="M2244" t="b">
        <v>0</v>
      </c>
      <c r="N2244">
        <v>2525</v>
      </c>
      <c r="O2244" s="10">
        <f>Kickstarter[[#This Row],[pledged]]/Kickstarter[[#This Row],[goal]]</f>
        <v>13.600976000000001</v>
      </c>
      <c r="P2244" s="12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Sub-Category]],LEN(Kickstarter[[#This Row],[Category and Sub-Category]])-FIND("/",Kickstarter[[#This Row],[Category and Sub-Category]]))</f>
        <v>tabletop games</v>
      </c>
      <c r="S2244" t="b">
        <v>1</v>
      </c>
      <c r="T2244" t="s">
        <v>8297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f>(((Kickstarter[[#This Row],[deadline]]/60)/60)/24)+DATE(1970,1,1)</f>
        <v>42807.125</v>
      </c>
      <c r="J2245">
        <v>1489374000</v>
      </c>
      <c r="K2245" s="9">
        <f>(((Kickstarter[[#This Row],[launched_at]]/60)/60)/24)+DATE(1970,1,1)</f>
        <v>42800.751041666663</v>
      </c>
      <c r="L2245">
        <v>1488823290</v>
      </c>
      <c r="M2245" t="b">
        <v>0</v>
      </c>
      <c r="N2245">
        <v>2035</v>
      </c>
      <c r="O2245" s="10">
        <f>Kickstarter[[#This Row],[pledged]]/Kickstarter[[#This Row],[goal]]</f>
        <v>9302.5</v>
      </c>
      <c r="P2245" s="12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Sub-Category]],LEN(Kickstarter[[#This Row],[Category and Sub-Category]])-FIND("/",Kickstarter[[#This Row],[Category and Sub-Category]]))</f>
        <v>tabletop games</v>
      </c>
      <c r="S2245" t="b">
        <v>1</v>
      </c>
      <c r="T2245" t="s">
        <v>8297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f>(((Kickstarter[[#This Row],[deadline]]/60)/60)/24)+DATE(1970,1,1)</f>
        <v>42659.854166666672</v>
      </c>
      <c r="J2246">
        <v>1476649800</v>
      </c>
      <c r="K2246" s="9">
        <f>(((Kickstarter[[#This Row],[launched_at]]/60)/60)/24)+DATE(1970,1,1)</f>
        <v>42647.818819444445</v>
      </c>
      <c r="L2246">
        <v>1475609946</v>
      </c>
      <c r="M2246" t="b">
        <v>0</v>
      </c>
      <c r="N2246">
        <v>290</v>
      </c>
      <c r="O2246" s="10">
        <f>Kickstarter[[#This Row],[pledged]]/Kickstarter[[#This Row],[goal]]</f>
        <v>3.7702</v>
      </c>
      <c r="P2246" s="12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Sub-Category]],LEN(Kickstarter[[#This Row],[Category and Sub-Category]])-FIND("/",Kickstarter[[#This Row],[Category and Sub-Category]]))</f>
        <v>tabletop games</v>
      </c>
      <c r="S2246" t="b">
        <v>1</v>
      </c>
      <c r="T2246" t="s">
        <v>8297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f>(((Kickstarter[[#This Row],[deadline]]/60)/60)/24)+DATE(1970,1,1)</f>
        <v>41691.75</v>
      </c>
      <c r="J2247">
        <v>1393005600</v>
      </c>
      <c r="K2247" s="9">
        <f>(((Kickstarter[[#This Row],[launched_at]]/60)/60)/24)+DATE(1970,1,1)</f>
        <v>41660.708530092597</v>
      </c>
      <c r="L2247">
        <v>1390323617</v>
      </c>
      <c r="M2247" t="b">
        <v>0</v>
      </c>
      <c r="N2247">
        <v>1980</v>
      </c>
      <c r="O2247" s="10">
        <f>Kickstarter[[#This Row],[pledged]]/Kickstarter[[#This Row],[goal]]</f>
        <v>26.47025</v>
      </c>
      <c r="P2247" s="12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Sub-Category]],LEN(Kickstarter[[#This Row],[Category and Sub-Category]])-FIND("/",Kickstarter[[#This Row],[Category and Sub-Category]]))</f>
        <v>tabletop games</v>
      </c>
      <c r="S2247" t="b">
        <v>1</v>
      </c>
      <c r="T2247" t="s">
        <v>8297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f>(((Kickstarter[[#This Row],[deadline]]/60)/60)/24)+DATE(1970,1,1)</f>
        <v>42251.79178240741</v>
      </c>
      <c r="J2248">
        <v>1441393210</v>
      </c>
      <c r="K2248" s="9">
        <f>(((Kickstarter[[#This Row],[launched_at]]/60)/60)/24)+DATE(1970,1,1)</f>
        <v>42221.79178240741</v>
      </c>
      <c r="L2248">
        <v>1438801210</v>
      </c>
      <c r="M2248" t="b">
        <v>0</v>
      </c>
      <c r="N2248">
        <v>57</v>
      </c>
      <c r="O2248" s="10">
        <f>Kickstarter[[#This Row],[pledged]]/Kickstarter[[#This Row],[goal]]</f>
        <v>1.0012000000000001</v>
      </c>
      <c r="P2248" s="12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Sub-Category]],LEN(Kickstarter[[#This Row],[Category and Sub-Category]])-FIND("/",Kickstarter[[#This Row],[Category and Sub-Category]]))</f>
        <v>tabletop games</v>
      </c>
      <c r="S2248" t="b">
        <v>1</v>
      </c>
      <c r="T2248" t="s">
        <v>8297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f>(((Kickstarter[[#This Row],[deadline]]/60)/60)/24)+DATE(1970,1,1)</f>
        <v>42214.666261574079</v>
      </c>
      <c r="J2249">
        <v>1438185565</v>
      </c>
      <c r="K2249" s="9">
        <f>(((Kickstarter[[#This Row],[launched_at]]/60)/60)/24)+DATE(1970,1,1)</f>
        <v>42200.666261574079</v>
      </c>
      <c r="L2249">
        <v>1436975965</v>
      </c>
      <c r="M2249" t="b">
        <v>0</v>
      </c>
      <c r="N2249">
        <v>380</v>
      </c>
      <c r="O2249" s="10">
        <f>Kickstarter[[#This Row],[pledged]]/Kickstarter[[#This Row],[goal]]</f>
        <v>1.0445405405405406</v>
      </c>
      <c r="P2249" s="12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Sub-Category]],LEN(Kickstarter[[#This Row],[Category and Sub-Category]])-FIND("/",Kickstarter[[#This Row],[Category and Sub-Category]]))</f>
        <v>tabletop games</v>
      </c>
      <c r="S2249" t="b">
        <v>1</v>
      </c>
      <c r="T2249" t="s">
        <v>8297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f>(((Kickstarter[[#This Row],[deadline]]/60)/60)/24)+DATE(1970,1,1)</f>
        <v>42718.875902777778</v>
      </c>
      <c r="J2250">
        <v>1481749278</v>
      </c>
      <c r="K2250" s="9">
        <f>(((Kickstarter[[#This Row],[launched_at]]/60)/60)/24)+DATE(1970,1,1)</f>
        <v>42688.875902777778</v>
      </c>
      <c r="L2250">
        <v>1479157278</v>
      </c>
      <c r="M2250" t="b">
        <v>0</v>
      </c>
      <c r="N2250">
        <v>128</v>
      </c>
      <c r="O2250" s="10">
        <f>Kickstarter[[#This Row],[pledged]]/Kickstarter[[#This Row],[goal]]</f>
        <v>1.0721428571428571</v>
      </c>
      <c r="P2250" s="12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Sub-Category]],LEN(Kickstarter[[#This Row],[Category and Sub-Category]])-FIND("/",Kickstarter[[#This Row],[Category and Sub-Category]]))</f>
        <v>tabletop games</v>
      </c>
      <c r="S2250" t="b">
        <v>1</v>
      </c>
      <c r="T2250" t="s">
        <v>8297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f>(((Kickstarter[[#This Row],[deadline]]/60)/60)/24)+DATE(1970,1,1)</f>
        <v>41366.661631944444</v>
      </c>
      <c r="J2251">
        <v>1364917965</v>
      </c>
      <c r="K2251" s="9">
        <f>(((Kickstarter[[#This Row],[launched_at]]/60)/60)/24)+DATE(1970,1,1)</f>
        <v>41336.703298611108</v>
      </c>
      <c r="L2251">
        <v>1362329565</v>
      </c>
      <c r="M2251" t="b">
        <v>0</v>
      </c>
      <c r="N2251">
        <v>180</v>
      </c>
      <c r="O2251" s="10">
        <f>Kickstarter[[#This Row],[pledged]]/Kickstarter[[#This Row],[goal]]</f>
        <v>1.6877142857142857</v>
      </c>
      <c r="P2251" s="12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Sub-Category]],LEN(Kickstarter[[#This Row],[Category and Sub-Category]])-FIND("/",Kickstarter[[#This Row],[Category and Sub-Category]]))</f>
        <v>tabletop games</v>
      </c>
      <c r="S2251" t="b">
        <v>1</v>
      </c>
      <c r="T2251" t="s">
        <v>8297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f>(((Kickstarter[[#This Row],[deadline]]/60)/60)/24)+DATE(1970,1,1)</f>
        <v>42707.0471412037</v>
      </c>
      <c r="J2252">
        <v>1480727273</v>
      </c>
      <c r="K2252" s="9">
        <f>(((Kickstarter[[#This Row],[launched_at]]/60)/60)/24)+DATE(1970,1,1)</f>
        <v>42677.005474537036</v>
      </c>
      <c r="L2252">
        <v>1478131673</v>
      </c>
      <c r="M2252" t="b">
        <v>0</v>
      </c>
      <c r="N2252">
        <v>571</v>
      </c>
      <c r="O2252" s="10">
        <f>Kickstarter[[#This Row],[pledged]]/Kickstarter[[#This Row],[goal]]</f>
        <v>9.7511200000000002</v>
      </c>
      <c r="P2252" s="12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Sub-Category]],LEN(Kickstarter[[#This Row],[Category and Sub-Category]])-FIND("/",Kickstarter[[#This Row],[Category and Sub-Category]]))</f>
        <v>tabletop games</v>
      </c>
      <c r="S2252" t="b">
        <v>1</v>
      </c>
      <c r="T2252" t="s">
        <v>8297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f>(((Kickstarter[[#This Row],[deadline]]/60)/60)/24)+DATE(1970,1,1)</f>
        <v>41867.34579861111</v>
      </c>
      <c r="J2253">
        <v>1408177077</v>
      </c>
      <c r="K2253" s="9">
        <f>(((Kickstarter[[#This Row],[launched_at]]/60)/60)/24)+DATE(1970,1,1)</f>
        <v>41846.34579861111</v>
      </c>
      <c r="L2253">
        <v>1406362677</v>
      </c>
      <c r="M2253" t="b">
        <v>0</v>
      </c>
      <c r="N2253">
        <v>480</v>
      </c>
      <c r="O2253" s="10">
        <f>Kickstarter[[#This Row],[pledged]]/Kickstarter[[#This Row],[goal]]</f>
        <v>1.3444929411764706</v>
      </c>
      <c r="P2253" s="12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Sub-Category]],LEN(Kickstarter[[#This Row],[Category and Sub-Category]])-FIND("/",Kickstarter[[#This Row],[Category and Sub-Category]]))</f>
        <v>tabletop games</v>
      </c>
      <c r="S2253" t="b">
        <v>1</v>
      </c>
      <c r="T2253" t="s">
        <v>8297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f>(((Kickstarter[[#This Row],[deadline]]/60)/60)/24)+DATE(1970,1,1)</f>
        <v>42588.327986111108</v>
      </c>
      <c r="J2254">
        <v>1470469938</v>
      </c>
      <c r="K2254" s="9">
        <f>(((Kickstarter[[#This Row],[launched_at]]/60)/60)/24)+DATE(1970,1,1)</f>
        <v>42573.327986111108</v>
      </c>
      <c r="L2254">
        <v>1469173938</v>
      </c>
      <c r="M2254" t="b">
        <v>0</v>
      </c>
      <c r="N2254">
        <v>249</v>
      </c>
      <c r="O2254" s="10">
        <f>Kickstarter[[#This Row],[pledged]]/Kickstarter[[#This Row],[goal]]</f>
        <v>2.722777777777778</v>
      </c>
      <c r="P2254" s="12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Sub-Category]],LEN(Kickstarter[[#This Row],[Category and Sub-Category]])-FIND("/",Kickstarter[[#This Row],[Category and Sub-Category]]))</f>
        <v>tabletop games</v>
      </c>
      <c r="S2254" t="b">
        <v>1</v>
      </c>
      <c r="T2254" t="s">
        <v>8297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f>(((Kickstarter[[#This Row],[deadline]]/60)/60)/24)+DATE(1970,1,1)</f>
        <v>42326.672997685186</v>
      </c>
      <c r="J2255">
        <v>1447862947</v>
      </c>
      <c r="K2255" s="9">
        <f>(((Kickstarter[[#This Row],[launched_at]]/60)/60)/24)+DATE(1970,1,1)</f>
        <v>42296.631331018521</v>
      </c>
      <c r="L2255">
        <v>1445267347</v>
      </c>
      <c r="M2255" t="b">
        <v>0</v>
      </c>
      <c r="N2255">
        <v>84</v>
      </c>
      <c r="O2255" s="10">
        <f>Kickstarter[[#This Row],[pledged]]/Kickstarter[[#This Row],[goal]]</f>
        <v>1.1268750000000001</v>
      </c>
      <c r="P2255" s="12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Sub-Category]],LEN(Kickstarter[[#This Row],[Category and Sub-Category]])-FIND("/",Kickstarter[[#This Row],[Category and Sub-Category]]))</f>
        <v>tabletop games</v>
      </c>
      <c r="S2255" t="b">
        <v>1</v>
      </c>
      <c r="T2255" t="s">
        <v>8297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f>(((Kickstarter[[#This Row],[deadline]]/60)/60)/24)+DATE(1970,1,1)</f>
        <v>42759.647777777776</v>
      </c>
      <c r="J2256">
        <v>1485271968</v>
      </c>
      <c r="K2256" s="9">
        <f>(((Kickstarter[[#This Row],[launched_at]]/60)/60)/24)+DATE(1970,1,1)</f>
        <v>42752.647777777776</v>
      </c>
      <c r="L2256">
        <v>1484667168</v>
      </c>
      <c r="M2256" t="b">
        <v>0</v>
      </c>
      <c r="N2256">
        <v>197</v>
      </c>
      <c r="O2256" s="10">
        <f>Kickstarter[[#This Row],[pledged]]/Kickstarter[[#This Row],[goal]]</f>
        <v>4.5979999999999999</v>
      </c>
      <c r="P2256" s="12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Sub-Category]],LEN(Kickstarter[[#This Row],[Category and Sub-Category]])-FIND("/",Kickstarter[[#This Row],[Category and Sub-Category]]))</f>
        <v>tabletop games</v>
      </c>
      <c r="S2256" t="b">
        <v>1</v>
      </c>
      <c r="T2256" t="s">
        <v>8297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f>(((Kickstarter[[#This Row],[deadline]]/60)/60)/24)+DATE(1970,1,1)</f>
        <v>42497.951979166668</v>
      </c>
      <c r="J2257">
        <v>1462661451</v>
      </c>
      <c r="K2257" s="9">
        <f>(((Kickstarter[[#This Row],[launched_at]]/60)/60)/24)+DATE(1970,1,1)</f>
        <v>42467.951979166668</v>
      </c>
      <c r="L2257">
        <v>1460069451</v>
      </c>
      <c r="M2257" t="b">
        <v>0</v>
      </c>
      <c r="N2257">
        <v>271</v>
      </c>
      <c r="O2257" s="10">
        <f>Kickstarter[[#This Row],[pledged]]/Kickstarter[[#This Row],[goal]]</f>
        <v>2.8665822784810127</v>
      </c>
      <c r="P2257" s="12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Sub-Category]],LEN(Kickstarter[[#This Row],[Category and Sub-Category]])-FIND("/",Kickstarter[[#This Row],[Category and Sub-Category]]))</f>
        <v>tabletop games</v>
      </c>
      <c r="S2257" t="b">
        <v>1</v>
      </c>
      <c r="T2257" t="s">
        <v>8297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f>(((Kickstarter[[#This Row],[deadline]]/60)/60)/24)+DATE(1970,1,1)</f>
        <v>42696.451921296291</v>
      </c>
      <c r="J2258">
        <v>1479811846</v>
      </c>
      <c r="K2258" s="9">
        <f>(((Kickstarter[[#This Row],[launched_at]]/60)/60)/24)+DATE(1970,1,1)</f>
        <v>42682.451921296291</v>
      </c>
      <c r="L2258">
        <v>1478602246</v>
      </c>
      <c r="M2258" t="b">
        <v>0</v>
      </c>
      <c r="N2258">
        <v>50</v>
      </c>
      <c r="O2258" s="10">
        <f>Kickstarter[[#This Row],[pledged]]/Kickstarter[[#This Row],[goal]]</f>
        <v>2.2270833333333333</v>
      </c>
      <c r="P2258" s="12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Sub-Category]],LEN(Kickstarter[[#This Row],[Category and Sub-Category]])-FIND("/",Kickstarter[[#This Row],[Category and Sub-Category]]))</f>
        <v>tabletop games</v>
      </c>
      <c r="S2258" t="b">
        <v>1</v>
      </c>
      <c r="T2258" t="s">
        <v>8297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f>(((Kickstarter[[#This Row],[deadline]]/60)/60)/24)+DATE(1970,1,1)</f>
        <v>42540.958333333328</v>
      </c>
      <c r="J2259">
        <v>1466377200</v>
      </c>
      <c r="K2259" s="9">
        <f>(((Kickstarter[[#This Row],[launched_at]]/60)/60)/24)+DATE(1970,1,1)</f>
        <v>42505.936678240745</v>
      </c>
      <c r="L2259">
        <v>1463351329</v>
      </c>
      <c r="M2259" t="b">
        <v>0</v>
      </c>
      <c r="N2259">
        <v>169</v>
      </c>
      <c r="O2259" s="10">
        <f>Kickstarter[[#This Row],[pledged]]/Kickstarter[[#This Row],[goal]]</f>
        <v>6.3613999999999997</v>
      </c>
      <c r="P2259" s="12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Sub-Category]],LEN(Kickstarter[[#This Row],[Category and Sub-Category]])-FIND("/",Kickstarter[[#This Row],[Category and Sub-Category]]))</f>
        <v>tabletop games</v>
      </c>
      <c r="S2259" t="b">
        <v>1</v>
      </c>
      <c r="T2259" t="s">
        <v>8297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f>(((Kickstarter[[#This Row],[deadline]]/60)/60)/24)+DATE(1970,1,1)</f>
        <v>42166.75100694444</v>
      </c>
      <c r="J2260">
        <v>1434045687</v>
      </c>
      <c r="K2260" s="9">
        <f>(((Kickstarter[[#This Row],[launched_at]]/60)/60)/24)+DATE(1970,1,1)</f>
        <v>42136.75100694444</v>
      </c>
      <c r="L2260">
        <v>1431453687</v>
      </c>
      <c r="M2260" t="b">
        <v>0</v>
      </c>
      <c r="N2260">
        <v>205</v>
      </c>
      <c r="O2260" s="10">
        <f>Kickstarter[[#This Row],[pledged]]/Kickstarter[[#This Row],[goal]]</f>
        <v>1.4650000000000001</v>
      </c>
      <c r="P2260" s="12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Sub-Category]],LEN(Kickstarter[[#This Row],[Category and Sub-Category]])-FIND("/",Kickstarter[[#This Row],[Category and Sub-Category]]))</f>
        <v>tabletop games</v>
      </c>
      <c r="S2260" t="b">
        <v>1</v>
      </c>
      <c r="T2260" t="s">
        <v>8297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f>(((Kickstarter[[#This Row],[deadline]]/60)/60)/24)+DATE(1970,1,1)</f>
        <v>42712.804814814815</v>
      </c>
      <c r="J2261">
        <v>1481224736</v>
      </c>
      <c r="K2261" s="9">
        <f>(((Kickstarter[[#This Row],[launched_at]]/60)/60)/24)+DATE(1970,1,1)</f>
        <v>42702.804814814815</v>
      </c>
      <c r="L2261">
        <v>1480360736</v>
      </c>
      <c r="M2261" t="b">
        <v>0</v>
      </c>
      <c r="N2261">
        <v>206</v>
      </c>
      <c r="O2261" s="10">
        <f>Kickstarter[[#This Row],[pledged]]/Kickstarter[[#This Row],[goal]]</f>
        <v>18.670999999999999</v>
      </c>
      <c r="P2261" s="12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Sub-Category]],LEN(Kickstarter[[#This Row],[Category and Sub-Category]])-FIND("/",Kickstarter[[#This Row],[Category and Sub-Category]]))</f>
        <v>tabletop games</v>
      </c>
      <c r="S2261" t="b">
        <v>1</v>
      </c>
      <c r="T2261" t="s">
        <v>8297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f>(((Kickstarter[[#This Row],[deadline]]/60)/60)/24)+DATE(1970,1,1)</f>
        <v>41724.975115740745</v>
      </c>
      <c r="J2262">
        <v>1395876250</v>
      </c>
      <c r="K2262" s="9">
        <f>(((Kickstarter[[#This Row],[launched_at]]/60)/60)/24)+DATE(1970,1,1)</f>
        <v>41695.016782407409</v>
      </c>
      <c r="L2262">
        <v>1393287850</v>
      </c>
      <c r="M2262" t="b">
        <v>0</v>
      </c>
      <c r="N2262">
        <v>84</v>
      </c>
      <c r="O2262" s="10">
        <f>Kickstarter[[#This Row],[pledged]]/Kickstarter[[#This Row],[goal]]</f>
        <v>3.2692000000000001</v>
      </c>
      <c r="P2262" s="12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Sub-Category]],LEN(Kickstarter[[#This Row],[Category and Sub-Category]])-FIND("/",Kickstarter[[#This Row],[Category and Sub-Category]]))</f>
        <v>tabletop games</v>
      </c>
      <c r="S2262" t="b">
        <v>1</v>
      </c>
      <c r="T2262" t="s">
        <v>8297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f>(((Kickstarter[[#This Row],[deadline]]/60)/60)/24)+DATE(1970,1,1)</f>
        <v>42780.724768518514</v>
      </c>
      <c r="J2263">
        <v>1487093020</v>
      </c>
      <c r="K2263" s="9">
        <f>(((Kickstarter[[#This Row],[launched_at]]/60)/60)/24)+DATE(1970,1,1)</f>
        <v>42759.724768518514</v>
      </c>
      <c r="L2263">
        <v>1485278620</v>
      </c>
      <c r="M2263" t="b">
        <v>0</v>
      </c>
      <c r="N2263">
        <v>210</v>
      </c>
      <c r="O2263" s="10">
        <f>Kickstarter[[#This Row],[pledged]]/Kickstarter[[#This Row],[goal]]</f>
        <v>7.7949999999999999</v>
      </c>
      <c r="P2263" s="12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Sub-Category]],LEN(Kickstarter[[#This Row],[Category and Sub-Category]])-FIND("/",Kickstarter[[#This Row],[Category and Sub-Category]]))</f>
        <v>tabletop games</v>
      </c>
      <c r="S2263" t="b">
        <v>1</v>
      </c>
      <c r="T2263" t="s">
        <v>8297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f>(((Kickstarter[[#This Row],[deadline]]/60)/60)/24)+DATE(1970,1,1)</f>
        <v>41961</v>
      </c>
      <c r="J2264">
        <v>1416268800</v>
      </c>
      <c r="K2264" s="9">
        <f>(((Kickstarter[[#This Row],[launched_at]]/60)/60)/24)+DATE(1970,1,1)</f>
        <v>41926.585162037038</v>
      </c>
      <c r="L2264">
        <v>1413295358</v>
      </c>
      <c r="M2264" t="b">
        <v>0</v>
      </c>
      <c r="N2264">
        <v>181</v>
      </c>
      <c r="O2264" s="10">
        <f>Kickstarter[[#This Row],[pledged]]/Kickstarter[[#This Row],[goal]]</f>
        <v>1.5415151515151515</v>
      </c>
      <c r="P2264" s="12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Sub-Category]],LEN(Kickstarter[[#This Row],[Category and Sub-Category]])-FIND("/",Kickstarter[[#This Row],[Category and Sub-Category]]))</f>
        <v>tabletop games</v>
      </c>
      <c r="S2264" t="b">
        <v>1</v>
      </c>
      <c r="T2264" t="s">
        <v>8297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f>(((Kickstarter[[#This Row],[deadline]]/60)/60)/24)+DATE(1970,1,1)</f>
        <v>42035.832326388889</v>
      </c>
      <c r="J2265">
        <v>1422734313</v>
      </c>
      <c r="K2265" s="9">
        <f>(((Kickstarter[[#This Row],[launched_at]]/60)/60)/24)+DATE(1970,1,1)</f>
        <v>42014.832326388889</v>
      </c>
      <c r="L2265">
        <v>1420919913</v>
      </c>
      <c r="M2265" t="b">
        <v>0</v>
      </c>
      <c r="N2265">
        <v>60</v>
      </c>
      <c r="O2265" s="10">
        <f>Kickstarter[[#This Row],[pledged]]/Kickstarter[[#This Row],[goal]]</f>
        <v>1.1554666666666666</v>
      </c>
      <c r="P2265" s="12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Sub-Category]],LEN(Kickstarter[[#This Row],[Category and Sub-Category]])-FIND("/",Kickstarter[[#This Row],[Category and Sub-Category]]))</f>
        <v>tabletop games</v>
      </c>
      <c r="S2265" t="b">
        <v>1</v>
      </c>
      <c r="T2265" t="s">
        <v>8297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f>(((Kickstarter[[#This Row],[deadline]]/60)/60)/24)+DATE(1970,1,1)</f>
        <v>42513.125</v>
      </c>
      <c r="J2266">
        <v>1463972400</v>
      </c>
      <c r="K2266" s="9">
        <f>(((Kickstarter[[#This Row],[launched_at]]/60)/60)/24)+DATE(1970,1,1)</f>
        <v>42496.582337962958</v>
      </c>
      <c r="L2266">
        <v>1462543114</v>
      </c>
      <c r="M2266" t="b">
        <v>0</v>
      </c>
      <c r="N2266">
        <v>445</v>
      </c>
      <c r="O2266" s="10">
        <f>Kickstarter[[#This Row],[pledged]]/Kickstarter[[#This Row],[goal]]</f>
        <v>1.8003333333333333</v>
      </c>
      <c r="P2266" s="12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Sub-Category]],LEN(Kickstarter[[#This Row],[Category and Sub-Category]])-FIND("/",Kickstarter[[#This Row],[Category and Sub-Category]]))</f>
        <v>tabletop games</v>
      </c>
      <c r="S2266" t="b">
        <v>1</v>
      </c>
      <c r="T2266" t="s">
        <v>8297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f>(((Kickstarter[[#This Row],[deadline]]/60)/60)/24)+DATE(1970,1,1)</f>
        <v>42696.853090277778</v>
      </c>
      <c r="J2267">
        <v>1479846507</v>
      </c>
      <c r="K2267" s="9">
        <f>(((Kickstarter[[#This Row],[launched_at]]/60)/60)/24)+DATE(1970,1,1)</f>
        <v>42689.853090277778</v>
      </c>
      <c r="L2267">
        <v>1479241707</v>
      </c>
      <c r="M2267" t="b">
        <v>0</v>
      </c>
      <c r="N2267">
        <v>17</v>
      </c>
      <c r="O2267" s="10">
        <f>Kickstarter[[#This Row],[pledged]]/Kickstarter[[#This Row],[goal]]</f>
        <v>2.9849999999999999</v>
      </c>
      <c r="P2267" s="12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Sub-Category]],LEN(Kickstarter[[#This Row],[Category and Sub-Category]])-FIND("/",Kickstarter[[#This Row],[Category and Sub-Category]]))</f>
        <v>tabletop games</v>
      </c>
      <c r="S2267" t="b">
        <v>1</v>
      </c>
      <c r="T2267" t="s">
        <v>8297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f>(((Kickstarter[[#This Row],[deadline]]/60)/60)/24)+DATE(1970,1,1)</f>
        <v>42487.083333333328</v>
      </c>
      <c r="J2268">
        <v>1461722400</v>
      </c>
      <c r="K2268" s="9">
        <f>(((Kickstarter[[#This Row],[launched_at]]/60)/60)/24)+DATE(1970,1,1)</f>
        <v>42469.874907407408</v>
      </c>
      <c r="L2268">
        <v>1460235592</v>
      </c>
      <c r="M2268" t="b">
        <v>0</v>
      </c>
      <c r="N2268">
        <v>194</v>
      </c>
      <c r="O2268" s="10">
        <f>Kickstarter[[#This Row],[pledged]]/Kickstarter[[#This Row],[goal]]</f>
        <v>3.2026666666666666</v>
      </c>
      <c r="P2268" s="12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Sub-Category]],LEN(Kickstarter[[#This Row],[Category and Sub-Category]])-FIND("/",Kickstarter[[#This Row],[Category and Sub-Category]]))</f>
        <v>tabletop games</v>
      </c>
      <c r="S2268" t="b">
        <v>1</v>
      </c>
      <c r="T2268" t="s">
        <v>8297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f>(((Kickstarter[[#This Row],[deadline]]/60)/60)/24)+DATE(1970,1,1)</f>
        <v>41994.041666666672</v>
      </c>
      <c r="J2269">
        <v>1419123600</v>
      </c>
      <c r="K2269" s="9">
        <f>(((Kickstarter[[#This Row],[launched_at]]/60)/60)/24)+DATE(1970,1,1)</f>
        <v>41968.829826388886</v>
      </c>
      <c r="L2269">
        <v>1416945297</v>
      </c>
      <c r="M2269" t="b">
        <v>0</v>
      </c>
      <c r="N2269">
        <v>404</v>
      </c>
      <c r="O2269" s="10">
        <f>Kickstarter[[#This Row],[pledged]]/Kickstarter[[#This Row],[goal]]</f>
        <v>3.80525</v>
      </c>
      <c r="P2269" s="12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Sub-Category]],LEN(Kickstarter[[#This Row],[Category and Sub-Category]])-FIND("/",Kickstarter[[#This Row],[Category and Sub-Category]]))</f>
        <v>tabletop games</v>
      </c>
      <c r="S2269" t="b">
        <v>1</v>
      </c>
      <c r="T2269" t="s">
        <v>8297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f>(((Kickstarter[[#This Row],[deadline]]/60)/60)/24)+DATE(1970,1,1)</f>
        <v>42806.082349537035</v>
      </c>
      <c r="J2270">
        <v>1489283915</v>
      </c>
      <c r="K2270" s="9">
        <f>(((Kickstarter[[#This Row],[launched_at]]/60)/60)/24)+DATE(1970,1,1)</f>
        <v>42776.082349537035</v>
      </c>
      <c r="L2270">
        <v>1486691915</v>
      </c>
      <c r="M2270" t="b">
        <v>0</v>
      </c>
      <c r="N2270">
        <v>194</v>
      </c>
      <c r="O2270" s="10">
        <f>Kickstarter[[#This Row],[pledged]]/Kickstarter[[#This Row],[goal]]</f>
        <v>1.026</v>
      </c>
      <c r="P2270" s="12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Sub-Category]],LEN(Kickstarter[[#This Row],[Category and Sub-Category]])-FIND("/",Kickstarter[[#This Row],[Category and Sub-Category]]))</f>
        <v>tabletop games</v>
      </c>
      <c r="S2270" t="b">
        <v>1</v>
      </c>
      <c r="T2270" t="s">
        <v>8297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f>(((Kickstarter[[#This Row],[deadline]]/60)/60)/24)+DATE(1970,1,1)</f>
        <v>42801.208333333328</v>
      </c>
      <c r="J2271">
        <v>1488862800</v>
      </c>
      <c r="K2271" s="9">
        <f>(((Kickstarter[[#This Row],[launched_at]]/60)/60)/24)+DATE(1970,1,1)</f>
        <v>42776.704432870371</v>
      </c>
      <c r="L2271">
        <v>1486745663</v>
      </c>
      <c r="M2271" t="b">
        <v>0</v>
      </c>
      <c r="N2271">
        <v>902</v>
      </c>
      <c r="O2271" s="10">
        <f>Kickstarter[[#This Row],[pledged]]/Kickstarter[[#This Row],[goal]]</f>
        <v>18.016400000000001</v>
      </c>
      <c r="P2271" s="12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Sub-Category]],LEN(Kickstarter[[#This Row],[Category and Sub-Category]])-FIND("/",Kickstarter[[#This Row],[Category and Sub-Category]]))</f>
        <v>tabletop games</v>
      </c>
      <c r="S2271" t="b">
        <v>1</v>
      </c>
      <c r="T2271" t="s">
        <v>8297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f>(((Kickstarter[[#This Row],[deadline]]/60)/60)/24)+DATE(1970,1,1)</f>
        <v>42745.915972222225</v>
      </c>
      <c r="J2272">
        <v>1484085540</v>
      </c>
      <c r="K2272" s="9">
        <f>(((Kickstarter[[#This Row],[launched_at]]/60)/60)/24)+DATE(1970,1,1)</f>
        <v>42725.869363425925</v>
      </c>
      <c r="L2272">
        <v>1482353513</v>
      </c>
      <c r="M2272" t="b">
        <v>0</v>
      </c>
      <c r="N2272">
        <v>1670</v>
      </c>
      <c r="O2272" s="10">
        <f>Kickstarter[[#This Row],[pledged]]/Kickstarter[[#This Row],[goal]]</f>
        <v>7.2024800000000004</v>
      </c>
      <c r="P2272" s="12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Sub-Category]],LEN(Kickstarter[[#This Row],[Category and Sub-Category]])-FIND("/",Kickstarter[[#This Row],[Category and Sub-Category]]))</f>
        <v>tabletop games</v>
      </c>
      <c r="S2272" t="b">
        <v>1</v>
      </c>
      <c r="T2272" t="s">
        <v>8297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f>(((Kickstarter[[#This Row],[deadline]]/60)/60)/24)+DATE(1970,1,1)</f>
        <v>42714.000046296293</v>
      </c>
      <c r="J2273">
        <v>1481328004</v>
      </c>
      <c r="K2273" s="9">
        <f>(((Kickstarter[[#This Row],[launched_at]]/60)/60)/24)+DATE(1970,1,1)</f>
        <v>42684.000046296293</v>
      </c>
      <c r="L2273">
        <v>1478736004</v>
      </c>
      <c r="M2273" t="b">
        <v>0</v>
      </c>
      <c r="N2273">
        <v>1328</v>
      </c>
      <c r="O2273" s="10">
        <f>Kickstarter[[#This Row],[pledged]]/Kickstarter[[#This Row],[goal]]</f>
        <v>2.8309000000000002</v>
      </c>
      <c r="P2273" s="12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Sub-Category]],LEN(Kickstarter[[#This Row],[Category and Sub-Category]])-FIND("/",Kickstarter[[#This Row],[Category and Sub-Category]]))</f>
        <v>tabletop games</v>
      </c>
      <c r="S2273" t="b">
        <v>1</v>
      </c>
      <c r="T2273" t="s">
        <v>8297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f>(((Kickstarter[[#This Row],[deadline]]/60)/60)/24)+DATE(1970,1,1)</f>
        <v>42345.699490740735</v>
      </c>
      <c r="J2274">
        <v>1449506836</v>
      </c>
      <c r="K2274" s="9">
        <f>(((Kickstarter[[#This Row],[launched_at]]/60)/60)/24)+DATE(1970,1,1)</f>
        <v>42315.699490740735</v>
      </c>
      <c r="L2274">
        <v>1446914836</v>
      </c>
      <c r="M2274" t="b">
        <v>0</v>
      </c>
      <c r="N2274">
        <v>944</v>
      </c>
      <c r="O2274" s="10">
        <f>Kickstarter[[#This Row],[pledged]]/Kickstarter[[#This Row],[goal]]</f>
        <v>13.566000000000001</v>
      </c>
      <c r="P2274" s="12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Sub-Category]],LEN(Kickstarter[[#This Row],[Category and Sub-Category]])-FIND("/",Kickstarter[[#This Row],[Category and Sub-Category]]))</f>
        <v>tabletop games</v>
      </c>
      <c r="S2274" t="b">
        <v>1</v>
      </c>
      <c r="T2274" t="s">
        <v>8297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f>(((Kickstarter[[#This Row],[deadline]]/60)/60)/24)+DATE(1970,1,1)</f>
        <v>42806.507430555561</v>
      </c>
      <c r="J2275">
        <v>1489320642</v>
      </c>
      <c r="K2275" s="9">
        <f>(((Kickstarter[[#This Row],[launched_at]]/60)/60)/24)+DATE(1970,1,1)</f>
        <v>42781.549097222218</v>
      </c>
      <c r="L2275">
        <v>1487164242</v>
      </c>
      <c r="M2275" t="b">
        <v>0</v>
      </c>
      <c r="N2275">
        <v>147</v>
      </c>
      <c r="O2275" s="10">
        <f>Kickstarter[[#This Row],[pledged]]/Kickstarter[[#This Row],[goal]]</f>
        <v>2.2035999999999998</v>
      </c>
      <c r="P2275" s="12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Sub-Category]],LEN(Kickstarter[[#This Row],[Category and Sub-Category]])-FIND("/",Kickstarter[[#This Row],[Category and Sub-Category]]))</f>
        <v>tabletop games</v>
      </c>
      <c r="S2275" t="b">
        <v>1</v>
      </c>
      <c r="T2275" t="s">
        <v>8297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f>(((Kickstarter[[#This Row],[deadline]]/60)/60)/24)+DATE(1970,1,1)</f>
        <v>41693.500659722224</v>
      </c>
      <c r="J2276">
        <v>1393156857</v>
      </c>
      <c r="K2276" s="9">
        <f>(((Kickstarter[[#This Row],[launched_at]]/60)/60)/24)+DATE(1970,1,1)</f>
        <v>41663.500659722224</v>
      </c>
      <c r="L2276">
        <v>1390564857</v>
      </c>
      <c r="M2276" t="b">
        <v>0</v>
      </c>
      <c r="N2276">
        <v>99</v>
      </c>
      <c r="O2276" s="10">
        <f>Kickstarter[[#This Row],[pledged]]/Kickstarter[[#This Row],[goal]]</f>
        <v>1.196</v>
      </c>
      <c r="P2276" s="12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Sub-Category]],LEN(Kickstarter[[#This Row],[Category and Sub-Category]])-FIND("/",Kickstarter[[#This Row],[Category and Sub-Category]]))</f>
        <v>tabletop games</v>
      </c>
      <c r="S2276" t="b">
        <v>1</v>
      </c>
      <c r="T2276" t="s">
        <v>8297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f>(((Kickstarter[[#This Row],[deadline]]/60)/60)/24)+DATE(1970,1,1)</f>
        <v>41995.616655092599</v>
      </c>
      <c r="J2277">
        <v>1419259679</v>
      </c>
      <c r="K2277" s="9">
        <f>(((Kickstarter[[#This Row],[launched_at]]/60)/60)/24)+DATE(1970,1,1)</f>
        <v>41965.616655092599</v>
      </c>
      <c r="L2277">
        <v>1416667679</v>
      </c>
      <c r="M2277" t="b">
        <v>0</v>
      </c>
      <c r="N2277">
        <v>79</v>
      </c>
      <c r="O2277" s="10">
        <f>Kickstarter[[#This Row],[pledged]]/Kickstarter[[#This Row],[goal]]</f>
        <v>4.0776923076923079</v>
      </c>
      <c r="P2277" s="12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Sub-Category]],LEN(Kickstarter[[#This Row],[Category and Sub-Category]])-FIND("/",Kickstarter[[#This Row],[Category and Sub-Category]]))</f>
        <v>tabletop games</v>
      </c>
      <c r="S2277" t="b">
        <v>1</v>
      </c>
      <c r="T2277" t="s">
        <v>8297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f>(((Kickstarter[[#This Row],[deadline]]/60)/60)/24)+DATE(1970,1,1)</f>
        <v>41644.651493055557</v>
      </c>
      <c r="J2278">
        <v>1388936289</v>
      </c>
      <c r="K2278" s="9">
        <f>(((Kickstarter[[#This Row],[launched_at]]/60)/60)/24)+DATE(1970,1,1)</f>
        <v>41614.651493055557</v>
      </c>
      <c r="L2278">
        <v>1386344289</v>
      </c>
      <c r="M2278" t="b">
        <v>0</v>
      </c>
      <c r="N2278">
        <v>75</v>
      </c>
      <c r="O2278" s="10">
        <f>Kickstarter[[#This Row],[pledged]]/Kickstarter[[#This Row],[goal]]</f>
        <v>1.0581826105905425</v>
      </c>
      <c r="P2278" s="12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Sub-Category]],LEN(Kickstarter[[#This Row],[Category and Sub-Category]])-FIND("/",Kickstarter[[#This Row],[Category and Sub-Category]]))</f>
        <v>tabletop games</v>
      </c>
      <c r="S2278" t="b">
        <v>1</v>
      </c>
      <c r="T2278" t="s">
        <v>8297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f>(((Kickstarter[[#This Row],[deadline]]/60)/60)/24)+DATE(1970,1,1)</f>
        <v>40966.678506944445</v>
      </c>
      <c r="J2279">
        <v>1330359423</v>
      </c>
      <c r="K2279" s="9">
        <f>(((Kickstarter[[#This Row],[launched_at]]/60)/60)/24)+DATE(1970,1,1)</f>
        <v>40936.678506944445</v>
      </c>
      <c r="L2279">
        <v>1327767423</v>
      </c>
      <c r="M2279" t="b">
        <v>0</v>
      </c>
      <c r="N2279">
        <v>207</v>
      </c>
      <c r="O2279" s="10">
        <f>Kickstarter[[#This Row],[pledged]]/Kickstarter[[#This Row],[goal]]</f>
        <v>1.4108235294117648</v>
      </c>
      <c r="P2279" s="12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Sub-Category]],LEN(Kickstarter[[#This Row],[Category and Sub-Category]])-FIND("/",Kickstarter[[#This Row],[Category and Sub-Category]]))</f>
        <v>tabletop games</v>
      </c>
      <c r="S2279" t="b">
        <v>1</v>
      </c>
      <c r="T2279" t="s">
        <v>8297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f>(((Kickstarter[[#This Row],[deadline]]/60)/60)/24)+DATE(1970,1,1)</f>
        <v>42372.957638888889</v>
      </c>
      <c r="J2280">
        <v>1451861940</v>
      </c>
      <c r="K2280" s="9">
        <f>(((Kickstarter[[#This Row],[launched_at]]/60)/60)/24)+DATE(1970,1,1)</f>
        <v>42338.709108796291</v>
      </c>
      <c r="L2280">
        <v>1448902867</v>
      </c>
      <c r="M2280" t="b">
        <v>0</v>
      </c>
      <c r="N2280">
        <v>102</v>
      </c>
      <c r="O2280" s="10">
        <f>Kickstarter[[#This Row],[pledged]]/Kickstarter[[#This Row],[goal]]</f>
        <v>2.7069999999999999</v>
      </c>
      <c r="P2280" s="12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Sub-Category]],LEN(Kickstarter[[#This Row],[Category and Sub-Category]])-FIND("/",Kickstarter[[#This Row],[Category and Sub-Category]]))</f>
        <v>tabletop games</v>
      </c>
      <c r="S2280" t="b">
        <v>1</v>
      </c>
      <c r="T2280" t="s">
        <v>8297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f>(((Kickstarter[[#This Row],[deadline]]/60)/60)/24)+DATE(1970,1,1)</f>
        <v>42039.166666666672</v>
      </c>
      <c r="J2281">
        <v>1423022400</v>
      </c>
      <c r="K2281" s="9">
        <f>(((Kickstarter[[#This Row],[launched_at]]/60)/60)/24)+DATE(1970,1,1)</f>
        <v>42020.806701388887</v>
      </c>
      <c r="L2281">
        <v>1421436099</v>
      </c>
      <c r="M2281" t="b">
        <v>0</v>
      </c>
      <c r="N2281">
        <v>32</v>
      </c>
      <c r="O2281" s="10">
        <f>Kickstarter[[#This Row],[pledged]]/Kickstarter[[#This Row],[goal]]</f>
        <v>1.538</v>
      </c>
      <c r="P2281" s="12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Sub-Category]],LEN(Kickstarter[[#This Row],[Category and Sub-Category]])-FIND("/",Kickstarter[[#This Row],[Category and Sub-Category]]))</f>
        <v>tabletop games</v>
      </c>
      <c r="S2281" t="b">
        <v>1</v>
      </c>
      <c r="T2281" t="s">
        <v>8297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f>(((Kickstarter[[#This Row],[deadline]]/60)/60)/24)+DATE(1970,1,1)</f>
        <v>42264.624895833331</v>
      </c>
      <c r="J2282">
        <v>1442501991</v>
      </c>
      <c r="K2282" s="9">
        <f>(((Kickstarter[[#This Row],[launched_at]]/60)/60)/24)+DATE(1970,1,1)</f>
        <v>42234.624895833331</v>
      </c>
      <c r="L2282">
        <v>1439909991</v>
      </c>
      <c r="M2282" t="b">
        <v>0</v>
      </c>
      <c r="N2282">
        <v>480</v>
      </c>
      <c r="O2282" s="10">
        <f>Kickstarter[[#This Row],[pledged]]/Kickstarter[[#This Row],[goal]]</f>
        <v>4.0357653061224488</v>
      </c>
      <c r="P2282" s="12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Sub-Category]],LEN(Kickstarter[[#This Row],[Category and Sub-Category]])-FIND("/",Kickstarter[[#This Row],[Category and Sub-Category]]))</f>
        <v>tabletop games</v>
      </c>
      <c r="S2282" t="b">
        <v>1</v>
      </c>
      <c r="T2282" t="s">
        <v>8297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f>(((Kickstarter[[#This Row],[deadline]]/60)/60)/24)+DATE(1970,1,1)</f>
        <v>40749.284722222219</v>
      </c>
      <c r="J2283">
        <v>1311576600</v>
      </c>
      <c r="K2283" s="9">
        <f>(((Kickstarter[[#This Row],[launched_at]]/60)/60)/24)+DATE(1970,1,1)</f>
        <v>40687.285844907405</v>
      </c>
      <c r="L2283">
        <v>1306219897</v>
      </c>
      <c r="M2283" t="b">
        <v>0</v>
      </c>
      <c r="N2283">
        <v>11</v>
      </c>
      <c r="O2283" s="10">
        <f>Kickstarter[[#This Row],[pledged]]/Kickstarter[[#This Row],[goal]]</f>
        <v>1.85</v>
      </c>
      <c r="P2283" s="12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Sub-Category]],LEN(Kickstarter[[#This Row],[Category and Sub-Category]])-FIND("/",Kickstarter[[#This Row],[Category and Sub-Category]]))</f>
        <v>rock</v>
      </c>
      <c r="S2283" t="b">
        <v>1</v>
      </c>
      <c r="T2283" t="s">
        <v>8276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f>(((Kickstarter[[#This Row],[deadline]]/60)/60)/24)+DATE(1970,1,1)</f>
        <v>42383.17460648148</v>
      </c>
      <c r="J2284">
        <v>1452744686</v>
      </c>
      <c r="K2284" s="9">
        <f>(((Kickstarter[[#This Row],[launched_at]]/60)/60)/24)+DATE(1970,1,1)</f>
        <v>42323.17460648148</v>
      </c>
      <c r="L2284">
        <v>1447560686</v>
      </c>
      <c r="M2284" t="b">
        <v>0</v>
      </c>
      <c r="N2284">
        <v>12</v>
      </c>
      <c r="O2284" s="10">
        <f>Kickstarter[[#This Row],[pledged]]/Kickstarter[[#This Row],[goal]]</f>
        <v>1.8533333333333333</v>
      </c>
      <c r="P2284" s="12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Sub-Category]],LEN(Kickstarter[[#This Row],[Category and Sub-Category]])-FIND("/",Kickstarter[[#This Row],[Category and Sub-Category]]))</f>
        <v>rock</v>
      </c>
      <c r="S2284" t="b">
        <v>1</v>
      </c>
      <c r="T2284" t="s">
        <v>8276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f>(((Kickstarter[[#This Row],[deadline]]/60)/60)/24)+DATE(1970,1,1)</f>
        <v>41038.083379629628</v>
      </c>
      <c r="J2285">
        <v>1336528804</v>
      </c>
      <c r="K2285" s="9">
        <f>(((Kickstarter[[#This Row],[launched_at]]/60)/60)/24)+DATE(1970,1,1)</f>
        <v>40978.125046296293</v>
      </c>
      <c r="L2285">
        <v>1331348404</v>
      </c>
      <c r="M2285" t="b">
        <v>0</v>
      </c>
      <c r="N2285">
        <v>48</v>
      </c>
      <c r="O2285" s="10">
        <f>Kickstarter[[#This Row],[pledged]]/Kickstarter[[#This Row],[goal]]</f>
        <v>1.0085533333333332</v>
      </c>
      <c r="P2285" s="12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Sub-Category]],LEN(Kickstarter[[#This Row],[Category and Sub-Category]])-FIND("/",Kickstarter[[#This Row],[Category and Sub-Category]]))</f>
        <v>rock</v>
      </c>
      <c r="S2285" t="b">
        <v>1</v>
      </c>
      <c r="T2285" t="s">
        <v>8276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f>(((Kickstarter[[#This Row],[deadline]]/60)/60)/24)+DATE(1970,1,1)</f>
        <v>40614.166666666664</v>
      </c>
      <c r="J2286">
        <v>1299902400</v>
      </c>
      <c r="K2286" s="9">
        <f>(((Kickstarter[[#This Row],[launched_at]]/60)/60)/24)+DATE(1970,1,1)</f>
        <v>40585.796817129631</v>
      </c>
      <c r="L2286">
        <v>1297451245</v>
      </c>
      <c r="M2286" t="b">
        <v>0</v>
      </c>
      <c r="N2286">
        <v>59</v>
      </c>
      <c r="O2286" s="10">
        <f>Kickstarter[[#This Row],[pledged]]/Kickstarter[[#This Row],[goal]]</f>
        <v>1.0622116666666668</v>
      </c>
      <c r="P2286" s="12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Sub-Category]],LEN(Kickstarter[[#This Row],[Category and Sub-Category]])-FIND("/",Kickstarter[[#This Row],[Category and Sub-Category]]))</f>
        <v>rock</v>
      </c>
      <c r="S2286" t="b">
        <v>1</v>
      </c>
      <c r="T2286" t="s">
        <v>8276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f>(((Kickstarter[[#This Row],[deadline]]/60)/60)/24)+DATE(1970,1,1)</f>
        <v>41089.185682870368</v>
      </c>
      <c r="J2287">
        <v>1340944043</v>
      </c>
      <c r="K2287" s="9">
        <f>(((Kickstarter[[#This Row],[launched_at]]/60)/60)/24)+DATE(1970,1,1)</f>
        <v>41059.185682870368</v>
      </c>
      <c r="L2287">
        <v>1338352043</v>
      </c>
      <c r="M2287" t="b">
        <v>0</v>
      </c>
      <c r="N2287">
        <v>79</v>
      </c>
      <c r="O2287" s="10">
        <f>Kickstarter[[#This Row],[pledged]]/Kickstarter[[#This Row],[goal]]</f>
        <v>1.2136666666666667</v>
      </c>
      <c r="P2287" s="12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Sub-Category]],LEN(Kickstarter[[#This Row],[Category and Sub-Category]])-FIND("/",Kickstarter[[#This Row],[Category and Sub-Category]]))</f>
        <v>rock</v>
      </c>
      <c r="S2287" t="b">
        <v>1</v>
      </c>
      <c r="T2287" t="s">
        <v>8276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f>(((Kickstarter[[#This Row],[deadline]]/60)/60)/24)+DATE(1970,1,1)</f>
        <v>41523.165972222225</v>
      </c>
      <c r="J2288">
        <v>1378439940</v>
      </c>
      <c r="K2288" s="9">
        <f>(((Kickstarter[[#This Row],[launched_at]]/60)/60)/24)+DATE(1970,1,1)</f>
        <v>41494.963587962964</v>
      </c>
      <c r="L2288">
        <v>1376003254</v>
      </c>
      <c r="M2288" t="b">
        <v>0</v>
      </c>
      <c r="N2288">
        <v>14</v>
      </c>
      <c r="O2288" s="10">
        <f>Kickstarter[[#This Row],[pledged]]/Kickstarter[[#This Row],[goal]]</f>
        <v>1.0006666666666666</v>
      </c>
      <c r="P2288" s="12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Sub-Category]],LEN(Kickstarter[[#This Row],[Category and Sub-Category]])-FIND("/",Kickstarter[[#This Row],[Category and Sub-Category]]))</f>
        <v>rock</v>
      </c>
      <c r="S2288" t="b">
        <v>1</v>
      </c>
      <c r="T2288" t="s">
        <v>8276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f>(((Kickstarter[[#This Row],[deadline]]/60)/60)/24)+DATE(1970,1,1)</f>
        <v>41813.667361111111</v>
      </c>
      <c r="J2289">
        <v>1403539260</v>
      </c>
      <c r="K2289" s="9">
        <f>(((Kickstarter[[#This Row],[launched_at]]/60)/60)/24)+DATE(1970,1,1)</f>
        <v>41792.667361111111</v>
      </c>
      <c r="L2289">
        <v>1401724860</v>
      </c>
      <c r="M2289" t="b">
        <v>0</v>
      </c>
      <c r="N2289">
        <v>106</v>
      </c>
      <c r="O2289" s="10">
        <f>Kickstarter[[#This Row],[pledged]]/Kickstarter[[#This Row],[goal]]</f>
        <v>1.1997755555555556</v>
      </c>
      <c r="P2289" s="12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Sub-Category]],LEN(Kickstarter[[#This Row],[Category and Sub-Category]])-FIND("/",Kickstarter[[#This Row],[Category and Sub-Category]]))</f>
        <v>rock</v>
      </c>
      <c r="S2289" t="b">
        <v>1</v>
      </c>
      <c r="T2289" t="s">
        <v>8276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f>(((Kickstarter[[#This Row],[deadline]]/60)/60)/24)+DATE(1970,1,1)</f>
        <v>41086.75</v>
      </c>
      <c r="J2290">
        <v>1340733600</v>
      </c>
      <c r="K2290" s="9">
        <f>(((Kickstarter[[#This Row],[launched_at]]/60)/60)/24)+DATE(1970,1,1)</f>
        <v>41067.827418981484</v>
      </c>
      <c r="L2290">
        <v>1339098689</v>
      </c>
      <c r="M2290" t="b">
        <v>0</v>
      </c>
      <c r="N2290">
        <v>25</v>
      </c>
      <c r="O2290" s="10">
        <f>Kickstarter[[#This Row],[pledged]]/Kickstarter[[#This Row],[goal]]</f>
        <v>1.0009999999999999</v>
      </c>
      <c r="P2290" s="12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Sub-Category]],LEN(Kickstarter[[#This Row],[Category and Sub-Category]])-FIND("/",Kickstarter[[#This Row],[Category and Sub-Category]]))</f>
        <v>rock</v>
      </c>
      <c r="S2290" t="b">
        <v>1</v>
      </c>
      <c r="T2290" t="s">
        <v>8276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f>(((Kickstarter[[#This Row],[deadline]]/60)/60)/24)+DATE(1970,1,1)</f>
        <v>41614.973611111112</v>
      </c>
      <c r="J2291">
        <v>1386372120</v>
      </c>
      <c r="K2291" s="9">
        <f>(((Kickstarter[[#This Row],[launched_at]]/60)/60)/24)+DATE(1970,1,1)</f>
        <v>41571.998379629629</v>
      </c>
      <c r="L2291">
        <v>1382659060</v>
      </c>
      <c r="M2291" t="b">
        <v>0</v>
      </c>
      <c r="N2291">
        <v>25</v>
      </c>
      <c r="O2291" s="10">
        <f>Kickstarter[[#This Row],[pledged]]/Kickstarter[[#This Row],[goal]]</f>
        <v>1.0740000000000001</v>
      </c>
      <c r="P2291" s="12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Sub-Category]],LEN(Kickstarter[[#This Row],[Category and Sub-Category]])-FIND("/",Kickstarter[[#This Row],[Category and Sub-Category]]))</f>
        <v>rock</v>
      </c>
      <c r="S2291" t="b">
        <v>1</v>
      </c>
      <c r="T2291" t="s">
        <v>8276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f>(((Kickstarter[[#This Row],[deadline]]/60)/60)/24)+DATE(1970,1,1)</f>
        <v>40148.708333333336</v>
      </c>
      <c r="J2292">
        <v>1259686800</v>
      </c>
      <c r="K2292" s="9">
        <f>(((Kickstarter[[#This Row],[launched_at]]/60)/60)/24)+DATE(1970,1,1)</f>
        <v>40070.253819444442</v>
      </c>
      <c r="L2292">
        <v>1252908330</v>
      </c>
      <c r="M2292" t="b">
        <v>0</v>
      </c>
      <c r="N2292">
        <v>29</v>
      </c>
      <c r="O2292" s="10">
        <f>Kickstarter[[#This Row],[pledged]]/Kickstarter[[#This Row],[goal]]</f>
        <v>1.0406666666666666</v>
      </c>
      <c r="P2292" s="12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Sub-Category]],LEN(Kickstarter[[#This Row],[Category and Sub-Category]])-FIND("/",Kickstarter[[#This Row],[Category and Sub-Category]]))</f>
        <v>rock</v>
      </c>
      <c r="S2292" t="b">
        <v>1</v>
      </c>
      <c r="T2292" t="s">
        <v>8276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f>(((Kickstarter[[#This Row],[deadline]]/60)/60)/24)+DATE(1970,1,1)</f>
        <v>41022.166666666664</v>
      </c>
      <c r="J2293">
        <v>1335153600</v>
      </c>
      <c r="K2293" s="9">
        <f>(((Kickstarter[[#This Row],[launched_at]]/60)/60)/24)+DATE(1970,1,1)</f>
        <v>40987.977060185185</v>
      </c>
      <c r="L2293">
        <v>1332199618</v>
      </c>
      <c r="M2293" t="b">
        <v>0</v>
      </c>
      <c r="N2293">
        <v>43</v>
      </c>
      <c r="O2293" s="10">
        <f>Kickstarter[[#This Row],[pledged]]/Kickstarter[[#This Row],[goal]]</f>
        <v>1.728</v>
      </c>
      <c r="P2293" s="12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Sub-Category]],LEN(Kickstarter[[#This Row],[Category and Sub-Category]])-FIND("/",Kickstarter[[#This Row],[Category and Sub-Category]]))</f>
        <v>rock</v>
      </c>
      <c r="S2293" t="b">
        <v>1</v>
      </c>
      <c r="T2293" t="s">
        <v>8276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f>(((Kickstarter[[#This Row],[deadline]]/60)/60)/24)+DATE(1970,1,1)</f>
        <v>41017.697638888887</v>
      </c>
      <c r="J2294">
        <v>1334767476</v>
      </c>
      <c r="K2294" s="9">
        <f>(((Kickstarter[[#This Row],[launched_at]]/60)/60)/24)+DATE(1970,1,1)</f>
        <v>40987.697638888887</v>
      </c>
      <c r="L2294">
        <v>1332175476</v>
      </c>
      <c r="M2294" t="b">
        <v>0</v>
      </c>
      <c r="N2294">
        <v>46</v>
      </c>
      <c r="O2294" s="10">
        <f>Kickstarter[[#This Row],[pledged]]/Kickstarter[[#This Row],[goal]]</f>
        <v>1.072505</v>
      </c>
      <c r="P2294" s="12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Sub-Category]],LEN(Kickstarter[[#This Row],[Category and Sub-Category]])-FIND("/",Kickstarter[[#This Row],[Category and Sub-Category]]))</f>
        <v>rock</v>
      </c>
      <c r="S2294" t="b">
        <v>1</v>
      </c>
      <c r="T2294" t="s">
        <v>8276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f>(((Kickstarter[[#This Row],[deadline]]/60)/60)/24)+DATE(1970,1,1)</f>
        <v>41177.165972222225</v>
      </c>
      <c r="J2295">
        <v>1348545540</v>
      </c>
      <c r="K2295" s="9">
        <f>(((Kickstarter[[#This Row],[launched_at]]/60)/60)/24)+DATE(1970,1,1)</f>
        <v>41151.708321759259</v>
      </c>
      <c r="L2295">
        <v>1346345999</v>
      </c>
      <c r="M2295" t="b">
        <v>0</v>
      </c>
      <c r="N2295">
        <v>27</v>
      </c>
      <c r="O2295" s="10">
        <f>Kickstarter[[#This Row],[pledged]]/Kickstarter[[#This Row],[goal]]</f>
        <v>1.0823529411764705</v>
      </c>
      <c r="P2295" s="12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Sub-Category]],LEN(Kickstarter[[#This Row],[Category and Sub-Category]])-FIND("/",Kickstarter[[#This Row],[Category and Sub-Category]]))</f>
        <v>rock</v>
      </c>
      <c r="S2295" t="b">
        <v>1</v>
      </c>
      <c r="T2295" t="s">
        <v>8276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f>(((Kickstarter[[#This Row],[deadline]]/60)/60)/24)+DATE(1970,1,1)</f>
        <v>41294.72314814815</v>
      </c>
      <c r="J2296">
        <v>1358702480</v>
      </c>
      <c r="K2296" s="9">
        <f>(((Kickstarter[[#This Row],[launched_at]]/60)/60)/24)+DATE(1970,1,1)</f>
        <v>41264.72314814815</v>
      </c>
      <c r="L2296">
        <v>1356110480</v>
      </c>
      <c r="M2296" t="b">
        <v>0</v>
      </c>
      <c r="N2296">
        <v>112</v>
      </c>
      <c r="O2296" s="10">
        <f>Kickstarter[[#This Row],[pledged]]/Kickstarter[[#This Row],[goal]]</f>
        <v>1.4608079999999999</v>
      </c>
      <c r="P2296" s="12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Sub-Category]],LEN(Kickstarter[[#This Row],[Category and Sub-Category]])-FIND("/",Kickstarter[[#This Row],[Category and Sub-Category]]))</f>
        <v>rock</v>
      </c>
      <c r="S2296" t="b">
        <v>1</v>
      </c>
      <c r="T2296" t="s">
        <v>8276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f>(((Kickstarter[[#This Row],[deadline]]/60)/60)/24)+DATE(1970,1,1)</f>
        <v>41300.954351851848</v>
      </c>
      <c r="J2297">
        <v>1359240856</v>
      </c>
      <c r="K2297" s="9">
        <f>(((Kickstarter[[#This Row],[launched_at]]/60)/60)/24)+DATE(1970,1,1)</f>
        <v>41270.954351851848</v>
      </c>
      <c r="L2297">
        <v>1356648856</v>
      </c>
      <c r="M2297" t="b">
        <v>0</v>
      </c>
      <c r="N2297">
        <v>34</v>
      </c>
      <c r="O2297" s="10">
        <f>Kickstarter[[#This Row],[pledged]]/Kickstarter[[#This Row],[goal]]</f>
        <v>1.2524999999999999</v>
      </c>
      <c r="P2297" s="12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Sub-Category]],LEN(Kickstarter[[#This Row],[Category and Sub-Category]])-FIND("/",Kickstarter[[#This Row],[Category and Sub-Category]]))</f>
        <v>rock</v>
      </c>
      <c r="S2297" t="b">
        <v>1</v>
      </c>
      <c r="T2297" t="s">
        <v>8276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f>(((Kickstarter[[#This Row],[deadline]]/60)/60)/24)+DATE(1970,1,1)</f>
        <v>40962.731782407405</v>
      </c>
      <c r="J2298">
        <v>1330018426</v>
      </c>
      <c r="K2298" s="9">
        <f>(((Kickstarter[[#This Row],[launched_at]]/60)/60)/24)+DATE(1970,1,1)</f>
        <v>40927.731782407405</v>
      </c>
      <c r="L2298">
        <v>1326994426</v>
      </c>
      <c r="M2298" t="b">
        <v>0</v>
      </c>
      <c r="N2298">
        <v>145</v>
      </c>
      <c r="O2298" s="10">
        <f>Kickstarter[[#This Row],[pledged]]/Kickstarter[[#This Row],[goal]]</f>
        <v>1.4907142857142857</v>
      </c>
      <c r="P2298" s="12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Sub-Category]],LEN(Kickstarter[[#This Row],[Category and Sub-Category]])-FIND("/",Kickstarter[[#This Row],[Category and Sub-Category]]))</f>
        <v>rock</v>
      </c>
      <c r="S2298" t="b">
        <v>1</v>
      </c>
      <c r="T2298" t="s">
        <v>8276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f>(((Kickstarter[[#This Row],[deadline]]/60)/60)/24)+DATE(1970,1,1)</f>
        <v>40982.165972222225</v>
      </c>
      <c r="J2299">
        <v>1331697540</v>
      </c>
      <c r="K2299" s="9">
        <f>(((Kickstarter[[#This Row],[launched_at]]/60)/60)/24)+DATE(1970,1,1)</f>
        <v>40948.042233796295</v>
      </c>
      <c r="L2299">
        <v>1328749249</v>
      </c>
      <c r="M2299" t="b">
        <v>0</v>
      </c>
      <c r="N2299">
        <v>19</v>
      </c>
      <c r="O2299" s="10">
        <f>Kickstarter[[#This Row],[pledged]]/Kickstarter[[#This Row],[goal]]</f>
        <v>1.006</v>
      </c>
      <c r="P2299" s="12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Sub-Category]],LEN(Kickstarter[[#This Row],[Category and Sub-Category]])-FIND("/",Kickstarter[[#This Row],[Category and Sub-Category]]))</f>
        <v>rock</v>
      </c>
      <c r="S2299" t="b">
        <v>1</v>
      </c>
      <c r="T2299" t="s">
        <v>8276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f>(((Kickstarter[[#This Row],[deadline]]/60)/60)/24)+DATE(1970,1,1)</f>
        <v>41724.798993055556</v>
      </c>
      <c r="J2300">
        <v>1395861033</v>
      </c>
      <c r="K2300" s="9">
        <f>(((Kickstarter[[#This Row],[launched_at]]/60)/60)/24)+DATE(1970,1,1)</f>
        <v>41694.84065972222</v>
      </c>
      <c r="L2300">
        <v>1393272633</v>
      </c>
      <c r="M2300" t="b">
        <v>0</v>
      </c>
      <c r="N2300">
        <v>288</v>
      </c>
      <c r="O2300" s="10">
        <f>Kickstarter[[#This Row],[pledged]]/Kickstarter[[#This Row],[goal]]</f>
        <v>1.0507333333333333</v>
      </c>
      <c r="P2300" s="12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Sub-Category]],LEN(Kickstarter[[#This Row],[Category and Sub-Category]])-FIND("/",Kickstarter[[#This Row],[Category and Sub-Category]]))</f>
        <v>rock</v>
      </c>
      <c r="S2300" t="b">
        <v>1</v>
      </c>
      <c r="T2300" t="s">
        <v>8276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f>(((Kickstarter[[#This Row],[deadline]]/60)/60)/24)+DATE(1970,1,1)</f>
        <v>40580.032511574071</v>
      </c>
      <c r="J2301">
        <v>1296953209</v>
      </c>
      <c r="K2301" s="9">
        <f>(((Kickstarter[[#This Row],[launched_at]]/60)/60)/24)+DATE(1970,1,1)</f>
        <v>40565.032511574071</v>
      </c>
      <c r="L2301">
        <v>1295657209</v>
      </c>
      <c r="M2301" t="b">
        <v>0</v>
      </c>
      <c r="N2301">
        <v>14</v>
      </c>
      <c r="O2301" s="10">
        <f>Kickstarter[[#This Row],[pledged]]/Kickstarter[[#This Row],[goal]]</f>
        <v>3.5016666666666665</v>
      </c>
      <c r="P2301" s="12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Sub-Category]],LEN(Kickstarter[[#This Row],[Category and Sub-Category]])-FIND("/",Kickstarter[[#This Row],[Category and Sub-Category]]))</f>
        <v>rock</v>
      </c>
      <c r="S2301" t="b">
        <v>1</v>
      </c>
      <c r="T2301" t="s">
        <v>8276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f>(((Kickstarter[[#This Row],[deadline]]/60)/60)/24)+DATE(1970,1,1)</f>
        <v>41088.727037037039</v>
      </c>
      <c r="J2302">
        <v>1340904416</v>
      </c>
      <c r="K2302" s="9">
        <f>(((Kickstarter[[#This Row],[launched_at]]/60)/60)/24)+DATE(1970,1,1)</f>
        <v>41074.727037037039</v>
      </c>
      <c r="L2302">
        <v>1339694816</v>
      </c>
      <c r="M2302" t="b">
        <v>0</v>
      </c>
      <c r="N2302">
        <v>7</v>
      </c>
      <c r="O2302" s="10">
        <f>Kickstarter[[#This Row],[pledged]]/Kickstarter[[#This Row],[goal]]</f>
        <v>1.0125</v>
      </c>
      <c r="P2302" s="12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Sub-Category]],LEN(Kickstarter[[#This Row],[Category and Sub-Category]])-FIND("/",Kickstarter[[#This Row],[Category and Sub-Category]]))</f>
        <v>rock</v>
      </c>
      <c r="S2302" t="b">
        <v>1</v>
      </c>
      <c r="T2302" t="s">
        <v>8276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f>(((Kickstarter[[#This Row],[deadline]]/60)/60)/24)+DATE(1970,1,1)</f>
        <v>41446.146944444445</v>
      </c>
      <c r="J2303">
        <v>1371785496</v>
      </c>
      <c r="K2303" s="9">
        <f>(((Kickstarter[[#This Row],[launched_at]]/60)/60)/24)+DATE(1970,1,1)</f>
        <v>41416.146944444445</v>
      </c>
      <c r="L2303">
        <v>1369193496</v>
      </c>
      <c r="M2303" t="b">
        <v>1</v>
      </c>
      <c r="N2303">
        <v>211</v>
      </c>
      <c r="O2303" s="10">
        <f>Kickstarter[[#This Row],[pledged]]/Kickstarter[[#This Row],[goal]]</f>
        <v>1.336044</v>
      </c>
      <c r="P2303" s="12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Sub-Category]],LEN(Kickstarter[[#This Row],[Category and Sub-Category]])-FIND("/",Kickstarter[[#This Row],[Category and Sub-Category]]))</f>
        <v>indie rock</v>
      </c>
      <c r="S2303" t="b">
        <v>1</v>
      </c>
      <c r="T2303" t="s">
        <v>8279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f>(((Kickstarter[[#This Row],[deadline]]/60)/60)/24)+DATE(1970,1,1)</f>
        <v>41639.291666666664</v>
      </c>
      <c r="J2304">
        <v>1388473200</v>
      </c>
      <c r="K2304" s="9">
        <f>(((Kickstarter[[#This Row],[launched_at]]/60)/60)/24)+DATE(1970,1,1)</f>
        <v>41605.868449074071</v>
      </c>
      <c r="L2304">
        <v>1385585434</v>
      </c>
      <c r="M2304" t="b">
        <v>1</v>
      </c>
      <c r="N2304">
        <v>85</v>
      </c>
      <c r="O2304" s="10">
        <f>Kickstarter[[#This Row],[pledged]]/Kickstarter[[#This Row],[goal]]</f>
        <v>1.7065217391304348</v>
      </c>
      <c r="P2304" s="12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Sub-Category]],LEN(Kickstarter[[#This Row],[Category and Sub-Category]])-FIND("/",Kickstarter[[#This Row],[Category and Sub-Category]]))</f>
        <v>indie rock</v>
      </c>
      <c r="S2304" t="b">
        <v>1</v>
      </c>
      <c r="T2304" t="s">
        <v>8279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f>(((Kickstarter[[#This Row],[deadline]]/60)/60)/24)+DATE(1970,1,1)</f>
        <v>40890.152731481481</v>
      </c>
      <c r="J2305">
        <v>1323747596</v>
      </c>
      <c r="K2305" s="9">
        <f>(((Kickstarter[[#This Row],[launched_at]]/60)/60)/24)+DATE(1970,1,1)</f>
        <v>40850.111064814817</v>
      </c>
      <c r="L2305">
        <v>1320287996</v>
      </c>
      <c r="M2305" t="b">
        <v>1</v>
      </c>
      <c r="N2305">
        <v>103</v>
      </c>
      <c r="O2305" s="10">
        <f>Kickstarter[[#This Row],[pledged]]/Kickstarter[[#This Row],[goal]]</f>
        <v>1.0935829457364341</v>
      </c>
      <c r="P2305" s="12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Sub-Category]],LEN(Kickstarter[[#This Row],[Category and Sub-Category]])-FIND("/",Kickstarter[[#This Row],[Category and Sub-Category]]))</f>
        <v>indie rock</v>
      </c>
      <c r="S2305" t="b">
        <v>1</v>
      </c>
      <c r="T2305" t="s">
        <v>8279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f>(((Kickstarter[[#This Row],[deadline]]/60)/60)/24)+DATE(1970,1,1)</f>
        <v>40544.207638888889</v>
      </c>
      <c r="J2306">
        <v>1293857940</v>
      </c>
      <c r="K2306" s="9">
        <f>(((Kickstarter[[#This Row],[launched_at]]/60)/60)/24)+DATE(1970,1,1)</f>
        <v>40502.815868055557</v>
      </c>
      <c r="L2306">
        <v>1290281691</v>
      </c>
      <c r="M2306" t="b">
        <v>1</v>
      </c>
      <c r="N2306">
        <v>113</v>
      </c>
      <c r="O2306" s="10">
        <f>Kickstarter[[#This Row],[pledged]]/Kickstarter[[#This Row],[goal]]</f>
        <v>1.0070033333333335</v>
      </c>
      <c r="P2306" s="12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Sub-Category]],LEN(Kickstarter[[#This Row],[Category and Sub-Category]])-FIND("/",Kickstarter[[#This Row],[Category and Sub-Category]]))</f>
        <v>indie rock</v>
      </c>
      <c r="S2306" t="b">
        <v>1</v>
      </c>
      <c r="T2306" t="s">
        <v>8279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f>(((Kickstarter[[#This Row],[deadline]]/60)/60)/24)+DATE(1970,1,1)</f>
        <v>41859.75</v>
      </c>
      <c r="J2307">
        <v>1407520800</v>
      </c>
      <c r="K2307" s="9">
        <f>(((Kickstarter[[#This Row],[launched_at]]/60)/60)/24)+DATE(1970,1,1)</f>
        <v>41834.695277777777</v>
      </c>
      <c r="L2307">
        <v>1405356072</v>
      </c>
      <c r="M2307" t="b">
        <v>1</v>
      </c>
      <c r="N2307">
        <v>167</v>
      </c>
      <c r="O2307" s="10">
        <f>Kickstarter[[#This Row],[pledged]]/Kickstarter[[#This Row],[goal]]</f>
        <v>1.0122777777777778</v>
      </c>
      <c r="P2307" s="12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Sub-Category]],LEN(Kickstarter[[#This Row],[Category and Sub-Category]])-FIND("/",Kickstarter[[#This Row],[Category and Sub-Category]]))</f>
        <v>indie rock</v>
      </c>
      <c r="S2307" t="b">
        <v>1</v>
      </c>
      <c r="T2307" t="s">
        <v>8279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f>(((Kickstarter[[#This Row],[deadline]]/60)/60)/24)+DATE(1970,1,1)</f>
        <v>40978.16815972222</v>
      </c>
      <c r="J2308">
        <v>1331352129</v>
      </c>
      <c r="K2308" s="9">
        <f>(((Kickstarter[[#This Row],[launched_at]]/60)/60)/24)+DATE(1970,1,1)</f>
        <v>40948.16815972222</v>
      </c>
      <c r="L2308">
        <v>1328760129</v>
      </c>
      <c r="M2308" t="b">
        <v>1</v>
      </c>
      <c r="N2308">
        <v>73</v>
      </c>
      <c r="O2308" s="10">
        <f>Kickstarter[[#This Row],[pledged]]/Kickstarter[[#This Row],[goal]]</f>
        <v>1.0675857142857144</v>
      </c>
      <c r="P2308" s="12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Sub-Category]],LEN(Kickstarter[[#This Row],[Category and Sub-Category]])-FIND("/",Kickstarter[[#This Row],[Category and Sub-Category]]))</f>
        <v>indie rock</v>
      </c>
      <c r="S2308" t="b">
        <v>1</v>
      </c>
      <c r="T2308" t="s">
        <v>8279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f>(((Kickstarter[[#This Row],[deadline]]/60)/60)/24)+DATE(1970,1,1)</f>
        <v>41034.802407407406</v>
      </c>
      <c r="J2309">
        <v>1336245328</v>
      </c>
      <c r="K2309" s="9">
        <f>(((Kickstarter[[#This Row],[launched_at]]/60)/60)/24)+DATE(1970,1,1)</f>
        <v>41004.802465277775</v>
      </c>
      <c r="L2309">
        <v>1333653333</v>
      </c>
      <c r="M2309" t="b">
        <v>1</v>
      </c>
      <c r="N2309">
        <v>75</v>
      </c>
      <c r="O2309" s="10">
        <f>Kickstarter[[#This Row],[pledged]]/Kickstarter[[#This Row],[goal]]</f>
        <v>1.0665777537961894</v>
      </c>
      <c r="P2309" s="12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Sub-Category]],LEN(Kickstarter[[#This Row],[Category and Sub-Category]])-FIND("/",Kickstarter[[#This Row],[Category and Sub-Category]]))</f>
        <v>indie rock</v>
      </c>
      <c r="S2309" t="b">
        <v>1</v>
      </c>
      <c r="T2309" t="s">
        <v>8279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f>(((Kickstarter[[#This Row],[deadline]]/60)/60)/24)+DATE(1970,1,1)</f>
        <v>41880.041666666664</v>
      </c>
      <c r="J2310">
        <v>1409274000</v>
      </c>
      <c r="K2310" s="9">
        <f>(((Kickstarter[[#This Row],[launched_at]]/60)/60)/24)+DATE(1970,1,1)</f>
        <v>41851.962916666671</v>
      </c>
      <c r="L2310">
        <v>1406847996</v>
      </c>
      <c r="M2310" t="b">
        <v>1</v>
      </c>
      <c r="N2310">
        <v>614</v>
      </c>
      <c r="O2310" s="10">
        <f>Kickstarter[[#This Row],[pledged]]/Kickstarter[[#This Row],[goal]]</f>
        <v>1.0130622</v>
      </c>
      <c r="P2310" s="12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Sub-Category]],LEN(Kickstarter[[#This Row],[Category and Sub-Category]])-FIND("/",Kickstarter[[#This Row],[Category and Sub-Category]]))</f>
        <v>indie rock</v>
      </c>
      <c r="S2310" t="b">
        <v>1</v>
      </c>
      <c r="T2310" t="s">
        <v>8279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f>(((Kickstarter[[#This Row],[deadline]]/60)/60)/24)+DATE(1970,1,1)</f>
        <v>41342.987696759257</v>
      </c>
      <c r="J2311">
        <v>1362872537</v>
      </c>
      <c r="K2311" s="9">
        <f>(((Kickstarter[[#This Row],[launched_at]]/60)/60)/24)+DATE(1970,1,1)</f>
        <v>41307.987696759257</v>
      </c>
      <c r="L2311">
        <v>1359848537</v>
      </c>
      <c r="M2311" t="b">
        <v>1</v>
      </c>
      <c r="N2311">
        <v>107</v>
      </c>
      <c r="O2311" s="10">
        <f>Kickstarter[[#This Row],[pledged]]/Kickstarter[[#This Row],[goal]]</f>
        <v>1.0667450000000001</v>
      </c>
      <c r="P2311" s="12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Sub-Category]],LEN(Kickstarter[[#This Row],[Category and Sub-Category]])-FIND("/",Kickstarter[[#This Row],[Category and Sub-Category]]))</f>
        <v>indie rock</v>
      </c>
      <c r="S2311" t="b">
        <v>1</v>
      </c>
      <c r="T2311" t="s">
        <v>8279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f>(((Kickstarter[[#This Row],[deadline]]/60)/60)/24)+DATE(1970,1,1)</f>
        <v>41354.752488425926</v>
      </c>
      <c r="J2312">
        <v>1363889015</v>
      </c>
      <c r="K2312" s="9">
        <f>(((Kickstarter[[#This Row],[launched_at]]/60)/60)/24)+DATE(1970,1,1)</f>
        <v>41324.79415509259</v>
      </c>
      <c r="L2312">
        <v>1361300615</v>
      </c>
      <c r="M2312" t="b">
        <v>1</v>
      </c>
      <c r="N2312">
        <v>1224</v>
      </c>
      <c r="O2312" s="10">
        <f>Kickstarter[[#This Row],[pledged]]/Kickstarter[[#This Row],[goal]]</f>
        <v>4.288397837837838</v>
      </c>
      <c r="P2312" s="12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Sub-Category]],LEN(Kickstarter[[#This Row],[Category and Sub-Category]])-FIND("/",Kickstarter[[#This Row],[Category and Sub-Category]]))</f>
        <v>indie rock</v>
      </c>
      <c r="S2312" t="b">
        <v>1</v>
      </c>
      <c r="T2312" t="s">
        <v>8279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f>(((Kickstarter[[#This Row],[deadline]]/60)/60)/24)+DATE(1970,1,1)</f>
        <v>41766.004502314812</v>
      </c>
      <c r="J2313">
        <v>1399421189</v>
      </c>
      <c r="K2313" s="9">
        <f>(((Kickstarter[[#This Row],[launched_at]]/60)/60)/24)+DATE(1970,1,1)</f>
        <v>41736.004502314812</v>
      </c>
      <c r="L2313">
        <v>1396829189</v>
      </c>
      <c r="M2313" t="b">
        <v>1</v>
      </c>
      <c r="N2313">
        <v>104</v>
      </c>
      <c r="O2313" s="10">
        <f>Kickstarter[[#This Row],[pledged]]/Kickstarter[[#This Row],[goal]]</f>
        <v>1.0411111111111111</v>
      </c>
      <c r="P2313" s="12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Sub-Category]],LEN(Kickstarter[[#This Row],[Category and Sub-Category]])-FIND("/",Kickstarter[[#This Row],[Category and Sub-Category]]))</f>
        <v>indie rock</v>
      </c>
      <c r="S2313" t="b">
        <v>1</v>
      </c>
      <c r="T2313" t="s">
        <v>8279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f>(((Kickstarter[[#This Row],[deadline]]/60)/60)/24)+DATE(1970,1,1)</f>
        <v>41747.958333333336</v>
      </c>
      <c r="J2314">
        <v>1397862000</v>
      </c>
      <c r="K2314" s="9">
        <f>(((Kickstarter[[#This Row],[launched_at]]/60)/60)/24)+DATE(1970,1,1)</f>
        <v>41716.632847222223</v>
      </c>
      <c r="L2314">
        <v>1395155478</v>
      </c>
      <c r="M2314" t="b">
        <v>1</v>
      </c>
      <c r="N2314">
        <v>79</v>
      </c>
      <c r="O2314" s="10">
        <f>Kickstarter[[#This Row],[pledged]]/Kickstarter[[#This Row],[goal]]</f>
        <v>1.0786666666666667</v>
      </c>
      <c r="P2314" s="12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Sub-Category]],LEN(Kickstarter[[#This Row],[Category and Sub-Category]])-FIND("/",Kickstarter[[#This Row],[Category and Sub-Category]]))</f>
        <v>indie rock</v>
      </c>
      <c r="S2314" t="b">
        <v>1</v>
      </c>
      <c r="T2314" t="s">
        <v>8279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f>(((Kickstarter[[#This Row],[deadline]]/60)/60)/24)+DATE(1970,1,1)</f>
        <v>41032.958634259259</v>
      </c>
      <c r="J2315">
        <v>1336086026</v>
      </c>
      <c r="K2315" s="9">
        <f>(((Kickstarter[[#This Row],[launched_at]]/60)/60)/24)+DATE(1970,1,1)</f>
        <v>41002.958634259259</v>
      </c>
      <c r="L2315">
        <v>1333494026</v>
      </c>
      <c r="M2315" t="b">
        <v>1</v>
      </c>
      <c r="N2315">
        <v>157</v>
      </c>
      <c r="O2315" s="10">
        <f>Kickstarter[[#This Row],[pledged]]/Kickstarter[[#This Row],[goal]]</f>
        <v>1.7584040000000001</v>
      </c>
      <c r="P2315" s="12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Sub-Category]],LEN(Kickstarter[[#This Row],[Category and Sub-Category]])-FIND("/",Kickstarter[[#This Row],[Category and Sub-Category]]))</f>
        <v>indie rock</v>
      </c>
      <c r="S2315" t="b">
        <v>1</v>
      </c>
      <c r="T2315" t="s">
        <v>8279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f>(((Kickstarter[[#This Row],[deadline]]/60)/60)/24)+DATE(1970,1,1)</f>
        <v>41067.551585648151</v>
      </c>
      <c r="J2316">
        <v>1339074857</v>
      </c>
      <c r="K2316" s="9">
        <f>(((Kickstarter[[#This Row],[launched_at]]/60)/60)/24)+DATE(1970,1,1)</f>
        <v>41037.551585648151</v>
      </c>
      <c r="L2316">
        <v>1336482857</v>
      </c>
      <c r="M2316" t="b">
        <v>1</v>
      </c>
      <c r="N2316">
        <v>50</v>
      </c>
      <c r="O2316" s="10">
        <f>Kickstarter[[#This Row],[pledged]]/Kickstarter[[#This Row],[goal]]</f>
        <v>1.5697000000000001</v>
      </c>
      <c r="P2316" s="12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Sub-Category]],LEN(Kickstarter[[#This Row],[Category and Sub-Category]])-FIND("/",Kickstarter[[#This Row],[Category and Sub-Category]]))</f>
        <v>indie rock</v>
      </c>
      <c r="S2316" t="b">
        <v>1</v>
      </c>
      <c r="T2316" t="s">
        <v>8279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f>(((Kickstarter[[#This Row],[deadline]]/60)/60)/24)+DATE(1970,1,1)</f>
        <v>41034.72619212963</v>
      </c>
      <c r="J2317">
        <v>1336238743</v>
      </c>
      <c r="K2317" s="9">
        <f>(((Kickstarter[[#This Row],[launched_at]]/60)/60)/24)+DATE(1970,1,1)</f>
        <v>41004.72619212963</v>
      </c>
      <c r="L2317">
        <v>1333646743</v>
      </c>
      <c r="M2317" t="b">
        <v>1</v>
      </c>
      <c r="N2317">
        <v>64</v>
      </c>
      <c r="O2317" s="10">
        <f>Kickstarter[[#This Row],[pledged]]/Kickstarter[[#This Row],[goal]]</f>
        <v>1.026</v>
      </c>
      <c r="P2317" s="12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Sub-Category]],LEN(Kickstarter[[#This Row],[Category and Sub-Category]])-FIND("/",Kickstarter[[#This Row],[Category and Sub-Category]]))</f>
        <v>indie rock</v>
      </c>
      <c r="S2317" t="b">
        <v>1</v>
      </c>
      <c r="T2317" t="s">
        <v>8279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f>(((Kickstarter[[#This Row],[deadline]]/60)/60)/24)+DATE(1970,1,1)</f>
        <v>40156.76666666667</v>
      </c>
      <c r="J2318">
        <v>1260383040</v>
      </c>
      <c r="K2318" s="9">
        <f>(((Kickstarter[[#This Row],[launched_at]]/60)/60)/24)+DATE(1970,1,1)</f>
        <v>40079.725115740745</v>
      </c>
      <c r="L2318">
        <v>1253726650</v>
      </c>
      <c r="M2318" t="b">
        <v>1</v>
      </c>
      <c r="N2318">
        <v>200</v>
      </c>
      <c r="O2318" s="10">
        <f>Kickstarter[[#This Row],[pledged]]/Kickstarter[[#This Row],[goal]]</f>
        <v>1.0404266666666666</v>
      </c>
      <c r="P2318" s="12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Sub-Category]],LEN(Kickstarter[[#This Row],[Category and Sub-Category]])-FIND("/",Kickstarter[[#This Row],[Category and Sub-Category]]))</f>
        <v>indie rock</v>
      </c>
      <c r="S2318" t="b">
        <v>1</v>
      </c>
      <c r="T2318" t="s">
        <v>8279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f>(((Kickstarter[[#This Row],[deadline]]/60)/60)/24)+DATE(1970,1,1)</f>
        <v>40224.208333333336</v>
      </c>
      <c r="J2319">
        <v>1266210000</v>
      </c>
      <c r="K2319" s="9">
        <f>(((Kickstarter[[#This Row],[launched_at]]/60)/60)/24)+DATE(1970,1,1)</f>
        <v>40192.542233796295</v>
      </c>
      <c r="L2319">
        <v>1263474049</v>
      </c>
      <c r="M2319" t="b">
        <v>1</v>
      </c>
      <c r="N2319">
        <v>22</v>
      </c>
      <c r="O2319" s="10">
        <f>Kickstarter[[#This Row],[pledged]]/Kickstarter[[#This Row],[goal]]</f>
        <v>1.04</v>
      </c>
      <c r="P2319" s="12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Sub-Category]],LEN(Kickstarter[[#This Row],[Category and Sub-Category]])-FIND("/",Kickstarter[[#This Row],[Category and Sub-Category]]))</f>
        <v>indie rock</v>
      </c>
      <c r="S2319" t="b">
        <v>1</v>
      </c>
      <c r="T2319" t="s">
        <v>8279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f>(((Kickstarter[[#This Row],[deadline]]/60)/60)/24)+DATE(1970,1,1)</f>
        <v>40082.165972222225</v>
      </c>
      <c r="J2320">
        <v>1253937540</v>
      </c>
      <c r="K2320" s="9">
        <f>(((Kickstarter[[#This Row],[launched_at]]/60)/60)/24)+DATE(1970,1,1)</f>
        <v>40050.643680555557</v>
      </c>
      <c r="L2320">
        <v>1251214014</v>
      </c>
      <c r="M2320" t="b">
        <v>1</v>
      </c>
      <c r="N2320">
        <v>163</v>
      </c>
      <c r="O2320" s="10">
        <f>Kickstarter[[#This Row],[pledged]]/Kickstarter[[#This Row],[goal]]</f>
        <v>1.2105999999999999</v>
      </c>
      <c r="P2320" s="12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Sub-Category]],LEN(Kickstarter[[#This Row],[Category and Sub-Category]])-FIND("/",Kickstarter[[#This Row],[Category and Sub-Category]]))</f>
        <v>indie rock</v>
      </c>
      <c r="S2320" t="b">
        <v>1</v>
      </c>
      <c r="T2320" t="s">
        <v>8279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f>(((Kickstarter[[#This Row],[deadline]]/60)/60)/24)+DATE(1970,1,1)</f>
        <v>41623.082002314812</v>
      </c>
      <c r="J2321">
        <v>1387072685</v>
      </c>
      <c r="K2321" s="9">
        <f>(((Kickstarter[[#This Row],[launched_at]]/60)/60)/24)+DATE(1970,1,1)</f>
        <v>41593.082002314812</v>
      </c>
      <c r="L2321">
        <v>1384480685</v>
      </c>
      <c r="M2321" t="b">
        <v>1</v>
      </c>
      <c r="N2321">
        <v>77</v>
      </c>
      <c r="O2321" s="10">
        <f>Kickstarter[[#This Row],[pledged]]/Kickstarter[[#This Row],[goal]]</f>
        <v>1.077</v>
      </c>
      <c r="P2321" s="12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Sub-Category]],LEN(Kickstarter[[#This Row],[Category and Sub-Category]])-FIND("/",Kickstarter[[#This Row],[Category and Sub-Category]]))</f>
        <v>indie rock</v>
      </c>
      <c r="S2321" t="b">
        <v>1</v>
      </c>
      <c r="T2321" t="s">
        <v>8279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f>(((Kickstarter[[#This Row],[deadline]]/60)/60)/24)+DATE(1970,1,1)</f>
        <v>41731.775462962964</v>
      </c>
      <c r="J2322">
        <v>1396463800</v>
      </c>
      <c r="K2322" s="9">
        <f>(((Kickstarter[[#This Row],[launched_at]]/60)/60)/24)+DATE(1970,1,1)</f>
        <v>41696.817129629628</v>
      </c>
      <c r="L2322">
        <v>1393443400</v>
      </c>
      <c r="M2322" t="b">
        <v>1</v>
      </c>
      <c r="N2322">
        <v>89</v>
      </c>
      <c r="O2322" s="10">
        <f>Kickstarter[[#This Row],[pledged]]/Kickstarter[[#This Row],[goal]]</f>
        <v>1.0866</v>
      </c>
      <c r="P2322" s="12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Sub-Category]],LEN(Kickstarter[[#This Row],[Category and Sub-Category]])-FIND("/",Kickstarter[[#This Row],[Category and Sub-Category]]))</f>
        <v>indie rock</v>
      </c>
      <c r="S2322" t="b">
        <v>1</v>
      </c>
      <c r="T2322" t="s">
        <v>8279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f>(((Kickstarter[[#This Row],[deadline]]/60)/60)/24)+DATE(1970,1,1)</f>
        <v>42829.21876157407</v>
      </c>
      <c r="J2323">
        <v>1491282901</v>
      </c>
      <c r="K2323" s="9">
        <f>(((Kickstarter[[#This Row],[launched_at]]/60)/60)/24)+DATE(1970,1,1)</f>
        <v>42799.260428240741</v>
      </c>
      <c r="L2323">
        <v>1488694501</v>
      </c>
      <c r="M2323" t="b">
        <v>0</v>
      </c>
      <c r="N2323">
        <v>64</v>
      </c>
      <c r="O2323" s="10">
        <f>Kickstarter[[#This Row],[pledged]]/Kickstarter[[#This Row],[goal]]</f>
        <v>0.39120962394619685</v>
      </c>
      <c r="P2323" s="12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Sub-Category]],LEN(Kickstarter[[#This Row],[Category and Sub-Category]])-FIND("/",Kickstarter[[#This Row],[Category and Sub-Category]]))</f>
        <v>small batch</v>
      </c>
      <c r="S2323" t="b">
        <v>0</v>
      </c>
      <c r="T2323" t="s">
        <v>8298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f>(((Kickstarter[[#This Row],[deadline]]/60)/60)/24)+DATE(1970,1,1)</f>
        <v>42834.853807870371</v>
      </c>
      <c r="J2324">
        <v>1491769769</v>
      </c>
      <c r="K2324" s="9">
        <f>(((Kickstarter[[#This Row],[launched_at]]/60)/60)/24)+DATE(1970,1,1)</f>
        <v>42804.895474537043</v>
      </c>
      <c r="L2324">
        <v>1489181369</v>
      </c>
      <c r="M2324" t="b">
        <v>0</v>
      </c>
      <c r="N2324">
        <v>4</v>
      </c>
      <c r="O2324" s="10">
        <f>Kickstarter[[#This Row],[pledged]]/Kickstarter[[#This Row],[goal]]</f>
        <v>3.1481481481481478E-2</v>
      </c>
      <c r="P2324" s="12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Sub-Category]],LEN(Kickstarter[[#This Row],[Category and Sub-Category]])-FIND("/",Kickstarter[[#This Row],[Category and Sub-Category]]))</f>
        <v>small batch</v>
      </c>
      <c r="S2324" t="b">
        <v>0</v>
      </c>
      <c r="T2324" t="s">
        <v>8298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f>(((Kickstarter[[#This Row],[deadline]]/60)/60)/24)+DATE(1970,1,1)</f>
        <v>42814.755173611105</v>
      </c>
      <c r="J2325">
        <v>1490033247</v>
      </c>
      <c r="K2325" s="9">
        <f>(((Kickstarter[[#This Row],[launched_at]]/60)/60)/24)+DATE(1970,1,1)</f>
        <v>42807.755173611105</v>
      </c>
      <c r="L2325">
        <v>1489428447</v>
      </c>
      <c r="M2325" t="b">
        <v>0</v>
      </c>
      <c r="N2325">
        <v>4</v>
      </c>
      <c r="O2325" s="10">
        <f>Kickstarter[[#This Row],[pledged]]/Kickstarter[[#This Row],[goal]]</f>
        <v>0.48</v>
      </c>
      <c r="P2325" s="12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Sub-Category]],LEN(Kickstarter[[#This Row],[Category and Sub-Category]])-FIND("/",Kickstarter[[#This Row],[Category and Sub-Category]]))</f>
        <v>small batch</v>
      </c>
      <c r="S2325" t="b">
        <v>0</v>
      </c>
      <c r="T2325" t="s">
        <v>8298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f>(((Kickstarter[[#This Row],[deadline]]/60)/60)/24)+DATE(1970,1,1)</f>
        <v>42820.843576388885</v>
      </c>
      <c r="J2326">
        <v>1490559285</v>
      </c>
      <c r="K2326" s="9">
        <f>(((Kickstarter[[#This Row],[launched_at]]/60)/60)/24)+DATE(1970,1,1)</f>
        <v>42790.885243055556</v>
      </c>
      <c r="L2326">
        <v>1487970885</v>
      </c>
      <c r="M2326" t="b">
        <v>0</v>
      </c>
      <c r="N2326">
        <v>61</v>
      </c>
      <c r="O2326" s="10">
        <f>Kickstarter[[#This Row],[pledged]]/Kickstarter[[#This Row],[goal]]</f>
        <v>0.20733333333333334</v>
      </c>
      <c r="P2326" s="12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Sub-Category]],LEN(Kickstarter[[#This Row],[Category and Sub-Category]])-FIND("/",Kickstarter[[#This Row],[Category and Sub-Category]]))</f>
        <v>small batch</v>
      </c>
      <c r="S2326" t="b">
        <v>0</v>
      </c>
      <c r="T2326" t="s">
        <v>8298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f>(((Kickstarter[[#This Row],[deadline]]/60)/60)/24)+DATE(1970,1,1)</f>
        <v>42823.980682870373</v>
      </c>
      <c r="J2327">
        <v>1490830331</v>
      </c>
      <c r="K2327" s="9">
        <f>(((Kickstarter[[#This Row],[launched_at]]/60)/60)/24)+DATE(1970,1,1)</f>
        <v>42794.022349537037</v>
      </c>
      <c r="L2327">
        <v>1488241931</v>
      </c>
      <c r="M2327" t="b">
        <v>0</v>
      </c>
      <c r="N2327">
        <v>7</v>
      </c>
      <c r="O2327" s="10">
        <f>Kickstarter[[#This Row],[pledged]]/Kickstarter[[#This Row],[goal]]</f>
        <v>0.08</v>
      </c>
      <c r="P2327" s="12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Sub-Category]],LEN(Kickstarter[[#This Row],[Category and Sub-Category]])-FIND("/",Kickstarter[[#This Row],[Category and Sub-Category]]))</f>
        <v>small batch</v>
      </c>
      <c r="S2327" t="b">
        <v>0</v>
      </c>
      <c r="T2327" t="s">
        <v>8298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f>(((Kickstarter[[#This Row],[deadline]]/60)/60)/24)+DATE(1970,1,1)</f>
        <v>42855.708333333328</v>
      </c>
      <c r="J2328">
        <v>1493571600</v>
      </c>
      <c r="K2328" s="9">
        <f>(((Kickstarter[[#This Row],[launched_at]]/60)/60)/24)+DATE(1970,1,1)</f>
        <v>42804.034120370372</v>
      </c>
      <c r="L2328">
        <v>1489106948</v>
      </c>
      <c r="M2328" t="b">
        <v>0</v>
      </c>
      <c r="N2328">
        <v>1</v>
      </c>
      <c r="O2328" s="10">
        <f>Kickstarter[[#This Row],[pledged]]/Kickstarter[[#This Row],[goal]]</f>
        <v>7.1999999999999998E-3</v>
      </c>
      <c r="P2328" s="12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Sub-Category]],LEN(Kickstarter[[#This Row],[Category and Sub-Category]])-FIND("/",Kickstarter[[#This Row],[Category and Sub-Category]]))</f>
        <v>small batch</v>
      </c>
      <c r="S2328" t="b">
        <v>0</v>
      </c>
      <c r="T2328" t="s">
        <v>8298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f>(((Kickstarter[[#This Row],[deadline]]/60)/60)/24)+DATE(1970,1,1)</f>
        <v>41877.917129629634</v>
      </c>
      <c r="J2329">
        <v>1409090440</v>
      </c>
      <c r="K2329" s="9">
        <f>(((Kickstarter[[#This Row],[launched_at]]/60)/60)/24)+DATE(1970,1,1)</f>
        <v>41842.917129629634</v>
      </c>
      <c r="L2329">
        <v>1406066440</v>
      </c>
      <c r="M2329" t="b">
        <v>1</v>
      </c>
      <c r="N2329">
        <v>3355</v>
      </c>
      <c r="O2329" s="10">
        <f>Kickstarter[[#This Row],[pledged]]/Kickstarter[[#This Row],[goal]]</f>
        <v>5.2609431428571432</v>
      </c>
      <c r="P2329" s="12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Sub-Category]],LEN(Kickstarter[[#This Row],[Category and Sub-Category]])-FIND("/",Kickstarter[[#This Row],[Category and Sub-Category]]))</f>
        <v>small batch</v>
      </c>
      <c r="S2329" t="b">
        <v>1</v>
      </c>
      <c r="T2329" t="s">
        <v>8298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f>(((Kickstarter[[#This Row],[deadline]]/60)/60)/24)+DATE(1970,1,1)</f>
        <v>42169.781678240746</v>
      </c>
      <c r="J2330">
        <v>1434307537</v>
      </c>
      <c r="K2330" s="9">
        <f>(((Kickstarter[[#This Row],[launched_at]]/60)/60)/24)+DATE(1970,1,1)</f>
        <v>42139.781678240746</v>
      </c>
      <c r="L2330">
        <v>1431715537</v>
      </c>
      <c r="M2330" t="b">
        <v>1</v>
      </c>
      <c r="N2330">
        <v>537</v>
      </c>
      <c r="O2330" s="10">
        <f>Kickstarter[[#This Row],[pledged]]/Kickstarter[[#This Row],[goal]]</f>
        <v>2.5445000000000002</v>
      </c>
      <c r="P2330" s="12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Sub-Category]],LEN(Kickstarter[[#This Row],[Category and Sub-Category]])-FIND("/",Kickstarter[[#This Row],[Category and Sub-Category]]))</f>
        <v>small batch</v>
      </c>
      <c r="S2330" t="b">
        <v>1</v>
      </c>
      <c r="T2330" t="s">
        <v>8298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f>(((Kickstarter[[#This Row],[deadline]]/60)/60)/24)+DATE(1970,1,1)</f>
        <v>41837.624374999999</v>
      </c>
      <c r="J2331">
        <v>1405609146</v>
      </c>
      <c r="K2331" s="9">
        <f>(((Kickstarter[[#This Row],[launched_at]]/60)/60)/24)+DATE(1970,1,1)</f>
        <v>41807.624374999999</v>
      </c>
      <c r="L2331">
        <v>1403017146</v>
      </c>
      <c r="M2331" t="b">
        <v>1</v>
      </c>
      <c r="N2331">
        <v>125</v>
      </c>
      <c r="O2331" s="10">
        <f>Kickstarter[[#This Row],[pledged]]/Kickstarter[[#This Row],[goal]]</f>
        <v>1.0591999999999999</v>
      </c>
      <c r="P2331" s="12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Sub-Category]],LEN(Kickstarter[[#This Row],[Category and Sub-Category]])-FIND("/",Kickstarter[[#This Row],[Category and Sub-Category]]))</f>
        <v>small batch</v>
      </c>
      <c r="S2331" t="b">
        <v>1</v>
      </c>
      <c r="T2331" t="s">
        <v>8298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f>(((Kickstarter[[#This Row],[deadline]]/60)/60)/24)+DATE(1970,1,1)</f>
        <v>42363</v>
      </c>
      <c r="J2332">
        <v>1451001600</v>
      </c>
      <c r="K2332" s="9">
        <f>(((Kickstarter[[#This Row],[launched_at]]/60)/60)/24)+DATE(1970,1,1)</f>
        <v>42332.89980324074</v>
      </c>
      <c r="L2332">
        <v>1448400943</v>
      </c>
      <c r="M2332" t="b">
        <v>1</v>
      </c>
      <c r="N2332">
        <v>163</v>
      </c>
      <c r="O2332" s="10">
        <f>Kickstarter[[#This Row],[pledged]]/Kickstarter[[#This Row],[goal]]</f>
        <v>1.0242285714285715</v>
      </c>
      <c r="P2332" s="12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Sub-Category]],LEN(Kickstarter[[#This Row],[Category and Sub-Category]])-FIND("/",Kickstarter[[#This Row],[Category and Sub-Category]]))</f>
        <v>small batch</v>
      </c>
      <c r="S2332" t="b">
        <v>1</v>
      </c>
      <c r="T2332" t="s">
        <v>8298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f>(((Kickstarter[[#This Row],[deadline]]/60)/60)/24)+DATE(1970,1,1)</f>
        <v>41869.005671296298</v>
      </c>
      <c r="J2333">
        <v>1408320490</v>
      </c>
      <c r="K2333" s="9">
        <f>(((Kickstarter[[#This Row],[launched_at]]/60)/60)/24)+DATE(1970,1,1)</f>
        <v>41839.005671296298</v>
      </c>
      <c r="L2333">
        <v>1405728490</v>
      </c>
      <c r="M2333" t="b">
        <v>1</v>
      </c>
      <c r="N2333">
        <v>283</v>
      </c>
      <c r="O2333" s="10">
        <f>Kickstarter[[#This Row],[pledged]]/Kickstarter[[#This Row],[goal]]</f>
        <v>1.4431375</v>
      </c>
      <c r="P2333" s="12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Sub-Category]],LEN(Kickstarter[[#This Row],[Category and Sub-Category]])-FIND("/",Kickstarter[[#This Row],[Category and Sub-Category]]))</f>
        <v>small batch</v>
      </c>
      <c r="S2333" t="b">
        <v>1</v>
      </c>
      <c r="T2333" t="s">
        <v>8298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f>(((Kickstarter[[#This Row],[deadline]]/60)/60)/24)+DATE(1970,1,1)</f>
        <v>42041.628136574072</v>
      </c>
      <c r="J2334">
        <v>1423235071</v>
      </c>
      <c r="K2334" s="9">
        <f>(((Kickstarter[[#This Row],[launched_at]]/60)/60)/24)+DATE(1970,1,1)</f>
        <v>42011.628136574072</v>
      </c>
      <c r="L2334">
        <v>1420643071</v>
      </c>
      <c r="M2334" t="b">
        <v>1</v>
      </c>
      <c r="N2334">
        <v>352</v>
      </c>
      <c r="O2334" s="10">
        <f>Kickstarter[[#This Row],[pledged]]/Kickstarter[[#This Row],[goal]]</f>
        <v>1.06308</v>
      </c>
      <c r="P2334" s="12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Sub-Category]],LEN(Kickstarter[[#This Row],[Category and Sub-Category]])-FIND("/",Kickstarter[[#This Row],[Category and Sub-Category]]))</f>
        <v>small batch</v>
      </c>
      <c r="S2334" t="b">
        <v>1</v>
      </c>
      <c r="T2334" t="s">
        <v>8298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f>(((Kickstarter[[#This Row],[deadline]]/60)/60)/24)+DATE(1970,1,1)</f>
        <v>41788.743055555555</v>
      </c>
      <c r="J2335">
        <v>1401385800</v>
      </c>
      <c r="K2335" s="9">
        <f>(((Kickstarter[[#This Row],[launched_at]]/60)/60)/24)+DATE(1970,1,1)</f>
        <v>41767.650347222225</v>
      </c>
      <c r="L2335">
        <v>1399563390</v>
      </c>
      <c r="M2335" t="b">
        <v>1</v>
      </c>
      <c r="N2335">
        <v>94</v>
      </c>
      <c r="O2335" s="10">
        <f>Kickstarter[[#This Row],[pledged]]/Kickstarter[[#This Row],[goal]]</f>
        <v>2.1216666666666666</v>
      </c>
      <c r="P2335" s="12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Sub-Category]],LEN(Kickstarter[[#This Row],[Category and Sub-Category]])-FIND("/",Kickstarter[[#This Row],[Category and Sub-Category]]))</f>
        <v>small batch</v>
      </c>
      <c r="S2335" t="b">
        <v>1</v>
      </c>
      <c r="T2335" t="s">
        <v>8298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f>(((Kickstarter[[#This Row],[deadline]]/60)/60)/24)+DATE(1970,1,1)</f>
        <v>41948.731944444444</v>
      </c>
      <c r="J2336">
        <v>1415208840</v>
      </c>
      <c r="K2336" s="9">
        <f>(((Kickstarter[[#This Row],[launched_at]]/60)/60)/24)+DATE(1970,1,1)</f>
        <v>41918.670115740737</v>
      </c>
      <c r="L2336">
        <v>1412611498</v>
      </c>
      <c r="M2336" t="b">
        <v>1</v>
      </c>
      <c r="N2336">
        <v>67</v>
      </c>
      <c r="O2336" s="10">
        <f>Kickstarter[[#This Row],[pledged]]/Kickstarter[[#This Row],[goal]]</f>
        <v>1.0195000000000001</v>
      </c>
      <c r="P2336" s="12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Sub-Category]],LEN(Kickstarter[[#This Row],[Category and Sub-Category]])-FIND("/",Kickstarter[[#This Row],[Category and Sub-Category]]))</f>
        <v>small batch</v>
      </c>
      <c r="S2336" t="b">
        <v>1</v>
      </c>
      <c r="T2336" t="s">
        <v>8298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f>(((Kickstarter[[#This Row],[deadline]]/60)/60)/24)+DATE(1970,1,1)</f>
        <v>41801.572256944448</v>
      </c>
      <c r="J2337">
        <v>1402494243</v>
      </c>
      <c r="K2337" s="9">
        <f>(((Kickstarter[[#This Row],[launched_at]]/60)/60)/24)+DATE(1970,1,1)</f>
        <v>41771.572256944448</v>
      </c>
      <c r="L2337">
        <v>1399902243</v>
      </c>
      <c r="M2337" t="b">
        <v>1</v>
      </c>
      <c r="N2337">
        <v>221</v>
      </c>
      <c r="O2337" s="10">
        <f>Kickstarter[[#This Row],[pledged]]/Kickstarter[[#This Row],[goal]]</f>
        <v>1.0227200000000001</v>
      </c>
      <c r="P2337" s="12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Sub-Category]],LEN(Kickstarter[[#This Row],[Category and Sub-Category]])-FIND("/",Kickstarter[[#This Row],[Category and Sub-Category]]))</f>
        <v>small batch</v>
      </c>
      <c r="S2337" t="b">
        <v>1</v>
      </c>
      <c r="T2337" t="s">
        <v>8298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f>(((Kickstarter[[#This Row],[deadline]]/60)/60)/24)+DATE(1970,1,1)</f>
        <v>41706.924710648149</v>
      </c>
      <c r="J2338">
        <v>1394316695</v>
      </c>
      <c r="K2338" s="9">
        <f>(((Kickstarter[[#This Row],[launched_at]]/60)/60)/24)+DATE(1970,1,1)</f>
        <v>41666.924710648149</v>
      </c>
      <c r="L2338">
        <v>1390860695</v>
      </c>
      <c r="M2338" t="b">
        <v>1</v>
      </c>
      <c r="N2338">
        <v>2165</v>
      </c>
      <c r="O2338" s="10">
        <f>Kickstarter[[#This Row],[pledged]]/Kickstarter[[#This Row],[goal]]</f>
        <v>5.2073254999999996</v>
      </c>
      <c r="P2338" s="12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Sub-Category]],LEN(Kickstarter[[#This Row],[Category and Sub-Category]])-FIND("/",Kickstarter[[#This Row],[Category and Sub-Category]]))</f>
        <v>small batch</v>
      </c>
      <c r="S2338" t="b">
        <v>1</v>
      </c>
      <c r="T2338" t="s">
        <v>8298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f>(((Kickstarter[[#This Row],[deadline]]/60)/60)/24)+DATE(1970,1,1)</f>
        <v>41816.640543981484</v>
      </c>
      <c r="J2339">
        <v>1403796143</v>
      </c>
      <c r="K2339" s="9">
        <f>(((Kickstarter[[#This Row],[launched_at]]/60)/60)/24)+DATE(1970,1,1)</f>
        <v>41786.640543981484</v>
      </c>
      <c r="L2339">
        <v>1401204143</v>
      </c>
      <c r="M2339" t="b">
        <v>1</v>
      </c>
      <c r="N2339">
        <v>179</v>
      </c>
      <c r="O2339" s="10">
        <f>Kickstarter[[#This Row],[pledged]]/Kickstarter[[#This Row],[goal]]</f>
        <v>1.1065833333333333</v>
      </c>
      <c r="P2339" s="12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Sub-Category]],LEN(Kickstarter[[#This Row],[Category and Sub-Category]])-FIND("/",Kickstarter[[#This Row],[Category and Sub-Category]]))</f>
        <v>small batch</v>
      </c>
      <c r="S2339" t="b">
        <v>1</v>
      </c>
      <c r="T2339" t="s">
        <v>8298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f>(((Kickstarter[[#This Row],[deadline]]/60)/60)/24)+DATE(1970,1,1)</f>
        <v>41819.896805555552</v>
      </c>
      <c r="J2340">
        <v>1404077484</v>
      </c>
      <c r="K2340" s="9">
        <f>(((Kickstarter[[#This Row],[launched_at]]/60)/60)/24)+DATE(1970,1,1)</f>
        <v>41789.896805555552</v>
      </c>
      <c r="L2340">
        <v>1401485484</v>
      </c>
      <c r="M2340" t="b">
        <v>1</v>
      </c>
      <c r="N2340">
        <v>123</v>
      </c>
      <c r="O2340" s="10">
        <f>Kickstarter[[#This Row],[pledged]]/Kickstarter[[#This Row],[goal]]</f>
        <v>1.0114333333333334</v>
      </c>
      <c r="P2340" s="12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Sub-Category]],LEN(Kickstarter[[#This Row],[Category and Sub-Category]])-FIND("/",Kickstarter[[#This Row],[Category and Sub-Category]]))</f>
        <v>small batch</v>
      </c>
      <c r="S2340" t="b">
        <v>1</v>
      </c>
      <c r="T2340" t="s">
        <v>8298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f>(((Kickstarter[[#This Row],[deadline]]/60)/60)/24)+DATE(1970,1,1)</f>
        <v>42723.332638888889</v>
      </c>
      <c r="J2341">
        <v>1482134340</v>
      </c>
      <c r="K2341" s="9">
        <f>(((Kickstarter[[#This Row],[launched_at]]/60)/60)/24)+DATE(1970,1,1)</f>
        <v>42692.79987268518</v>
      </c>
      <c r="L2341">
        <v>1479496309</v>
      </c>
      <c r="M2341" t="b">
        <v>1</v>
      </c>
      <c r="N2341">
        <v>1104</v>
      </c>
      <c r="O2341" s="10">
        <f>Kickstarter[[#This Row],[pledged]]/Kickstarter[[#This Row],[goal]]</f>
        <v>2.9420799999999998</v>
      </c>
      <c r="P2341" s="12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Sub-Category]],LEN(Kickstarter[[#This Row],[Category and Sub-Category]])-FIND("/",Kickstarter[[#This Row],[Category and Sub-Category]]))</f>
        <v>small batch</v>
      </c>
      <c r="S2341" t="b">
        <v>1</v>
      </c>
      <c r="T2341" t="s">
        <v>8298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f>(((Kickstarter[[#This Row],[deadline]]/60)/60)/24)+DATE(1970,1,1)</f>
        <v>42673.642800925925</v>
      </c>
      <c r="J2342">
        <v>1477841138</v>
      </c>
      <c r="K2342" s="9">
        <f>(((Kickstarter[[#This Row],[launched_at]]/60)/60)/24)+DATE(1970,1,1)</f>
        <v>42643.642800925925</v>
      </c>
      <c r="L2342">
        <v>1475249138</v>
      </c>
      <c r="M2342" t="b">
        <v>1</v>
      </c>
      <c r="N2342">
        <v>403</v>
      </c>
      <c r="O2342" s="10">
        <f>Kickstarter[[#This Row],[pledged]]/Kickstarter[[#This Row],[goal]]</f>
        <v>1.0577749999999999</v>
      </c>
      <c r="P2342" s="12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Sub-Category]],LEN(Kickstarter[[#This Row],[Category and Sub-Category]])-FIND("/",Kickstarter[[#This Row],[Category and Sub-Category]]))</f>
        <v>small batch</v>
      </c>
      <c r="S2342" t="b">
        <v>1</v>
      </c>
      <c r="T2342" t="s">
        <v>8298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f>(((Kickstarter[[#This Row],[deadline]]/60)/60)/24)+DATE(1970,1,1)</f>
        <v>42197.813703703709</v>
      </c>
      <c r="J2343">
        <v>1436729504</v>
      </c>
      <c r="K2343" s="9">
        <f>(((Kickstarter[[#This Row],[launched_at]]/60)/60)/24)+DATE(1970,1,1)</f>
        <v>42167.813703703709</v>
      </c>
      <c r="L2343">
        <v>1434137504</v>
      </c>
      <c r="M2343" t="b">
        <v>0</v>
      </c>
      <c r="N2343">
        <v>0</v>
      </c>
      <c r="O2343" s="10">
        <f>Kickstarter[[#This Row],[pledged]]/Kickstarter[[#This Row],[goal]]</f>
        <v>0</v>
      </c>
      <c r="P2343" s="12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Sub-Category]],LEN(Kickstarter[[#This Row],[Category and Sub-Category]])-FIND("/",Kickstarter[[#This Row],[Category and Sub-Category]]))</f>
        <v>web</v>
      </c>
      <c r="S2343" t="b">
        <v>0</v>
      </c>
      <c r="T2343" t="s">
        <v>8272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f>(((Kickstarter[[#This Row],[deadline]]/60)/60)/24)+DATE(1970,1,1)</f>
        <v>41918.208333333336</v>
      </c>
      <c r="J2344">
        <v>1412571600</v>
      </c>
      <c r="K2344" s="9">
        <f>(((Kickstarter[[#This Row],[launched_at]]/60)/60)/24)+DATE(1970,1,1)</f>
        <v>41897.702199074076</v>
      </c>
      <c r="L2344">
        <v>1410799870</v>
      </c>
      <c r="M2344" t="b">
        <v>0</v>
      </c>
      <c r="N2344">
        <v>0</v>
      </c>
      <c r="O2344" s="10">
        <f>Kickstarter[[#This Row],[pledged]]/Kickstarter[[#This Row],[goal]]</f>
        <v>0</v>
      </c>
      <c r="P2344" s="12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Sub-Category]],LEN(Kickstarter[[#This Row],[Category and Sub-Category]])-FIND("/",Kickstarter[[#This Row],[Category and Sub-Category]]))</f>
        <v>web</v>
      </c>
      <c r="S2344" t="b">
        <v>0</v>
      </c>
      <c r="T2344" t="s">
        <v>8272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f>(((Kickstarter[[#This Row],[deadline]]/60)/60)/24)+DATE(1970,1,1)</f>
        <v>42377.82430555555</v>
      </c>
      <c r="J2345">
        <v>1452282420</v>
      </c>
      <c r="K2345" s="9">
        <f>(((Kickstarter[[#This Row],[launched_at]]/60)/60)/24)+DATE(1970,1,1)</f>
        <v>42327.825289351851</v>
      </c>
      <c r="L2345">
        <v>1447962505</v>
      </c>
      <c r="M2345" t="b">
        <v>0</v>
      </c>
      <c r="N2345">
        <v>1</v>
      </c>
      <c r="O2345" s="10">
        <f>Kickstarter[[#This Row],[pledged]]/Kickstarter[[#This Row],[goal]]</f>
        <v>0.03</v>
      </c>
      <c r="P2345" s="12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Sub-Category]],LEN(Kickstarter[[#This Row],[Category and Sub-Category]])-FIND("/",Kickstarter[[#This Row],[Category and Sub-Category]]))</f>
        <v>web</v>
      </c>
      <c r="S2345" t="b">
        <v>0</v>
      </c>
      <c r="T2345" t="s">
        <v>8272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f>(((Kickstarter[[#This Row],[deadline]]/60)/60)/24)+DATE(1970,1,1)</f>
        <v>42545.727650462963</v>
      </c>
      <c r="J2346">
        <v>1466789269</v>
      </c>
      <c r="K2346" s="9">
        <f>(((Kickstarter[[#This Row],[launched_at]]/60)/60)/24)+DATE(1970,1,1)</f>
        <v>42515.727650462963</v>
      </c>
      <c r="L2346">
        <v>1464197269</v>
      </c>
      <c r="M2346" t="b">
        <v>0</v>
      </c>
      <c r="N2346">
        <v>1</v>
      </c>
      <c r="O2346" s="10">
        <f>Kickstarter[[#This Row],[pledged]]/Kickstarter[[#This Row],[goal]]</f>
        <v>1E-3</v>
      </c>
      <c r="P2346" s="12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Sub-Category]],LEN(Kickstarter[[#This Row],[Category and Sub-Category]])-FIND("/",Kickstarter[[#This Row],[Category and Sub-Category]]))</f>
        <v>web</v>
      </c>
      <c r="S2346" t="b">
        <v>0</v>
      </c>
      <c r="T2346" t="s">
        <v>8272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f>(((Kickstarter[[#This Row],[deadline]]/60)/60)/24)+DATE(1970,1,1)</f>
        <v>42094.985416666663</v>
      </c>
      <c r="J2347">
        <v>1427845140</v>
      </c>
      <c r="K2347" s="9">
        <f>(((Kickstarter[[#This Row],[launched_at]]/60)/60)/24)+DATE(1970,1,1)</f>
        <v>42060.001805555556</v>
      </c>
      <c r="L2347">
        <v>1424822556</v>
      </c>
      <c r="M2347" t="b">
        <v>0</v>
      </c>
      <c r="N2347">
        <v>0</v>
      </c>
      <c r="O2347" s="10">
        <f>Kickstarter[[#This Row],[pledged]]/Kickstarter[[#This Row],[goal]]</f>
        <v>0</v>
      </c>
      <c r="P2347" s="12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Sub-Category]],LEN(Kickstarter[[#This Row],[Category and Sub-Category]])-FIND("/",Kickstarter[[#This Row],[Category and Sub-Category]]))</f>
        <v>web</v>
      </c>
      <c r="S2347" t="b">
        <v>0</v>
      </c>
      <c r="T2347" t="s">
        <v>8272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f>(((Kickstarter[[#This Row],[deadline]]/60)/60)/24)+DATE(1970,1,1)</f>
        <v>42660.79896990741</v>
      </c>
      <c r="J2348">
        <v>1476731431</v>
      </c>
      <c r="K2348" s="9">
        <f>(((Kickstarter[[#This Row],[launched_at]]/60)/60)/24)+DATE(1970,1,1)</f>
        <v>42615.79896990741</v>
      </c>
      <c r="L2348">
        <v>1472843431</v>
      </c>
      <c r="M2348" t="b">
        <v>0</v>
      </c>
      <c r="N2348">
        <v>3</v>
      </c>
      <c r="O2348" s="10">
        <f>Kickstarter[[#This Row],[pledged]]/Kickstarter[[#This Row],[goal]]</f>
        <v>6.4999999999999997E-4</v>
      </c>
      <c r="P2348" s="12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Sub-Category]],LEN(Kickstarter[[#This Row],[Category and Sub-Category]])-FIND("/",Kickstarter[[#This Row],[Category and Sub-Category]]))</f>
        <v>web</v>
      </c>
      <c r="S2348" t="b">
        <v>0</v>
      </c>
      <c r="T2348" t="s">
        <v>8272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f>(((Kickstarter[[#This Row],[deadline]]/60)/60)/24)+DATE(1970,1,1)</f>
        <v>42607.607361111113</v>
      </c>
      <c r="J2349">
        <v>1472135676</v>
      </c>
      <c r="K2349" s="9">
        <f>(((Kickstarter[[#This Row],[launched_at]]/60)/60)/24)+DATE(1970,1,1)</f>
        <v>42577.607361111113</v>
      </c>
      <c r="L2349">
        <v>1469543676</v>
      </c>
      <c r="M2349" t="b">
        <v>0</v>
      </c>
      <c r="N2349">
        <v>1</v>
      </c>
      <c r="O2349" s="10">
        <f>Kickstarter[[#This Row],[pledged]]/Kickstarter[[#This Row],[goal]]</f>
        <v>1.4999999999999999E-2</v>
      </c>
      <c r="P2349" s="12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Sub-Category]],LEN(Kickstarter[[#This Row],[Category and Sub-Category]])-FIND("/",Kickstarter[[#This Row],[Category and Sub-Category]]))</f>
        <v>web</v>
      </c>
      <c r="S2349" t="b">
        <v>0</v>
      </c>
      <c r="T2349" t="s">
        <v>8272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f>(((Kickstarter[[#This Row],[deadline]]/60)/60)/24)+DATE(1970,1,1)</f>
        <v>42420.932152777779</v>
      </c>
      <c r="J2350">
        <v>1456006938</v>
      </c>
      <c r="K2350" s="9">
        <f>(((Kickstarter[[#This Row],[launched_at]]/60)/60)/24)+DATE(1970,1,1)</f>
        <v>42360.932152777779</v>
      </c>
      <c r="L2350">
        <v>1450822938</v>
      </c>
      <c r="M2350" t="b">
        <v>0</v>
      </c>
      <c r="N2350">
        <v>5</v>
      </c>
      <c r="O2350" s="10">
        <f>Kickstarter[[#This Row],[pledged]]/Kickstarter[[#This Row],[goal]]</f>
        <v>3.8571428571428572E-3</v>
      </c>
      <c r="P2350" s="12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Sub-Category]],LEN(Kickstarter[[#This Row],[Category and Sub-Category]])-FIND("/",Kickstarter[[#This Row],[Category and Sub-Category]]))</f>
        <v>web</v>
      </c>
      <c r="S2350" t="b">
        <v>0</v>
      </c>
      <c r="T2350" t="s">
        <v>8272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f>(((Kickstarter[[#This Row],[deadline]]/60)/60)/24)+DATE(1970,1,1)</f>
        <v>42227.775787037041</v>
      </c>
      <c r="J2351">
        <v>1439318228</v>
      </c>
      <c r="K2351" s="9">
        <f>(((Kickstarter[[#This Row],[launched_at]]/60)/60)/24)+DATE(1970,1,1)</f>
        <v>42198.775787037041</v>
      </c>
      <c r="L2351">
        <v>1436812628</v>
      </c>
      <c r="M2351" t="b">
        <v>0</v>
      </c>
      <c r="N2351">
        <v>0</v>
      </c>
      <c r="O2351" s="10">
        <f>Kickstarter[[#This Row],[pledged]]/Kickstarter[[#This Row],[goal]]</f>
        <v>0</v>
      </c>
      <c r="P2351" s="12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Sub-Category]],LEN(Kickstarter[[#This Row],[Category and Sub-Category]])-FIND("/",Kickstarter[[#This Row],[Category and Sub-Category]]))</f>
        <v>web</v>
      </c>
      <c r="S2351" t="b">
        <v>0</v>
      </c>
      <c r="T2351" t="s">
        <v>8272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f>(((Kickstarter[[#This Row],[deadline]]/60)/60)/24)+DATE(1970,1,1)</f>
        <v>42738.842245370368</v>
      </c>
      <c r="J2352">
        <v>1483474370</v>
      </c>
      <c r="K2352" s="9">
        <f>(((Kickstarter[[#This Row],[launched_at]]/60)/60)/24)+DATE(1970,1,1)</f>
        <v>42708.842245370368</v>
      </c>
      <c r="L2352">
        <v>1480882370</v>
      </c>
      <c r="M2352" t="b">
        <v>0</v>
      </c>
      <c r="N2352">
        <v>0</v>
      </c>
      <c r="O2352" s="10">
        <f>Kickstarter[[#This Row],[pledged]]/Kickstarter[[#This Row],[goal]]</f>
        <v>0</v>
      </c>
      <c r="P2352" s="12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Sub-Category]],LEN(Kickstarter[[#This Row],[Category and Sub-Category]])-FIND("/",Kickstarter[[#This Row],[Category and Sub-Category]]))</f>
        <v>web</v>
      </c>
      <c r="S2352" t="b">
        <v>0</v>
      </c>
      <c r="T2352" t="s">
        <v>8272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f>(((Kickstarter[[#This Row],[deadline]]/60)/60)/24)+DATE(1970,1,1)</f>
        <v>42124.101145833338</v>
      </c>
      <c r="J2353">
        <v>1430360739</v>
      </c>
      <c r="K2353" s="9">
        <f>(((Kickstarter[[#This Row],[launched_at]]/60)/60)/24)+DATE(1970,1,1)</f>
        <v>42094.101145833338</v>
      </c>
      <c r="L2353">
        <v>1427768739</v>
      </c>
      <c r="M2353" t="b">
        <v>0</v>
      </c>
      <c r="N2353">
        <v>7</v>
      </c>
      <c r="O2353" s="10">
        <f>Kickstarter[[#This Row],[pledged]]/Kickstarter[[#This Row],[goal]]</f>
        <v>5.7142857142857143E-3</v>
      </c>
      <c r="P2353" s="12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Sub-Category]],LEN(Kickstarter[[#This Row],[Category and Sub-Category]])-FIND("/",Kickstarter[[#This Row],[Category and Sub-Category]]))</f>
        <v>web</v>
      </c>
      <c r="S2353" t="b">
        <v>0</v>
      </c>
      <c r="T2353" t="s">
        <v>8272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f>(((Kickstarter[[#This Row],[deadline]]/60)/60)/24)+DATE(1970,1,1)</f>
        <v>42161.633703703701</v>
      </c>
      <c r="J2354">
        <v>1433603552</v>
      </c>
      <c r="K2354" s="9">
        <f>(((Kickstarter[[#This Row],[launched_at]]/60)/60)/24)+DATE(1970,1,1)</f>
        <v>42101.633703703701</v>
      </c>
      <c r="L2354">
        <v>1428419552</v>
      </c>
      <c r="M2354" t="b">
        <v>0</v>
      </c>
      <c r="N2354">
        <v>0</v>
      </c>
      <c r="O2354" s="10">
        <f>Kickstarter[[#This Row],[pledged]]/Kickstarter[[#This Row],[goal]]</f>
        <v>0</v>
      </c>
      <c r="P2354" s="12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Sub-Category]],LEN(Kickstarter[[#This Row],[Category and Sub-Category]])-FIND("/",Kickstarter[[#This Row],[Category and Sub-Category]]))</f>
        <v>web</v>
      </c>
      <c r="S2354" t="b">
        <v>0</v>
      </c>
      <c r="T2354" t="s">
        <v>8272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f>(((Kickstarter[[#This Row],[deadline]]/60)/60)/24)+DATE(1970,1,1)</f>
        <v>42115.676180555558</v>
      </c>
      <c r="J2355">
        <v>1429632822</v>
      </c>
      <c r="K2355" s="9">
        <f>(((Kickstarter[[#This Row],[launched_at]]/60)/60)/24)+DATE(1970,1,1)</f>
        <v>42103.676180555558</v>
      </c>
      <c r="L2355">
        <v>1428596022</v>
      </c>
      <c r="M2355" t="b">
        <v>0</v>
      </c>
      <c r="N2355">
        <v>0</v>
      </c>
      <c r="O2355" s="10">
        <f>Kickstarter[[#This Row],[pledged]]/Kickstarter[[#This Row],[goal]]</f>
        <v>0</v>
      </c>
      <c r="P2355" s="12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Sub-Category]],LEN(Kickstarter[[#This Row],[Category and Sub-Category]])-FIND("/",Kickstarter[[#This Row],[Category and Sub-Category]]))</f>
        <v>web</v>
      </c>
      <c r="S2355" t="b">
        <v>0</v>
      </c>
      <c r="T2355" t="s">
        <v>8272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f>(((Kickstarter[[#This Row],[deadline]]/60)/60)/24)+DATE(1970,1,1)</f>
        <v>42014.722916666666</v>
      </c>
      <c r="J2356">
        <v>1420910460</v>
      </c>
      <c r="K2356" s="9">
        <f>(((Kickstarter[[#This Row],[launched_at]]/60)/60)/24)+DATE(1970,1,1)</f>
        <v>41954.722916666666</v>
      </c>
      <c r="L2356">
        <v>1415726460</v>
      </c>
      <c r="M2356" t="b">
        <v>0</v>
      </c>
      <c r="N2356">
        <v>1</v>
      </c>
      <c r="O2356" s="10">
        <f>Kickstarter[[#This Row],[pledged]]/Kickstarter[[#This Row],[goal]]</f>
        <v>7.1428571428571429E-4</v>
      </c>
      <c r="P2356" s="12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Sub-Category]],LEN(Kickstarter[[#This Row],[Category and Sub-Category]])-FIND("/",Kickstarter[[#This Row],[Category and Sub-Category]]))</f>
        <v>web</v>
      </c>
      <c r="S2356" t="b">
        <v>0</v>
      </c>
      <c r="T2356" t="s">
        <v>8272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f>(((Kickstarter[[#This Row],[deadline]]/60)/60)/24)+DATE(1970,1,1)</f>
        <v>42126.918240740735</v>
      </c>
      <c r="J2357">
        <v>1430604136</v>
      </c>
      <c r="K2357" s="9">
        <f>(((Kickstarter[[#This Row],[launched_at]]/60)/60)/24)+DATE(1970,1,1)</f>
        <v>42096.918240740735</v>
      </c>
      <c r="L2357">
        <v>1428012136</v>
      </c>
      <c r="M2357" t="b">
        <v>0</v>
      </c>
      <c r="N2357">
        <v>2</v>
      </c>
      <c r="O2357" s="10">
        <f>Kickstarter[[#This Row],[pledged]]/Kickstarter[[#This Row],[goal]]</f>
        <v>6.875E-3</v>
      </c>
      <c r="P2357" s="12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Sub-Category]],LEN(Kickstarter[[#This Row],[Category and Sub-Category]])-FIND("/",Kickstarter[[#This Row],[Category and Sub-Category]]))</f>
        <v>web</v>
      </c>
      <c r="S2357" t="b">
        <v>0</v>
      </c>
      <c r="T2357" t="s">
        <v>8272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f>(((Kickstarter[[#This Row],[deadline]]/60)/60)/24)+DATE(1970,1,1)</f>
        <v>42160.78361111111</v>
      </c>
      <c r="J2358">
        <v>1433530104</v>
      </c>
      <c r="K2358" s="9">
        <f>(((Kickstarter[[#This Row],[launched_at]]/60)/60)/24)+DATE(1970,1,1)</f>
        <v>42130.78361111111</v>
      </c>
      <c r="L2358">
        <v>1430938104</v>
      </c>
      <c r="M2358" t="b">
        <v>0</v>
      </c>
      <c r="N2358">
        <v>0</v>
      </c>
      <c r="O2358" s="10">
        <f>Kickstarter[[#This Row],[pledged]]/Kickstarter[[#This Row],[goal]]</f>
        <v>0</v>
      </c>
      <c r="P2358" s="12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Sub-Category]],LEN(Kickstarter[[#This Row],[Category and Sub-Category]])-FIND("/",Kickstarter[[#This Row],[Category and Sub-Category]]))</f>
        <v>web</v>
      </c>
      <c r="S2358" t="b">
        <v>0</v>
      </c>
      <c r="T2358" t="s">
        <v>8272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f>(((Kickstarter[[#This Row],[deadline]]/60)/60)/24)+DATE(1970,1,1)</f>
        <v>42294.620115740734</v>
      </c>
      <c r="J2359">
        <v>1445093578</v>
      </c>
      <c r="K2359" s="9">
        <f>(((Kickstarter[[#This Row],[launched_at]]/60)/60)/24)+DATE(1970,1,1)</f>
        <v>42264.620115740734</v>
      </c>
      <c r="L2359">
        <v>1442501578</v>
      </c>
      <c r="M2359" t="b">
        <v>0</v>
      </c>
      <c r="N2359">
        <v>0</v>
      </c>
      <c r="O2359" s="10">
        <f>Kickstarter[[#This Row],[pledged]]/Kickstarter[[#This Row],[goal]]</f>
        <v>0</v>
      </c>
      <c r="P2359" s="12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Sub-Category]],LEN(Kickstarter[[#This Row],[Category and Sub-Category]])-FIND("/",Kickstarter[[#This Row],[Category and Sub-Category]]))</f>
        <v>web</v>
      </c>
      <c r="S2359" t="b">
        <v>0</v>
      </c>
      <c r="T2359" t="s">
        <v>8272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f>(((Kickstarter[[#This Row],[deadline]]/60)/60)/24)+DATE(1970,1,1)</f>
        <v>42035.027083333334</v>
      </c>
      <c r="J2360">
        <v>1422664740</v>
      </c>
      <c r="K2360" s="9">
        <f>(((Kickstarter[[#This Row],[launched_at]]/60)/60)/24)+DATE(1970,1,1)</f>
        <v>41978.930972222224</v>
      </c>
      <c r="L2360">
        <v>1417818036</v>
      </c>
      <c r="M2360" t="b">
        <v>0</v>
      </c>
      <c r="N2360">
        <v>0</v>
      </c>
      <c r="O2360" s="10">
        <f>Kickstarter[[#This Row],[pledged]]/Kickstarter[[#This Row],[goal]]</f>
        <v>0</v>
      </c>
      <c r="P2360" s="12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Sub-Category]],LEN(Kickstarter[[#This Row],[Category and Sub-Category]])-FIND("/",Kickstarter[[#This Row],[Category and Sub-Category]]))</f>
        <v>web</v>
      </c>
      <c r="S2360" t="b">
        <v>0</v>
      </c>
      <c r="T2360" t="s">
        <v>8272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f>(((Kickstarter[[#This Row],[deadline]]/60)/60)/24)+DATE(1970,1,1)</f>
        <v>42219.649583333332</v>
      </c>
      <c r="J2361">
        <v>1438616124</v>
      </c>
      <c r="K2361" s="9">
        <f>(((Kickstarter[[#This Row],[launched_at]]/60)/60)/24)+DATE(1970,1,1)</f>
        <v>42159.649583333332</v>
      </c>
      <c r="L2361">
        <v>1433432124</v>
      </c>
      <c r="M2361" t="b">
        <v>0</v>
      </c>
      <c r="N2361">
        <v>3</v>
      </c>
      <c r="O2361" s="10">
        <f>Kickstarter[[#This Row],[pledged]]/Kickstarter[[#This Row],[goal]]</f>
        <v>0.14680000000000001</v>
      </c>
      <c r="P2361" s="12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Sub-Category]],LEN(Kickstarter[[#This Row],[Category and Sub-Category]])-FIND("/",Kickstarter[[#This Row],[Category and Sub-Category]]))</f>
        <v>web</v>
      </c>
      <c r="S2361" t="b">
        <v>0</v>
      </c>
      <c r="T2361" t="s">
        <v>8272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f>(((Kickstarter[[#This Row],[deadline]]/60)/60)/24)+DATE(1970,1,1)</f>
        <v>42407.70694444445</v>
      </c>
      <c r="J2362">
        <v>1454864280</v>
      </c>
      <c r="K2362" s="9">
        <f>(((Kickstarter[[#This Row],[launched_at]]/60)/60)/24)+DATE(1970,1,1)</f>
        <v>42377.70694444445</v>
      </c>
      <c r="L2362">
        <v>1452272280</v>
      </c>
      <c r="M2362" t="b">
        <v>0</v>
      </c>
      <c r="N2362">
        <v>1</v>
      </c>
      <c r="O2362" s="10">
        <f>Kickstarter[[#This Row],[pledged]]/Kickstarter[[#This Row],[goal]]</f>
        <v>4.0000000000000002E-4</v>
      </c>
      <c r="P2362" s="12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Sub-Category]],LEN(Kickstarter[[#This Row],[Category and Sub-Category]])-FIND("/",Kickstarter[[#This Row],[Category and Sub-Category]]))</f>
        <v>web</v>
      </c>
      <c r="S2362" t="b">
        <v>0</v>
      </c>
      <c r="T2362" t="s">
        <v>8272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f>(((Kickstarter[[#This Row],[deadline]]/60)/60)/24)+DATE(1970,1,1)</f>
        <v>42490.916666666672</v>
      </c>
      <c r="J2363">
        <v>1462053600</v>
      </c>
      <c r="K2363" s="9">
        <f>(((Kickstarter[[#This Row],[launched_at]]/60)/60)/24)+DATE(1970,1,1)</f>
        <v>42466.858888888892</v>
      </c>
      <c r="L2363">
        <v>1459975008</v>
      </c>
      <c r="M2363" t="b">
        <v>0</v>
      </c>
      <c r="N2363">
        <v>0</v>
      </c>
      <c r="O2363" s="10">
        <f>Kickstarter[[#This Row],[pledged]]/Kickstarter[[#This Row],[goal]]</f>
        <v>0</v>
      </c>
      <c r="P2363" s="12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Sub-Category]],LEN(Kickstarter[[#This Row],[Category and Sub-Category]])-FIND("/",Kickstarter[[#This Row],[Category and Sub-Category]]))</f>
        <v>web</v>
      </c>
      <c r="S2363" t="b">
        <v>0</v>
      </c>
      <c r="T2363" t="s">
        <v>8272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f>(((Kickstarter[[#This Row],[deadline]]/60)/60)/24)+DATE(1970,1,1)</f>
        <v>41984.688310185185</v>
      </c>
      <c r="J2364">
        <v>1418315470</v>
      </c>
      <c r="K2364" s="9">
        <f>(((Kickstarter[[#This Row],[launched_at]]/60)/60)/24)+DATE(1970,1,1)</f>
        <v>41954.688310185185</v>
      </c>
      <c r="L2364">
        <v>1415723470</v>
      </c>
      <c r="M2364" t="b">
        <v>0</v>
      </c>
      <c r="N2364">
        <v>2</v>
      </c>
      <c r="O2364" s="10">
        <f>Kickstarter[[#This Row],[pledged]]/Kickstarter[[#This Row],[goal]]</f>
        <v>0.2857142857142857</v>
      </c>
      <c r="P2364" s="12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Sub-Category]],LEN(Kickstarter[[#This Row],[Category and Sub-Category]])-FIND("/",Kickstarter[[#This Row],[Category and Sub-Category]]))</f>
        <v>web</v>
      </c>
      <c r="S2364" t="b">
        <v>0</v>
      </c>
      <c r="T2364" t="s">
        <v>8272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f>(((Kickstarter[[#This Row],[deadline]]/60)/60)/24)+DATE(1970,1,1)</f>
        <v>42367.011574074073</v>
      </c>
      <c r="J2365">
        <v>1451348200</v>
      </c>
      <c r="K2365" s="9">
        <f>(((Kickstarter[[#This Row],[launched_at]]/60)/60)/24)+DATE(1970,1,1)</f>
        <v>42322.011574074073</v>
      </c>
      <c r="L2365">
        <v>1447460200</v>
      </c>
      <c r="M2365" t="b">
        <v>0</v>
      </c>
      <c r="N2365">
        <v>0</v>
      </c>
      <c r="O2365" s="10">
        <f>Kickstarter[[#This Row],[pledged]]/Kickstarter[[#This Row],[goal]]</f>
        <v>0</v>
      </c>
      <c r="P2365" s="12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Sub-Category]],LEN(Kickstarter[[#This Row],[Category and Sub-Category]])-FIND("/",Kickstarter[[#This Row],[Category and Sub-Category]]))</f>
        <v>web</v>
      </c>
      <c r="S2365" t="b">
        <v>0</v>
      </c>
      <c r="T2365" t="s">
        <v>8272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f>(((Kickstarter[[#This Row],[deadline]]/60)/60)/24)+DATE(1970,1,1)</f>
        <v>42303.934675925921</v>
      </c>
      <c r="J2366">
        <v>1445898356</v>
      </c>
      <c r="K2366" s="9">
        <f>(((Kickstarter[[#This Row],[launched_at]]/60)/60)/24)+DATE(1970,1,1)</f>
        <v>42248.934675925921</v>
      </c>
      <c r="L2366">
        <v>1441146356</v>
      </c>
      <c r="M2366" t="b">
        <v>0</v>
      </c>
      <c r="N2366">
        <v>0</v>
      </c>
      <c r="O2366" s="10">
        <f>Kickstarter[[#This Row],[pledged]]/Kickstarter[[#This Row],[goal]]</f>
        <v>0</v>
      </c>
      <c r="P2366" s="12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Sub-Category]],LEN(Kickstarter[[#This Row],[Category and Sub-Category]])-FIND("/",Kickstarter[[#This Row],[Category and Sub-Category]]))</f>
        <v>web</v>
      </c>
      <c r="S2366" t="b">
        <v>0</v>
      </c>
      <c r="T2366" t="s">
        <v>8272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f>(((Kickstarter[[#This Row],[deadline]]/60)/60)/24)+DATE(1970,1,1)</f>
        <v>42386.958333333328</v>
      </c>
      <c r="J2367">
        <v>1453071600</v>
      </c>
      <c r="K2367" s="9">
        <f>(((Kickstarter[[#This Row],[launched_at]]/60)/60)/24)+DATE(1970,1,1)</f>
        <v>42346.736400462964</v>
      </c>
      <c r="L2367">
        <v>1449596425</v>
      </c>
      <c r="M2367" t="b">
        <v>0</v>
      </c>
      <c r="N2367">
        <v>0</v>
      </c>
      <c r="O2367" s="10">
        <f>Kickstarter[[#This Row],[pledged]]/Kickstarter[[#This Row],[goal]]</f>
        <v>0</v>
      </c>
      <c r="P2367" s="12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Sub-Category]],LEN(Kickstarter[[#This Row],[Category and Sub-Category]])-FIND("/",Kickstarter[[#This Row],[Category and Sub-Category]]))</f>
        <v>web</v>
      </c>
      <c r="S2367" t="b">
        <v>0</v>
      </c>
      <c r="T2367" t="s">
        <v>8272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f>(((Kickstarter[[#This Row],[deadline]]/60)/60)/24)+DATE(1970,1,1)</f>
        <v>42298.531631944439</v>
      </c>
      <c r="J2368">
        <v>1445431533</v>
      </c>
      <c r="K2368" s="9">
        <f>(((Kickstarter[[#This Row],[launched_at]]/60)/60)/24)+DATE(1970,1,1)</f>
        <v>42268.531631944439</v>
      </c>
      <c r="L2368">
        <v>1442839533</v>
      </c>
      <c r="M2368" t="b">
        <v>0</v>
      </c>
      <c r="N2368">
        <v>27</v>
      </c>
      <c r="O2368" s="10">
        <f>Kickstarter[[#This Row],[pledged]]/Kickstarter[[#This Row],[goal]]</f>
        <v>0.1052</v>
      </c>
      <c r="P2368" s="12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Sub-Category]],LEN(Kickstarter[[#This Row],[Category and Sub-Category]])-FIND("/",Kickstarter[[#This Row],[Category and Sub-Category]]))</f>
        <v>web</v>
      </c>
      <c r="S2368" t="b">
        <v>0</v>
      </c>
      <c r="T2368" t="s">
        <v>8272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f>(((Kickstarter[[#This Row],[deadline]]/60)/60)/24)+DATE(1970,1,1)</f>
        <v>42485.928425925929</v>
      </c>
      <c r="J2369">
        <v>1461622616</v>
      </c>
      <c r="K2369" s="9">
        <f>(((Kickstarter[[#This Row],[launched_at]]/60)/60)/24)+DATE(1970,1,1)</f>
        <v>42425.970092592594</v>
      </c>
      <c r="L2369">
        <v>1456442216</v>
      </c>
      <c r="M2369" t="b">
        <v>0</v>
      </c>
      <c r="N2369">
        <v>14</v>
      </c>
      <c r="O2369" s="10">
        <f>Kickstarter[[#This Row],[pledged]]/Kickstarter[[#This Row],[goal]]</f>
        <v>1.34E-2</v>
      </c>
      <c r="P2369" s="12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Sub-Category]],LEN(Kickstarter[[#This Row],[Category and Sub-Category]])-FIND("/",Kickstarter[[#This Row],[Category and Sub-Category]]))</f>
        <v>web</v>
      </c>
      <c r="S2369" t="b">
        <v>0</v>
      </c>
      <c r="T2369" t="s">
        <v>8272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f>(((Kickstarter[[#This Row],[deadline]]/60)/60)/24)+DATE(1970,1,1)</f>
        <v>42108.680150462969</v>
      </c>
      <c r="J2370">
        <v>1429028365</v>
      </c>
      <c r="K2370" s="9">
        <f>(((Kickstarter[[#This Row],[launched_at]]/60)/60)/24)+DATE(1970,1,1)</f>
        <v>42063.721817129626</v>
      </c>
      <c r="L2370">
        <v>1425143965</v>
      </c>
      <c r="M2370" t="b">
        <v>0</v>
      </c>
      <c r="N2370">
        <v>2</v>
      </c>
      <c r="O2370" s="10">
        <f>Kickstarter[[#This Row],[pledged]]/Kickstarter[[#This Row],[goal]]</f>
        <v>2.5000000000000001E-3</v>
      </c>
      <c r="P2370" s="12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Sub-Category]],LEN(Kickstarter[[#This Row],[Category and Sub-Category]])-FIND("/",Kickstarter[[#This Row],[Category and Sub-Category]]))</f>
        <v>web</v>
      </c>
      <c r="S2370" t="b">
        <v>0</v>
      </c>
      <c r="T2370" t="s">
        <v>8272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f>(((Kickstarter[[#This Row],[deadline]]/60)/60)/24)+DATE(1970,1,1)</f>
        <v>42410.812627314815</v>
      </c>
      <c r="J2371">
        <v>1455132611</v>
      </c>
      <c r="K2371" s="9">
        <f>(((Kickstarter[[#This Row],[launched_at]]/60)/60)/24)+DATE(1970,1,1)</f>
        <v>42380.812627314815</v>
      </c>
      <c r="L2371">
        <v>1452540611</v>
      </c>
      <c r="M2371" t="b">
        <v>0</v>
      </c>
      <c r="N2371">
        <v>0</v>
      </c>
      <c r="O2371" s="10">
        <f>Kickstarter[[#This Row],[pledged]]/Kickstarter[[#This Row],[goal]]</f>
        <v>0</v>
      </c>
      <c r="P2371" s="12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Sub-Category]],LEN(Kickstarter[[#This Row],[Category and Sub-Category]])-FIND("/",Kickstarter[[#This Row],[Category and Sub-Category]]))</f>
        <v>web</v>
      </c>
      <c r="S2371" t="b">
        <v>0</v>
      </c>
      <c r="T2371" t="s">
        <v>8272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f>(((Kickstarter[[#This Row],[deadline]]/60)/60)/24)+DATE(1970,1,1)</f>
        <v>41991.18913194444</v>
      </c>
      <c r="J2372">
        <v>1418877141</v>
      </c>
      <c r="K2372" s="9">
        <f>(((Kickstarter[[#This Row],[launched_at]]/60)/60)/24)+DATE(1970,1,1)</f>
        <v>41961.18913194444</v>
      </c>
      <c r="L2372">
        <v>1416285141</v>
      </c>
      <c r="M2372" t="b">
        <v>0</v>
      </c>
      <c r="N2372">
        <v>4</v>
      </c>
      <c r="O2372" s="10">
        <f>Kickstarter[[#This Row],[pledged]]/Kickstarter[[#This Row],[goal]]</f>
        <v>3.2799999999999999E-3</v>
      </c>
      <c r="P2372" s="12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Sub-Category]],LEN(Kickstarter[[#This Row],[Category and Sub-Category]])-FIND("/",Kickstarter[[#This Row],[Category and Sub-Category]]))</f>
        <v>web</v>
      </c>
      <c r="S2372" t="b">
        <v>0</v>
      </c>
      <c r="T2372" t="s">
        <v>8272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f>(((Kickstarter[[#This Row],[deadline]]/60)/60)/24)+DATE(1970,1,1)</f>
        <v>42180.777731481481</v>
      </c>
      <c r="J2373">
        <v>1435257596</v>
      </c>
      <c r="K2373" s="9">
        <f>(((Kickstarter[[#This Row],[launched_at]]/60)/60)/24)+DATE(1970,1,1)</f>
        <v>42150.777731481481</v>
      </c>
      <c r="L2373">
        <v>1432665596</v>
      </c>
      <c r="M2373" t="b">
        <v>0</v>
      </c>
      <c r="N2373">
        <v>0</v>
      </c>
      <c r="O2373" s="10">
        <f>Kickstarter[[#This Row],[pledged]]/Kickstarter[[#This Row],[goal]]</f>
        <v>0</v>
      </c>
      <c r="P2373" s="12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Sub-Category]],LEN(Kickstarter[[#This Row],[Category and Sub-Category]])-FIND("/",Kickstarter[[#This Row],[Category and Sub-Category]]))</f>
        <v>web</v>
      </c>
      <c r="S2373" t="b">
        <v>0</v>
      </c>
      <c r="T2373" t="s">
        <v>8272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f>(((Kickstarter[[#This Row],[deadline]]/60)/60)/24)+DATE(1970,1,1)</f>
        <v>42118.069108796291</v>
      </c>
      <c r="J2374">
        <v>1429839571</v>
      </c>
      <c r="K2374" s="9">
        <f>(((Kickstarter[[#This Row],[launched_at]]/60)/60)/24)+DATE(1970,1,1)</f>
        <v>42088.069108796291</v>
      </c>
      <c r="L2374">
        <v>1427247571</v>
      </c>
      <c r="M2374" t="b">
        <v>0</v>
      </c>
      <c r="N2374">
        <v>6</v>
      </c>
      <c r="O2374" s="10">
        <f>Kickstarter[[#This Row],[pledged]]/Kickstarter[[#This Row],[goal]]</f>
        <v>3.272727272727273E-2</v>
      </c>
      <c r="P2374" s="12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Sub-Category]],LEN(Kickstarter[[#This Row],[Category and Sub-Category]])-FIND("/",Kickstarter[[#This Row],[Category and Sub-Category]]))</f>
        <v>web</v>
      </c>
      <c r="S2374" t="b">
        <v>0</v>
      </c>
      <c r="T2374" t="s">
        <v>8272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f>(((Kickstarter[[#This Row],[deadline]]/60)/60)/24)+DATE(1970,1,1)</f>
        <v>42245.662314814821</v>
      </c>
      <c r="J2375">
        <v>1440863624</v>
      </c>
      <c r="K2375" s="9">
        <f>(((Kickstarter[[#This Row],[launched_at]]/60)/60)/24)+DATE(1970,1,1)</f>
        <v>42215.662314814821</v>
      </c>
      <c r="L2375">
        <v>1438271624</v>
      </c>
      <c r="M2375" t="b">
        <v>0</v>
      </c>
      <c r="N2375">
        <v>1</v>
      </c>
      <c r="O2375" s="10">
        <f>Kickstarter[[#This Row],[pledged]]/Kickstarter[[#This Row],[goal]]</f>
        <v>5.8823529411764708E-5</v>
      </c>
      <c r="P2375" s="12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Sub-Category]],LEN(Kickstarter[[#This Row],[Category and Sub-Category]])-FIND("/",Kickstarter[[#This Row],[Category and Sub-Category]]))</f>
        <v>web</v>
      </c>
      <c r="S2375" t="b">
        <v>0</v>
      </c>
      <c r="T2375" t="s">
        <v>8272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f>(((Kickstarter[[#This Row],[deadline]]/60)/60)/24)+DATE(1970,1,1)</f>
        <v>42047.843287037031</v>
      </c>
      <c r="J2376">
        <v>1423772060</v>
      </c>
      <c r="K2376" s="9">
        <f>(((Kickstarter[[#This Row],[launched_at]]/60)/60)/24)+DATE(1970,1,1)</f>
        <v>42017.843287037031</v>
      </c>
      <c r="L2376">
        <v>1421180060</v>
      </c>
      <c r="M2376" t="b">
        <v>0</v>
      </c>
      <c r="N2376">
        <v>1</v>
      </c>
      <c r="O2376" s="10">
        <f>Kickstarter[[#This Row],[pledged]]/Kickstarter[[#This Row],[goal]]</f>
        <v>4.5454545454545455E-4</v>
      </c>
      <c r="P2376" s="12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Sub-Category]],LEN(Kickstarter[[#This Row],[Category and Sub-Category]])-FIND("/",Kickstarter[[#This Row],[Category and Sub-Category]]))</f>
        <v>web</v>
      </c>
      <c r="S2376" t="b">
        <v>0</v>
      </c>
      <c r="T2376" t="s">
        <v>8272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f>(((Kickstarter[[#This Row],[deadline]]/60)/60)/24)+DATE(1970,1,1)</f>
        <v>42622.836076388892</v>
      </c>
      <c r="J2377">
        <v>1473451437</v>
      </c>
      <c r="K2377" s="9">
        <f>(((Kickstarter[[#This Row],[launched_at]]/60)/60)/24)+DATE(1970,1,1)</f>
        <v>42592.836076388892</v>
      </c>
      <c r="L2377">
        <v>1470859437</v>
      </c>
      <c r="M2377" t="b">
        <v>0</v>
      </c>
      <c r="N2377">
        <v>0</v>
      </c>
      <c r="O2377" s="10">
        <f>Kickstarter[[#This Row],[pledged]]/Kickstarter[[#This Row],[goal]]</f>
        <v>0</v>
      </c>
      <c r="P2377" s="12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Sub-Category]],LEN(Kickstarter[[#This Row],[Category and Sub-Category]])-FIND("/",Kickstarter[[#This Row],[Category and Sub-Category]]))</f>
        <v>web</v>
      </c>
      <c r="S2377" t="b">
        <v>0</v>
      </c>
      <c r="T2377" t="s">
        <v>8272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f>(((Kickstarter[[#This Row],[deadline]]/60)/60)/24)+DATE(1970,1,1)</f>
        <v>42348.925532407404</v>
      </c>
      <c r="J2378">
        <v>1449785566</v>
      </c>
      <c r="K2378" s="9">
        <f>(((Kickstarter[[#This Row],[launched_at]]/60)/60)/24)+DATE(1970,1,1)</f>
        <v>42318.925532407404</v>
      </c>
      <c r="L2378">
        <v>1447193566</v>
      </c>
      <c r="M2378" t="b">
        <v>0</v>
      </c>
      <c r="N2378">
        <v>4</v>
      </c>
      <c r="O2378" s="10">
        <f>Kickstarter[[#This Row],[pledged]]/Kickstarter[[#This Row],[goal]]</f>
        <v>0.10877666666666666</v>
      </c>
      <c r="P2378" s="12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Sub-Category]],LEN(Kickstarter[[#This Row],[Category and Sub-Category]])-FIND("/",Kickstarter[[#This Row],[Category and Sub-Category]]))</f>
        <v>web</v>
      </c>
      <c r="S2378" t="b">
        <v>0</v>
      </c>
      <c r="T2378" t="s">
        <v>8272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f>(((Kickstarter[[#This Row],[deadline]]/60)/60)/24)+DATE(1970,1,1)</f>
        <v>42699.911840277782</v>
      </c>
      <c r="J2379">
        <v>1480110783</v>
      </c>
      <c r="K2379" s="9">
        <f>(((Kickstarter[[#This Row],[launched_at]]/60)/60)/24)+DATE(1970,1,1)</f>
        <v>42669.870173611111</v>
      </c>
      <c r="L2379">
        <v>1477515183</v>
      </c>
      <c r="M2379" t="b">
        <v>0</v>
      </c>
      <c r="N2379">
        <v>0</v>
      </c>
      <c r="O2379" s="10">
        <f>Kickstarter[[#This Row],[pledged]]/Kickstarter[[#This Row],[goal]]</f>
        <v>0</v>
      </c>
      <c r="P2379" s="12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Sub-Category]],LEN(Kickstarter[[#This Row],[Category and Sub-Category]])-FIND("/",Kickstarter[[#This Row],[Category and Sub-Category]]))</f>
        <v>web</v>
      </c>
      <c r="S2379" t="b">
        <v>0</v>
      </c>
      <c r="T2379" t="s">
        <v>8272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f>(((Kickstarter[[#This Row],[deadline]]/60)/60)/24)+DATE(1970,1,1)</f>
        <v>42242.013078703705</v>
      </c>
      <c r="J2380">
        <v>1440548330</v>
      </c>
      <c r="K2380" s="9">
        <f>(((Kickstarter[[#This Row],[launched_at]]/60)/60)/24)+DATE(1970,1,1)</f>
        <v>42213.013078703705</v>
      </c>
      <c r="L2380">
        <v>1438042730</v>
      </c>
      <c r="M2380" t="b">
        <v>0</v>
      </c>
      <c r="N2380">
        <v>0</v>
      </c>
      <c r="O2380" s="10">
        <f>Kickstarter[[#This Row],[pledged]]/Kickstarter[[#This Row],[goal]]</f>
        <v>0</v>
      </c>
      <c r="P2380" s="12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Sub-Category]],LEN(Kickstarter[[#This Row],[Category and Sub-Category]])-FIND("/",Kickstarter[[#This Row],[Category and Sub-Category]]))</f>
        <v>web</v>
      </c>
      <c r="S2380" t="b">
        <v>0</v>
      </c>
      <c r="T2380" t="s">
        <v>8272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f>(((Kickstarter[[#This Row],[deadline]]/60)/60)/24)+DATE(1970,1,1)</f>
        <v>42282.016388888893</v>
      </c>
      <c r="J2381">
        <v>1444004616</v>
      </c>
      <c r="K2381" s="9">
        <f>(((Kickstarter[[#This Row],[launched_at]]/60)/60)/24)+DATE(1970,1,1)</f>
        <v>42237.016388888893</v>
      </c>
      <c r="L2381">
        <v>1440116616</v>
      </c>
      <c r="M2381" t="b">
        <v>0</v>
      </c>
      <c r="N2381">
        <v>0</v>
      </c>
      <c r="O2381" s="10">
        <f>Kickstarter[[#This Row],[pledged]]/Kickstarter[[#This Row],[goal]]</f>
        <v>0</v>
      </c>
      <c r="P2381" s="12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Sub-Category]],LEN(Kickstarter[[#This Row],[Category and Sub-Category]])-FIND("/",Kickstarter[[#This Row],[Category and Sub-Category]]))</f>
        <v>web</v>
      </c>
      <c r="S2381" t="b">
        <v>0</v>
      </c>
      <c r="T2381" t="s">
        <v>8272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f>(((Kickstarter[[#This Row],[deadline]]/60)/60)/24)+DATE(1970,1,1)</f>
        <v>42278.793310185181</v>
      </c>
      <c r="J2382">
        <v>1443726142</v>
      </c>
      <c r="K2382" s="9">
        <f>(((Kickstarter[[#This Row],[launched_at]]/60)/60)/24)+DATE(1970,1,1)</f>
        <v>42248.793310185181</v>
      </c>
      <c r="L2382">
        <v>1441134142</v>
      </c>
      <c r="M2382" t="b">
        <v>0</v>
      </c>
      <c r="N2382">
        <v>3</v>
      </c>
      <c r="O2382" s="10">
        <f>Kickstarter[[#This Row],[pledged]]/Kickstarter[[#This Row],[goal]]</f>
        <v>3.6666666666666666E-3</v>
      </c>
      <c r="P2382" s="12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Sub-Category]],LEN(Kickstarter[[#This Row],[Category and Sub-Category]])-FIND("/",Kickstarter[[#This Row],[Category and Sub-Category]]))</f>
        <v>web</v>
      </c>
      <c r="S2382" t="b">
        <v>0</v>
      </c>
      <c r="T2382" t="s">
        <v>8272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f>(((Kickstarter[[#This Row],[deadline]]/60)/60)/24)+DATE(1970,1,1)</f>
        <v>42104.935740740737</v>
      </c>
      <c r="J2383">
        <v>1428704848</v>
      </c>
      <c r="K2383" s="9">
        <f>(((Kickstarter[[#This Row],[launched_at]]/60)/60)/24)+DATE(1970,1,1)</f>
        <v>42074.935740740737</v>
      </c>
      <c r="L2383">
        <v>1426112848</v>
      </c>
      <c r="M2383" t="b">
        <v>0</v>
      </c>
      <c r="N2383">
        <v>7</v>
      </c>
      <c r="O2383" s="10">
        <f>Kickstarter[[#This Row],[pledged]]/Kickstarter[[#This Row],[goal]]</f>
        <v>1.8193398957730169E-2</v>
      </c>
      <c r="P2383" s="12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Sub-Category]],LEN(Kickstarter[[#This Row],[Category and Sub-Category]])-FIND("/",Kickstarter[[#This Row],[Category and Sub-Category]]))</f>
        <v>web</v>
      </c>
      <c r="S2383" t="b">
        <v>0</v>
      </c>
      <c r="T2383" t="s">
        <v>8272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f>(((Kickstarter[[#This Row],[deadline]]/60)/60)/24)+DATE(1970,1,1)</f>
        <v>42220.187534722223</v>
      </c>
      <c r="J2384">
        <v>1438662603</v>
      </c>
      <c r="K2384" s="9">
        <f>(((Kickstarter[[#This Row],[launched_at]]/60)/60)/24)+DATE(1970,1,1)</f>
        <v>42195.187534722223</v>
      </c>
      <c r="L2384">
        <v>1436502603</v>
      </c>
      <c r="M2384" t="b">
        <v>0</v>
      </c>
      <c r="N2384">
        <v>2</v>
      </c>
      <c r="O2384" s="10">
        <f>Kickstarter[[#This Row],[pledged]]/Kickstarter[[#This Row],[goal]]</f>
        <v>2.5000000000000001E-2</v>
      </c>
      <c r="P2384" s="12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Sub-Category]],LEN(Kickstarter[[#This Row],[Category and Sub-Category]])-FIND("/",Kickstarter[[#This Row],[Category and Sub-Category]]))</f>
        <v>web</v>
      </c>
      <c r="S2384" t="b">
        <v>0</v>
      </c>
      <c r="T2384" t="s">
        <v>8272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f>(((Kickstarter[[#This Row],[deadline]]/60)/60)/24)+DATE(1970,1,1)</f>
        <v>42057.056793981479</v>
      </c>
      <c r="J2385">
        <v>1424568107</v>
      </c>
      <c r="K2385" s="9">
        <f>(((Kickstarter[[#This Row],[launched_at]]/60)/60)/24)+DATE(1970,1,1)</f>
        <v>42027.056793981479</v>
      </c>
      <c r="L2385">
        <v>1421976107</v>
      </c>
      <c r="M2385" t="b">
        <v>0</v>
      </c>
      <c r="N2385">
        <v>3</v>
      </c>
      <c r="O2385" s="10">
        <f>Kickstarter[[#This Row],[pledged]]/Kickstarter[[#This Row],[goal]]</f>
        <v>4.3499999999999997E-2</v>
      </c>
      <c r="P2385" s="12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Sub-Category]],LEN(Kickstarter[[#This Row],[Category and Sub-Category]])-FIND("/",Kickstarter[[#This Row],[Category and Sub-Category]]))</f>
        <v>web</v>
      </c>
      <c r="S2385" t="b">
        <v>0</v>
      </c>
      <c r="T2385" t="s">
        <v>8272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f>(((Kickstarter[[#This Row],[deadline]]/60)/60)/24)+DATE(1970,1,1)</f>
        <v>41957.109293981484</v>
      </c>
      <c r="J2386">
        <v>1415932643</v>
      </c>
      <c r="K2386" s="9">
        <f>(((Kickstarter[[#This Row],[launched_at]]/60)/60)/24)+DATE(1970,1,1)</f>
        <v>41927.067627314813</v>
      </c>
      <c r="L2386">
        <v>1413337043</v>
      </c>
      <c r="M2386" t="b">
        <v>0</v>
      </c>
      <c r="N2386">
        <v>8</v>
      </c>
      <c r="O2386" s="10">
        <f>Kickstarter[[#This Row],[pledged]]/Kickstarter[[#This Row],[goal]]</f>
        <v>8.0000000000000002E-3</v>
      </c>
      <c r="P2386" s="12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Sub-Category]],LEN(Kickstarter[[#This Row],[Category and Sub-Category]])-FIND("/",Kickstarter[[#This Row],[Category and Sub-Category]]))</f>
        <v>web</v>
      </c>
      <c r="S2386" t="b">
        <v>0</v>
      </c>
      <c r="T2386" t="s">
        <v>8272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f>(((Kickstarter[[#This Row],[deadline]]/60)/60)/24)+DATE(1970,1,1)</f>
        <v>42221.70175925926</v>
      </c>
      <c r="J2387">
        <v>1438793432</v>
      </c>
      <c r="K2387" s="9">
        <f>(((Kickstarter[[#This Row],[launched_at]]/60)/60)/24)+DATE(1970,1,1)</f>
        <v>42191.70175925926</v>
      </c>
      <c r="L2387">
        <v>1436201432</v>
      </c>
      <c r="M2387" t="b">
        <v>0</v>
      </c>
      <c r="N2387">
        <v>7</v>
      </c>
      <c r="O2387" s="10">
        <f>Kickstarter[[#This Row],[pledged]]/Kickstarter[[#This Row],[goal]]</f>
        <v>1.2123076923076924E-2</v>
      </c>
      <c r="P2387" s="12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Sub-Category]],LEN(Kickstarter[[#This Row],[Category and Sub-Category]])-FIND("/",Kickstarter[[#This Row],[Category and Sub-Category]]))</f>
        <v>web</v>
      </c>
      <c r="S2387" t="b">
        <v>0</v>
      </c>
      <c r="T2387" t="s">
        <v>8272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f>(((Kickstarter[[#This Row],[deadline]]/60)/60)/24)+DATE(1970,1,1)</f>
        <v>42014.838240740741</v>
      </c>
      <c r="J2388">
        <v>1420920424</v>
      </c>
      <c r="K2388" s="9">
        <f>(((Kickstarter[[#This Row],[launched_at]]/60)/60)/24)+DATE(1970,1,1)</f>
        <v>41954.838240740741</v>
      </c>
      <c r="L2388">
        <v>1415736424</v>
      </c>
      <c r="M2388" t="b">
        <v>0</v>
      </c>
      <c r="N2388">
        <v>0</v>
      </c>
      <c r="O2388" s="10">
        <f>Kickstarter[[#This Row],[pledged]]/Kickstarter[[#This Row],[goal]]</f>
        <v>0</v>
      </c>
      <c r="P2388" s="12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Sub-Category]],LEN(Kickstarter[[#This Row],[Category and Sub-Category]])-FIND("/",Kickstarter[[#This Row],[Category and Sub-Category]]))</f>
        <v>web</v>
      </c>
      <c r="S2388" t="b">
        <v>0</v>
      </c>
      <c r="T2388" t="s">
        <v>8272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f>(((Kickstarter[[#This Row],[deadline]]/60)/60)/24)+DATE(1970,1,1)</f>
        <v>42573.626620370371</v>
      </c>
      <c r="J2389">
        <v>1469199740</v>
      </c>
      <c r="K2389" s="9">
        <f>(((Kickstarter[[#This Row],[launched_at]]/60)/60)/24)+DATE(1970,1,1)</f>
        <v>42528.626620370371</v>
      </c>
      <c r="L2389">
        <v>1465311740</v>
      </c>
      <c r="M2389" t="b">
        <v>0</v>
      </c>
      <c r="N2389">
        <v>3</v>
      </c>
      <c r="O2389" s="10">
        <f>Kickstarter[[#This Row],[pledged]]/Kickstarter[[#This Row],[goal]]</f>
        <v>6.8399999999999997E-3</v>
      </c>
      <c r="P2389" s="12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Sub-Category]],LEN(Kickstarter[[#This Row],[Category and Sub-Category]])-FIND("/",Kickstarter[[#This Row],[Category and Sub-Category]]))</f>
        <v>web</v>
      </c>
      <c r="S2389" t="b">
        <v>0</v>
      </c>
      <c r="T2389" t="s">
        <v>8272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f>(((Kickstarter[[#This Row],[deadline]]/60)/60)/24)+DATE(1970,1,1)</f>
        <v>42019.811805555553</v>
      </c>
      <c r="J2390">
        <v>1421350140</v>
      </c>
      <c r="K2390" s="9">
        <f>(((Kickstarter[[#This Row],[launched_at]]/60)/60)/24)+DATE(1970,1,1)</f>
        <v>41989.853692129633</v>
      </c>
      <c r="L2390">
        <v>1418761759</v>
      </c>
      <c r="M2390" t="b">
        <v>0</v>
      </c>
      <c r="N2390">
        <v>8</v>
      </c>
      <c r="O2390" s="10">
        <f>Kickstarter[[#This Row],[pledged]]/Kickstarter[[#This Row],[goal]]</f>
        <v>1.2513513513513513E-2</v>
      </c>
      <c r="P2390" s="12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Sub-Category]],LEN(Kickstarter[[#This Row],[Category and Sub-Category]])-FIND("/",Kickstarter[[#This Row],[Category and Sub-Category]]))</f>
        <v>web</v>
      </c>
      <c r="S2390" t="b">
        <v>0</v>
      </c>
      <c r="T2390" t="s">
        <v>8272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f>(((Kickstarter[[#This Row],[deadline]]/60)/60)/24)+DATE(1970,1,1)</f>
        <v>42210.915972222225</v>
      </c>
      <c r="J2391">
        <v>1437861540</v>
      </c>
      <c r="K2391" s="9">
        <f>(((Kickstarter[[#This Row],[launched_at]]/60)/60)/24)+DATE(1970,1,1)</f>
        <v>42179.653379629628</v>
      </c>
      <c r="L2391">
        <v>1435160452</v>
      </c>
      <c r="M2391" t="b">
        <v>0</v>
      </c>
      <c r="N2391">
        <v>1</v>
      </c>
      <c r="O2391" s="10">
        <f>Kickstarter[[#This Row],[pledged]]/Kickstarter[[#This Row],[goal]]</f>
        <v>1.8749999999999999E-3</v>
      </c>
      <c r="P2391" s="12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Sub-Category]],LEN(Kickstarter[[#This Row],[Category and Sub-Category]])-FIND("/",Kickstarter[[#This Row],[Category and Sub-Category]]))</f>
        <v>web</v>
      </c>
      <c r="S2391" t="b">
        <v>0</v>
      </c>
      <c r="T2391" t="s">
        <v>8272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f>(((Kickstarter[[#This Row],[deadline]]/60)/60)/24)+DATE(1970,1,1)</f>
        <v>42008.262314814812</v>
      </c>
      <c r="J2392">
        <v>1420352264</v>
      </c>
      <c r="K2392" s="9">
        <f>(((Kickstarter[[#This Row],[launched_at]]/60)/60)/24)+DATE(1970,1,1)</f>
        <v>41968.262314814812</v>
      </c>
      <c r="L2392">
        <v>1416896264</v>
      </c>
      <c r="M2392" t="b">
        <v>0</v>
      </c>
      <c r="N2392">
        <v>0</v>
      </c>
      <c r="O2392" s="10">
        <f>Kickstarter[[#This Row],[pledged]]/Kickstarter[[#This Row],[goal]]</f>
        <v>0</v>
      </c>
      <c r="P2392" s="12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Sub-Category]],LEN(Kickstarter[[#This Row],[Category and Sub-Category]])-FIND("/",Kickstarter[[#This Row],[Category and Sub-Category]]))</f>
        <v>web</v>
      </c>
      <c r="S2392" t="b">
        <v>0</v>
      </c>
      <c r="T2392" t="s">
        <v>8272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f>(((Kickstarter[[#This Row],[deadline]]/60)/60)/24)+DATE(1970,1,1)</f>
        <v>42094.752824074079</v>
      </c>
      <c r="J2393">
        <v>1427825044</v>
      </c>
      <c r="K2393" s="9">
        <f>(((Kickstarter[[#This Row],[launched_at]]/60)/60)/24)+DATE(1970,1,1)</f>
        <v>42064.794490740736</v>
      </c>
      <c r="L2393">
        <v>1425236644</v>
      </c>
      <c r="M2393" t="b">
        <v>0</v>
      </c>
      <c r="N2393">
        <v>1</v>
      </c>
      <c r="O2393" s="10">
        <f>Kickstarter[[#This Row],[pledged]]/Kickstarter[[#This Row],[goal]]</f>
        <v>1.25E-3</v>
      </c>
      <c r="P2393" s="12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Sub-Category]],LEN(Kickstarter[[#This Row],[Category and Sub-Category]])-FIND("/",Kickstarter[[#This Row],[Category and Sub-Category]]))</f>
        <v>web</v>
      </c>
      <c r="S2393" t="b">
        <v>0</v>
      </c>
      <c r="T2393" t="s">
        <v>8272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f>(((Kickstarter[[#This Row],[deadline]]/60)/60)/24)+DATE(1970,1,1)</f>
        <v>42306.120636574073</v>
      </c>
      <c r="J2394">
        <v>1446087223</v>
      </c>
      <c r="K2394" s="9">
        <f>(((Kickstarter[[#This Row],[launched_at]]/60)/60)/24)+DATE(1970,1,1)</f>
        <v>42276.120636574073</v>
      </c>
      <c r="L2394">
        <v>1443495223</v>
      </c>
      <c r="M2394" t="b">
        <v>0</v>
      </c>
      <c r="N2394">
        <v>0</v>
      </c>
      <c r="O2394" s="10">
        <f>Kickstarter[[#This Row],[pledged]]/Kickstarter[[#This Row],[goal]]</f>
        <v>0</v>
      </c>
      <c r="P2394" s="12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Sub-Category]],LEN(Kickstarter[[#This Row],[Category and Sub-Category]])-FIND("/",Kickstarter[[#This Row],[Category and Sub-Category]]))</f>
        <v>web</v>
      </c>
      <c r="S2394" t="b">
        <v>0</v>
      </c>
      <c r="T2394" t="s">
        <v>8272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f>(((Kickstarter[[#This Row],[deadline]]/60)/60)/24)+DATE(1970,1,1)</f>
        <v>42224.648344907408</v>
      </c>
      <c r="J2395">
        <v>1439048017</v>
      </c>
      <c r="K2395" s="9">
        <f>(((Kickstarter[[#This Row],[launched_at]]/60)/60)/24)+DATE(1970,1,1)</f>
        <v>42194.648344907408</v>
      </c>
      <c r="L2395">
        <v>1436456017</v>
      </c>
      <c r="M2395" t="b">
        <v>0</v>
      </c>
      <c r="N2395">
        <v>1</v>
      </c>
      <c r="O2395" s="10">
        <f>Kickstarter[[#This Row],[pledged]]/Kickstarter[[#This Row],[goal]]</f>
        <v>5.0000000000000001E-4</v>
      </c>
      <c r="P2395" s="12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Sub-Category]],LEN(Kickstarter[[#This Row],[Category and Sub-Category]])-FIND("/",Kickstarter[[#This Row],[Category and Sub-Category]]))</f>
        <v>web</v>
      </c>
      <c r="S2395" t="b">
        <v>0</v>
      </c>
      <c r="T2395" t="s">
        <v>8272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f>(((Kickstarter[[#This Row],[deadline]]/60)/60)/24)+DATE(1970,1,1)</f>
        <v>42061.362187499995</v>
      </c>
      <c r="J2396">
        <v>1424940093</v>
      </c>
      <c r="K2396" s="9">
        <f>(((Kickstarter[[#This Row],[launched_at]]/60)/60)/24)+DATE(1970,1,1)</f>
        <v>42031.362187499995</v>
      </c>
      <c r="L2396">
        <v>1422348093</v>
      </c>
      <c r="M2396" t="b">
        <v>0</v>
      </c>
      <c r="N2396">
        <v>2</v>
      </c>
      <c r="O2396" s="10">
        <f>Kickstarter[[#This Row],[pledged]]/Kickstarter[[#This Row],[goal]]</f>
        <v>5.9999999999999995E-4</v>
      </c>
      <c r="P2396" s="12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Sub-Category]],LEN(Kickstarter[[#This Row],[Category and Sub-Category]])-FIND("/",Kickstarter[[#This Row],[Category and Sub-Category]]))</f>
        <v>web</v>
      </c>
      <c r="S2396" t="b">
        <v>0</v>
      </c>
      <c r="T2396" t="s">
        <v>8272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f>(((Kickstarter[[#This Row],[deadline]]/60)/60)/24)+DATE(1970,1,1)</f>
        <v>42745.372916666667</v>
      </c>
      <c r="J2397">
        <v>1484038620</v>
      </c>
      <c r="K2397" s="9">
        <f>(((Kickstarter[[#This Row],[launched_at]]/60)/60)/24)+DATE(1970,1,1)</f>
        <v>42717.121377314819</v>
      </c>
      <c r="L2397">
        <v>1481597687</v>
      </c>
      <c r="M2397" t="b">
        <v>0</v>
      </c>
      <c r="N2397">
        <v>0</v>
      </c>
      <c r="O2397" s="10">
        <f>Kickstarter[[#This Row],[pledged]]/Kickstarter[[#This Row],[goal]]</f>
        <v>0</v>
      </c>
      <c r="P2397" s="12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Sub-Category]],LEN(Kickstarter[[#This Row],[Category and Sub-Category]])-FIND("/",Kickstarter[[#This Row],[Category and Sub-Category]]))</f>
        <v>web</v>
      </c>
      <c r="S2397" t="b">
        <v>0</v>
      </c>
      <c r="T2397" t="s">
        <v>8272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f>(((Kickstarter[[#This Row],[deadline]]/60)/60)/24)+DATE(1970,1,1)</f>
        <v>42292.849050925928</v>
      </c>
      <c r="J2398">
        <v>1444940558</v>
      </c>
      <c r="K2398" s="9">
        <f>(((Kickstarter[[#This Row],[launched_at]]/60)/60)/24)+DATE(1970,1,1)</f>
        <v>42262.849050925928</v>
      </c>
      <c r="L2398">
        <v>1442348558</v>
      </c>
      <c r="M2398" t="b">
        <v>0</v>
      </c>
      <c r="N2398">
        <v>1</v>
      </c>
      <c r="O2398" s="10">
        <f>Kickstarter[[#This Row],[pledged]]/Kickstarter[[#This Row],[goal]]</f>
        <v>2E-3</v>
      </c>
      <c r="P2398" s="12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Sub-Category]],LEN(Kickstarter[[#This Row],[Category and Sub-Category]])-FIND("/",Kickstarter[[#This Row],[Category and Sub-Category]]))</f>
        <v>web</v>
      </c>
      <c r="S2398" t="b">
        <v>0</v>
      </c>
      <c r="T2398" t="s">
        <v>8272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f>(((Kickstarter[[#This Row],[deadline]]/60)/60)/24)+DATE(1970,1,1)</f>
        <v>42006.88490740741</v>
      </c>
      <c r="J2399">
        <v>1420233256</v>
      </c>
      <c r="K2399" s="9">
        <f>(((Kickstarter[[#This Row],[launched_at]]/60)/60)/24)+DATE(1970,1,1)</f>
        <v>41976.88490740741</v>
      </c>
      <c r="L2399">
        <v>1417641256</v>
      </c>
      <c r="M2399" t="b">
        <v>0</v>
      </c>
      <c r="N2399">
        <v>0</v>
      </c>
      <c r="O2399" s="10">
        <f>Kickstarter[[#This Row],[pledged]]/Kickstarter[[#This Row],[goal]]</f>
        <v>0</v>
      </c>
      <c r="P2399" s="12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Sub-Category]],LEN(Kickstarter[[#This Row],[Category and Sub-Category]])-FIND("/",Kickstarter[[#This Row],[Category and Sub-Category]]))</f>
        <v>web</v>
      </c>
      <c r="S2399" t="b">
        <v>0</v>
      </c>
      <c r="T2399" t="s">
        <v>8272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f>(((Kickstarter[[#This Row],[deadline]]/60)/60)/24)+DATE(1970,1,1)</f>
        <v>42187.916481481487</v>
      </c>
      <c r="J2400">
        <v>1435874384</v>
      </c>
      <c r="K2400" s="9">
        <f>(((Kickstarter[[#This Row],[launched_at]]/60)/60)/24)+DATE(1970,1,1)</f>
        <v>42157.916481481487</v>
      </c>
      <c r="L2400">
        <v>1433282384</v>
      </c>
      <c r="M2400" t="b">
        <v>0</v>
      </c>
      <c r="N2400">
        <v>0</v>
      </c>
      <c r="O2400" s="10">
        <f>Kickstarter[[#This Row],[pledged]]/Kickstarter[[#This Row],[goal]]</f>
        <v>0</v>
      </c>
      <c r="P2400" s="12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Sub-Category]],LEN(Kickstarter[[#This Row],[Category and Sub-Category]])-FIND("/",Kickstarter[[#This Row],[Category and Sub-Category]]))</f>
        <v>web</v>
      </c>
      <c r="S2400" t="b">
        <v>0</v>
      </c>
      <c r="T2400" t="s">
        <v>8272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f>(((Kickstarter[[#This Row],[deadline]]/60)/60)/24)+DATE(1970,1,1)</f>
        <v>41991.853078703702</v>
      </c>
      <c r="J2401">
        <v>1418934506</v>
      </c>
      <c r="K2401" s="9">
        <f>(((Kickstarter[[#This Row],[launched_at]]/60)/60)/24)+DATE(1970,1,1)</f>
        <v>41956.853078703702</v>
      </c>
      <c r="L2401">
        <v>1415910506</v>
      </c>
      <c r="M2401" t="b">
        <v>0</v>
      </c>
      <c r="N2401">
        <v>0</v>
      </c>
      <c r="O2401" s="10">
        <f>Kickstarter[[#This Row],[pledged]]/Kickstarter[[#This Row],[goal]]</f>
        <v>0</v>
      </c>
      <c r="P2401" s="12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Sub-Category]],LEN(Kickstarter[[#This Row],[Category and Sub-Category]])-FIND("/",Kickstarter[[#This Row],[Category and Sub-Category]]))</f>
        <v>web</v>
      </c>
      <c r="S2401" t="b">
        <v>0</v>
      </c>
      <c r="T2401" t="s">
        <v>8272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f>(((Kickstarter[[#This Row],[deadline]]/60)/60)/24)+DATE(1970,1,1)</f>
        <v>42474.268101851849</v>
      </c>
      <c r="J2402">
        <v>1460615164</v>
      </c>
      <c r="K2402" s="9">
        <f>(((Kickstarter[[#This Row],[launched_at]]/60)/60)/24)+DATE(1970,1,1)</f>
        <v>42444.268101851849</v>
      </c>
      <c r="L2402">
        <v>1458023164</v>
      </c>
      <c r="M2402" t="b">
        <v>0</v>
      </c>
      <c r="N2402">
        <v>0</v>
      </c>
      <c r="O2402" s="10">
        <f>Kickstarter[[#This Row],[pledged]]/Kickstarter[[#This Row],[goal]]</f>
        <v>0</v>
      </c>
      <c r="P2402" s="12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Sub-Category]],LEN(Kickstarter[[#This Row],[Category and Sub-Category]])-FIND("/",Kickstarter[[#This Row],[Category and Sub-Category]]))</f>
        <v>web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f>(((Kickstarter[[#This Row],[deadline]]/60)/60)/24)+DATE(1970,1,1)</f>
        <v>42434.822870370372</v>
      </c>
      <c r="J2403">
        <v>1457207096</v>
      </c>
      <c r="K2403" s="9">
        <f>(((Kickstarter[[#This Row],[launched_at]]/60)/60)/24)+DATE(1970,1,1)</f>
        <v>42374.822870370372</v>
      </c>
      <c r="L2403">
        <v>1452023096</v>
      </c>
      <c r="M2403" t="b">
        <v>0</v>
      </c>
      <c r="N2403">
        <v>9</v>
      </c>
      <c r="O2403" s="10">
        <f>Kickstarter[[#This Row],[pledged]]/Kickstarter[[#This Row],[goal]]</f>
        <v>7.1785714285714283E-3</v>
      </c>
      <c r="P2403" s="12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Sub-Category]],LEN(Kickstarter[[#This Row],[Category and Sub-Category]])-FIND("/",Kickstarter[[#This Row],[Category and Sub-Category]]))</f>
        <v>food trucks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f>(((Kickstarter[[#This Row],[deadline]]/60)/60)/24)+DATE(1970,1,1)</f>
        <v>42137.679756944446</v>
      </c>
      <c r="J2404">
        <v>1431533931</v>
      </c>
      <c r="K2404" s="9">
        <f>(((Kickstarter[[#This Row],[launched_at]]/60)/60)/24)+DATE(1970,1,1)</f>
        <v>42107.679756944446</v>
      </c>
      <c r="L2404">
        <v>1428941931</v>
      </c>
      <c r="M2404" t="b">
        <v>0</v>
      </c>
      <c r="N2404">
        <v>1</v>
      </c>
      <c r="O2404" s="10">
        <f>Kickstarter[[#This Row],[pledged]]/Kickstarter[[#This Row],[goal]]</f>
        <v>4.3333333333333331E-3</v>
      </c>
      <c r="P2404" s="12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Sub-Category]],LEN(Kickstarter[[#This Row],[Category and Sub-Category]])-FIND("/",Kickstarter[[#This Row],[Category and Sub-Category]]))</f>
        <v>food trucks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f>(((Kickstarter[[#This Row],[deadline]]/60)/60)/24)+DATE(1970,1,1)</f>
        <v>42459.840949074074</v>
      </c>
      <c r="J2405">
        <v>1459368658</v>
      </c>
      <c r="K2405" s="9">
        <f>(((Kickstarter[[#This Row],[launched_at]]/60)/60)/24)+DATE(1970,1,1)</f>
        <v>42399.882615740738</v>
      </c>
      <c r="L2405">
        <v>1454188258</v>
      </c>
      <c r="M2405" t="b">
        <v>0</v>
      </c>
      <c r="N2405">
        <v>12</v>
      </c>
      <c r="O2405" s="10">
        <f>Kickstarter[[#This Row],[pledged]]/Kickstarter[[#This Row],[goal]]</f>
        <v>0.16833333333333333</v>
      </c>
      <c r="P2405" s="12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Sub-Category]],LEN(Kickstarter[[#This Row],[Category and Sub-Category]])-FIND("/",Kickstarter[[#This Row],[Category and Sub-Category]]))</f>
        <v>food trucks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f>(((Kickstarter[[#This Row],[deadline]]/60)/60)/24)+DATE(1970,1,1)</f>
        <v>42372.03943287037</v>
      </c>
      <c r="J2406">
        <v>1451782607</v>
      </c>
      <c r="K2406" s="9">
        <f>(((Kickstarter[[#This Row],[launched_at]]/60)/60)/24)+DATE(1970,1,1)</f>
        <v>42342.03943287037</v>
      </c>
      <c r="L2406">
        <v>1449190607</v>
      </c>
      <c r="M2406" t="b">
        <v>0</v>
      </c>
      <c r="N2406">
        <v>0</v>
      </c>
      <c r="O2406" s="10">
        <f>Kickstarter[[#This Row],[pledged]]/Kickstarter[[#This Row],[goal]]</f>
        <v>0</v>
      </c>
      <c r="P2406" s="12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Sub-Category]],LEN(Kickstarter[[#This Row],[Category and Sub-Category]])-FIND("/",Kickstarter[[#This Row],[Category and Sub-Category]]))</f>
        <v>food trucks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f>(((Kickstarter[[#This Row],[deadline]]/60)/60)/24)+DATE(1970,1,1)</f>
        <v>42616.585358796292</v>
      </c>
      <c r="J2407">
        <v>1472911375</v>
      </c>
      <c r="K2407" s="9">
        <f>(((Kickstarter[[#This Row],[launched_at]]/60)/60)/24)+DATE(1970,1,1)</f>
        <v>42595.585358796292</v>
      </c>
      <c r="L2407">
        <v>1471096975</v>
      </c>
      <c r="M2407" t="b">
        <v>0</v>
      </c>
      <c r="N2407">
        <v>20</v>
      </c>
      <c r="O2407" s="10">
        <f>Kickstarter[[#This Row],[pledged]]/Kickstarter[[#This Row],[goal]]</f>
        <v>0.22520000000000001</v>
      </c>
      <c r="P2407" s="12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Sub-Category]],LEN(Kickstarter[[#This Row],[Category and Sub-Category]])-FIND("/",Kickstarter[[#This Row],[Category and Sub-Category]]))</f>
        <v>food trucks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f>(((Kickstarter[[#This Row],[deadline]]/60)/60)/24)+DATE(1970,1,1)</f>
        <v>42023.110995370371</v>
      </c>
      <c r="J2408">
        <v>1421635190</v>
      </c>
      <c r="K2408" s="9">
        <f>(((Kickstarter[[#This Row],[launched_at]]/60)/60)/24)+DATE(1970,1,1)</f>
        <v>41983.110995370371</v>
      </c>
      <c r="L2408">
        <v>1418179190</v>
      </c>
      <c r="M2408" t="b">
        <v>0</v>
      </c>
      <c r="N2408">
        <v>16</v>
      </c>
      <c r="O2408" s="10">
        <f>Kickstarter[[#This Row],[pledged]]/Kickstarter[[#This Row],[goal]]</f>
        <v>0.41384615384615386</v>
      </c>
      <c r="P2408" s="12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Sub-Category]],LEN(Kickstarter[[#This Row],[Category and Sub-Category]])-FIND("/",Kickstarter[[#This Row],[Category and Sub-Category]]))</f>
        <v>food trucks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f>(((Kickstarter[[#This Row],[deadline]]/60)/60)/24)+DATE(1970,1,1)</f>
        <v>42105.25</v>
      </c>
      <c r="J2409">
        <v>1428732000</v>
      </c>
      <c r="K2409" s="9">
        <f>(((Kickstarter[[#This Row],[launched_at]]/60)/60)/24)+DATE(1970,1,1)</f>
        <v>42082.575555555552</v>
      </c>
      <c r="L2409">
        <v>1426772928</v>
      </c>
      <c r="M2409" t="b">
        <v>0</v>
      </c>
      <c r="N2409">
        <v>33</v>
      </c>
      <c r="O2409" s="10">
        <f>Kickstarter[[#This Row],[pledged]]/Kickstarter[[#This Row],[goal]]</f>
        <v>0.25259090909090909</v>
      </c>
      <c r="P2409" s="12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Sub-Category]],LEN(Kickstarter[[#This Row],[Category and Sub-Category]])-FIND("/",Kickstarter[[#This Row],[Category and Sub-Category]]))</f>
        <v>food trucks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f>(((Kickstarter[[#This Row],[deadline]]/60)/60)/24)+DATE(1970,1,1)</f>
        <v>41949.182372685187</v>
      </c>
      <c r="J2410">
        <v>1415247757</v>
      </c>
      <c r="K2410" s="9">
        <f>(((Kickstarter[[#This Row],[launched_at]]/60)/60)/24)+DATE(1970,1,1)</f>
        <v>41919.140706018516</v>
      </c>
      <c r="L2410">
        <v>1412652157</v>
      </c>
      <c r="M2410" t="b">
        <v>0</v>
      </c>
      <c r="N2410">
        <v>2</v>
      </c>
      <c r="O2410" s="10">
        <f>Kickstarter[[#This Row],[pledged]]/Kickstarter[[#This Row],[goal]]</f>
        <v>2E-3</v>
      </c>
      <c r="P2410" s="12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Sub-Category]],LEN(Kickstarter[[#This Row],[Category and Sub-Category]])-FIND("/",Kickstarter[[#This Row],[Category and Sub-Category]]))</f>
        <v>food trucks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f>(((Kickstarter[[#This Row],[deadline]]/60)/60)/24)+DATE(1970,1,1)</f>
        <v>42234.875868055555</v>
      </c>
      <c r="J2411">
        <v>1439931675</v>
      </c>
      <c r="K2411" s="9">
        <f>(((Kickstarter[[#This Row],[launched_at]]/60)/60)/24)+DATE(1970,1,1)</f>
        <v>42204.875868055555</v>
      </c>
      <c r="L2411">
        <v>1437339675</v>
      </c>
      <c r="M2411" t="b">
        <v>0</v>
      </c>
      <c r="N2411">
        <v>6</v>
      </c>
      <c r="O2411" s="10">
        <f>Kickstarter[[#This Row],[pledged]]/Kickstarter[[#This Row],[goal]]</f>
        <v>1.84E-2</v>
      </c>
      <c r="P2411" s="12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Sub-Category]],LEN(Kickstarter[[#This Row],[Category and Sub-Category]])-FIND("/",Kickstarter[[#This Row],[Category and Sub-Category]]))</f>
        <v>food trucks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f>(((Kickstarter[[#This Row],[deadline]]/60)/60)/24)+DATE(1970,1,1)</f>
        <v>42254.408275462964</v>
      </c>
      <c r="J2412">
        <v>1441619275</v>
      </c>
      <c r="K2412" s="9">
        <f>(((Kickstarter[[#This Row],[launched_at]]/60)/60)/24)+DATE(1970,1,1)</f>
        <v>42224.408275462964</v>
      </c>
      <c r="L2412">
        <v>1439027275</v>
      </c>
      <c r="M2412" t="b">
        <v>0</v>
      </c>
      <c r="N2412">
        <v>0</v>
      </c>
      <c r="O2412" s="10">
        <f>Kickstarter[[#This Row],[pledged]]/Kickstarter[[#This Row],[goal]]</f>
        <v>0</v>
      </c>
      <c r="P2412" s="12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Sub-Category]],LEN(Kickstarter[[#This Row],[Category and Sub-Category]])-FIND("/",Kickstarter[[#This Row],[Category and Sub-Category]]))</f>
        <v>food trucks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f>(((Kickstarter[[#This Row],[deadline]]/60)/60)/24)+DATE(1970,1,1)</f>
        <v>42241.732430555552</v>
      </c>
      <c r="J2413">
        <v>1440524082</v>
      </c>
      <c r="K2413" s="9">
        <f>(((Kickstarter[[#This Row],[launched_at]]/60)/60)/24)+DATE(1970,1,1)</f>
        <v>42211.732430555552</v>
      </c>
      <c r="L2413">
        <v>1437932082</v>
      </c>
      <c r="M2413" t="b">
        <v>0</v>
      </c>
      <c r="N2413">
        <v>3</v>
      </c>
      <c r="O2413" s="10">
        <f>Kickstarter[[#This Row],[pledged]]/Kickstarter[[#This Row],[goal]]</f>
        <v>6.0400000000000002E-3</v>
      </c>
      <c r="P2413" s="12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Sub-Category]],LEN(Kickstarter[[#This Row],[Category and Sub-Category]])-FIND("/",Kickstarter[[#This Row],[Category and Sub-Category]]))</f>
        <v>food trucks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f>(((Kickstarter[[#This Row],[deadline]]/60)/60)/24)+DATE(1970,1,1)</f>
        <v>42700.778622685189</v>
      </c>
      <c r="J2414">
        <v>1480185673</v>
      </c>
      <c r="K2414" s="9">
        <f>(((Kickstarter[[#This Row],[launched_at]]/60)/60)/24)+DATE(1970,1,1)</f>
        <v>42655.736956018518</v>
      </c>
      <c r="L2414">
        <v>1476294073</v>
      </c>
      <c r="M2414" t="b">
        <v>0</v>
      </c>
      <c r="N2414">
        <v>0</v>
      </c>
      <c r="O2414" s="10">
        <f>Kickstarter[[#This Row],[pledged]]/Kickstarter[[#This Row],[goal]]</f>
        <v>0</v>
      </c>
      <c r="P2414" s="12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Sub-Category]],LEN(Kickstarter[[#This Row],[Category and Sub-Category]])-FIND("/",Kickstarter[[#This Row],[Category and Sub-Category]]))</f>
        <v>food trucks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f>(((Kickstarter[[#This Row],[deadline]]/60)/60)/24)+DATE(1970,1,1)</f>
        <v>41790.979166666664</v>
      </c>
      <c r="J2415">
        <v>1401579000</v>
      </c>
      <c r="K2415" s="9">
        <f>(((Kickstarter[[#This Row],[launched_at]]/60)/60)/24)+DATE(1970,1,1)</f>
        <v>41760.10974537037</v>
      </c>
      <c r="L2415">
        <v>1398911882</v>
      </c>
      <c r="M2415" t="b">
        <v>0</v>
      </c>
      <c r="N2415">
        <v>3</v>
      </c>
      <c r="O2415" s="10">
        <f>Kickstarter[[#This Row],[pledged]]/Kickstarter[[#This Row],[goal]]</f>
        <v>8.3333333333333332E-3</v>
      </c>
      <c r="P2415" s="12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Sub-Category]],LEN(Kickstarter[[#This Row],[Category and Sub-Category]])-FIND("/",Kickstarter[[#This Row],[Category and Sub-Category]]))</f>
        <v>food trucks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f>(((Kickstarter[[#This Row],[deadline]]/60)/60)/24)+DATE(1970,1,1)</f>
        <v>42238.165972222225</v>
      </c>
      <c r="J2416">
        <v>1440215940</v>
      </c>
      <c r="K2416" s="9">
        <f>(((Kickstarter[[#This Row],[launched_at]]/60)/60)/24)+DATE(1970,1,1)</f>
        <v>42198.695138888885</v>
      </c>
      <c r="L2416">
        <v>1436805660</v>
      </c>
      <c r="M2416" t="b">
        <v>0</v>
      </c>
      <c r="N2416">
        <v>13</v>
      </c>
      <c r="O2416" s="10">
        <f>Kickstarter[[#This Row],[pledged]]/Kickstarter[[#This Row],[goal]]</f>
        <v>3.0666666666666665E-2</v>
      </c>
      <c r="P2416" s="12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Sub-Category]],LEN(Kickstarter[[#This Row],[Category and Sub-Category]])-FIND("/",Kickstarter[[#This Row],[Category and Sub-Category]]))</f>
        <v>food trucks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f>(((Kickstarter[[#This Row],[deadline]]/60)/60)/24)+DATE(1970,1,1)</f>
        <v>42566.862800925926</v>
      </c>
      <c r="J2417">
        <v>1468615346</v>
      </c>
      <c r="K2417" s="9">
        <f>(((Kickstarter[[#This Row],[launched_at]]/60)/60)/24)+DATE(1970,1,1)</f>
        <v>42536.862800925926</v>
      </c>
      <c r="L2417">
        <v>1466023346</v>
      </c>
      <c r="M2417" t="b">
        <v>0</v>
      </c>
      <c r="N2417">
        <v>6</v>
      </c>
      <c r="O2417" s="10">
        <f>Kickstarter[[#This Row],[pledged]]/Kickstarter[[#This Row],[goal]]</f>
        <v>5.5833333333333334E-3</v>
      </c>
      <c r="P2417" s="12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Sub-Category]],LEN(Kickstarter[[#This Row],[Category and Sub-Category]])-FIND("/",Kickstarter[[#This Row],[Category and Sub-Category]]))</f>
        <v>food trucks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f>(((Kickstarter[[#This Row],[deadline]]/60)/60)/24)+DATE(1970,1,1)</f>
        <v>42077.625</v>
      </c>
      <c r="J2418">
        <v>1426345200</v>
      </c>
      <c r="K2418" s="9">
        <f>(((Kickstarter[[#This Row],[launched_at]]/60)/60)/24)+DATE(1970,1,1)</f>
        <v>42019.737766203703</v>
      </c>
      <c r="L2418">
        <v>1421343743</v>
      </c>
      <c r="M2418" t="b">
        <v>0</v>
      </c>
      <c r="N2418">
        <v>1</v>
      </c>
      <c r="O2418" s="10">
        <f>Kickstarter[[#This Row],[pledged]]/Kickstarter[[#This Row],[goal]]</f>
        <v>2.5000000000000001E-4</v>
      </c>
      <c r="P2418" s="12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Sub-Category]],LEN(Kickstarter[[#This Row],[Category and Sub-Category]])-FIND("/",Kickstarter[[#This Row],[Category and Sub-Category]]))</f>
        <v>food trucks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f>(((Kickstarter[[#This Row],[deadline]]/60)/60)/24)+DATE(1970,1,1)</f>
        <v>41861.884108796294</v>
      </c>
      <c r="J2419">
        <v>1407705187</v>
      </c>
      <c r="K2419" s="9">
        <f>(((Kickstarter[[#This Row],[launched_at]]/60)/60)/24)+DATE(1970,1,1)</f>
        <v>41831.884108796294</v>
      </c>
      <c r="L2419">
        <v>1405113187</v>
      </c>
      <c r="M2419" t="b">
        <v>0</v>
      </c>
      <c r="N2419">
        <v>0</v>
      </c>
      <c r="O2419" s="10">
        <f>Kickstarter[[#This Row],[pledged]]/Kickstarter[[#This Row],[goal]]</f>
        <v>0</v>
      </c>
      <c r="P2419" s="12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Sub-Category]],LEN(Kickstarter[[#This Row],[Category and Sub-Category]])-FIND("/",Kickstarter[[#This Row],[Category and Sub-Category]]))</f>
        <v>food trucks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f>(((Kickstarter[[#This Row],[deadline]]/60)/60)/24)+DATE(1970,1,1)</f>
        <v>42087.815324074079</v>
      </c>
      <c r="J2420">
        <v>1427225644</v>
      </c>
      <c r="K2420" s="9">
        <f>(((Kickstarter[[#This Row],[launched_at]]/60)/60)/24)+DATE(1970,1,1)</f>
        <v>42027.856990740736</v>
      </c>
      <c r="L2420">
        <v>1422045244</v>
      </c>
      <c r="M2420" t="b">
        <v>0</v>
      </c>
      <c r="N2420">
        <v>5</v>
      </c>
      <c r="O2420" s="10">
        <f>Kickstarter[[#This Row],[pledged]]/Kickstarter[[#This Row],[goal]]</f>
        <v>2.0000000000000001E-4</v>
      </c>
      <c r="P2420" s="12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Sub-Category]],LEN(Kickstarter[[#This Row],[Category and Sub-Category]])-FIND("/",Kickstarter[[#This Row],[Category and Sub-Category]]))</f>
        <v>food trucks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f>(((Kickstarter[[#This Row],[deadline]]/60)/60)/24)+DATE(1970,1,1)</f>
        <v>42053.738298611104</v>
      </c>
      <c r="J2421">
        <v>1424281389</v>
      </c>
      <c r="K2421" s="9">
        <f>(((Kickstarter[[#This Row],[launched_at]]/60)/60)/24)+DATE(1970,1,1)</f>
        <v>41993.738298611104</v>
      </c>
      <c r="L2421">
        <v>1419097389</v>
      </c>
      <c r="M2421" t="b">
        <v>0</v>
      </c>
      <c r="N2421">
        <v>0</v>
      </c>
      <c r="O2421" s="10">
        <f>Kickstarter[[#This Row],[pledged]]/Kickstarter[[#This Row],[goal]]</f>
        <v>0</v>
      </c>
      <c r="P2421" s="12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Sub-Category]],LEN(Kickstarter[[#This Row],[Category and Sub-Category]])-FIND("/",Kickstarter[[#This Row],[Category and Sub-Category]]))</f>
        <v>food trucks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f>(((Kickstarter[[#This Row],[deadline]]/60)/60)/24)+DATE(1970,1,1)</f>
        <v>41953.070543981477</v>
      </c>
      <c r="J2422">
        <v>1415583695</v>
      </c>
      <c r="K2422" s="9">
        <f>(((Kickstarter[[#This Row],[launched_at]]/60)/60)/24)+DATE(1970,1,1)</f>
        <v>41893.028877314813</v>
      </c>
      <c r="L2422">
        <v>1410396095</v>
      </c>
      <c r="M2422" t="b">
        <v>0</v>
      </c>
      <c r="N2422">
        <v>36</v>
      </c>
      <c r="O2422" s="10">
        <f>Kickstarter[[#This Row],[pledged]]/Kickstarter[[#This Row],[goal]]</f>
        <v>0.14825133372851215</v>
      </c>
      <c r="P2422" s="12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Sub-Category]],LEN(Kickstarter[[#This Row],[Category and Sub-Category]])-FIND("/",Kickstarter[[#This Row],[Category and Sub-Category]]))</f>
        <v>food trucks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f>(((Kickstarter[[#This Row],[deadline]]/60)/60)/24)+DATE(1970,1,1)</f>
        <v>42056.687453703707</v>
      </c>
      <c r="J2423">
        <v>1424536196</v>
      </c>
      <c r="K2423" s="9">
        <f>(((Kickstarter[[#This Row],[launched_at]]/60)/60)/24)+DATE(1970,1,1)</f>
        <v>42026.687453703707</v>
      </c>
      <c r="L2423">
        <v>1421944196</v>
      </c>
      <c r="M2423" t="b">
        <v>0</v>
      </c>
      <c r="N2423">
        <v>1</v>
      </c>
      <c r="O2423" s="10">
        <f>Kickstarter[[#This Row],[pledged]]/Kickstarter[[#This Row],[goal]]</f>
        <v>1.6666666666666666E-4</v>
      </c>
      <c r="P2423" s="12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Sub-Category]],LEN(Kickstarter[[#This Row],[Category and Sub-Category]])-FIND("/",Kickstarter[[#This Row],[Category and Sub-Category]]))</f>
        <v>food trucks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f>(((Kickstarter[[#This Row],[deadline]]/60)/60)/24)+DATE(1970,1,1)</f>
        <v>42074.683287037042</v>
      </c>
      <c r="J2424">
        <v>1426091036</v>
      </c>
      <c r="K2424" s="9">
        <f>(((Kickstarter[[#This Row],[launched_at]]/60)/60)/24)+DATE(1970,1,1)</f>
        <v>42044.724953703699</v>
      </c>
      <c r="L2424">
        <v>1423502636</v>
      </c>
      <c r="M2424" t="b">
        <v>0</v>
      </c>
      <c r="N2424">
        <v>1</v>
      </c>
      <c r="O2424" s="10">
        <f>Kickstarter[[#This Row],[pledged]]/Kickstarter[[#This Row],[goal]]</f>
        <v>2E-3</v>
      </c>
      <c r="P2424" s="12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Sub-Category]],LEN(Kickstarter[[#This Row],[Category and Sub-Category]])-FIND("/",Kickstarter[[#This Row],[Category and Sub-Category]]))</f>
        <v>food trucks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f>(((Kickstarter[[#This Row],[deadline]]/60)/60)/24)+DATE(1970,1,1)</f>
        <v>42004.704745370371</v>
      </c>
      <c r="J2425">
        <v>1420044890</v>
      </c>
      <c r="K2425" s="9">
        <f>(((Kickstarter[[#This Row],[launched_at]]/60)/60)/24)+DATE(1970,1,1)</f>
        <v>41974.704745370371</v>
      </c>
      <c r="L2425">
        <v>1417452890</v>
      </c>
      <c r="M2425" t="b">
        <v>0</v>
      </c>
      <c r="N2425">
        <v>1</v>
      </c>
      <c r="O2425" s="10">
        <f>Kickstarter[[#This Row],[pledged]]/Kickstarter[[#This Row],[goal]]</f>
        <v>1.3333333333333334E-4</v>
      </c>
      <c r="P2425" s="12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Sub-Category]],LEN(Kickstarter[[#This Row],[Category and Sub-Category]])-FIND("/",Kickstarter[[#This Row],[Category and Sub-Category]]))</f>
        <v>food trucks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f>(((Kickstarter[[#This Row],[deadline]]/60)/60)/24)+DATE(1970,1,1)</f>
        <v>41939.892453703702</v>
      </c>
      <c r="J2426">
        <v>1414445108</v>
      </c>
      <c r="K2426" s="9">
        <f>(((Kickstarter[[#This Row],[launched_at]]/60)/60)/24)+DATE(1970,1,1)</f>
        <v>41909.892453703702</v>
      </c>
      <c r="L2426">
        <v>1411853108</v>
      </c>
      <c r="M2426" t="b">
        <v>0</v>
      </c>
      <c r="N2426">
        <v>9</v>
      </c>
      <c r="O2426" s="10">
        <f>Kickstarter[[#This Row],[pledged]]/Kickstarter[[#This Row],[goal]]</f>
        <v>1.24E-2</v>
      </c>
      <c r="P2426" s="12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Sub-Category]],LEN(Kickstarter[[#This Row],[Category and Sub-Category]])-FIND("/",Kickstarter[[#This Row],[Category and Sub-Category]]))</f>
        <v>food trucks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f>(((Kickstarter[[#This Row],[deadline]]/60)/60)/24)+DATE(1970,1,1)</f>
        <v>42517.919444444444</v>
      </c>
      <c r="J2427">
        <v>1464386640</v>
      </c>
      <c r="K2427" s="9">
        <f>(((Kickstarter[[#This Row],[launched_at]]/60)/60)/24)+DATE(1970,1,1)</f>
        <v>42502.913761574076</v>
      </c>
      <c r="L2427">
        <v>1463090149</v>
      </c>
      <c r="M2427" t="b">
        <v>0</v>
      </c>
      <c r="N2427">
        <v>1</v>
      </c>
      <c r="O2427" s="10">
        <f>Kickstarter[[#This Row],[pledged]]/Kickstarter[[#This Row],[goal]]</f>
        <v>2.8571428571428574E-4</v>
      </c>
      <c r="P2427" s="12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Sub-Category]],LEN(Kickstarter[[#This Row],[Category and Sub-Category]])-FIND("/",Kickstarter[[#This Row],[Category and Sub-Category]]))</f>
        <v>food trucks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f>(((Kickstarter[[#This Row],[deadline]]/60)/60)/24)+DATE(1970,1,1)</f>
        <v>42224.170046296291</v>
      </c>
      <c r="J2428">
        <v>1439006692</v>
      </c>
      <c r="K2428" s="9">
        <f>(((Kickstarter[[#This Row],[launched_at]]/60)/60)/24)+DATE(1970,1,1)</f>
        <v>42164.170046296291</v>
      </c>
      <c r="L2428">
        <v>1433822692</v>
      </c>
      <c r="M2428" t="b">
        <v>0</v>
      </c>
      <c r="N2428">
        <v>0</v>
      </c>
      <c r="O2428" s="10">
        <f>Kickstarter[[#This Row],[pledged]]/Kickstarter[[#This Row],[goal]]</f>
        <v>0</v>
      </c>
      <c r="P2428" s="12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Sub-Category]],LEN(Kickstarter[[#This Row],[Category and Sub-Category]])-FIND("/",Kickstarter[[#This Row],[Category and Sub-Category]]))</f>
        <v>food trucks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f>(((Kickstarter[[#This Row],[deadline]]/60)/60)/24)+DATE(1970,1,1)</f>
        <v>42452.277002314819</v>
      </c>
      <c r="J2429">
        <v>1458715133</v>
      </c>
      <c r="K2429" s="9">
        <f>(((Kickstarter[[#This Row],[launched_at]]/60)/60)/24)+DATE(1970,1,1)</f>
        <v>42412.318668981476</v>
      </c>
      <c r="L2429">
        <v>1455262733</v>
      </c>
      <c r="M2429" t="b">
        <v>0</v>
      </c>
      <c r="N2429">
        <v>1</v>
      </c>
      <c r="O2429" s="10">
        <f>Kickstarter[[#This Row],[pledged]]/Kickstarter[[#This Row],[goal]]</f>
        <v>2.0000000000000002E-5</v>
      </c>
      <c r="P2429" s="12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Sub-Category]],LEN(Kickstarter[[#This Row],[Category and Sub-Category]])-FIND("/",Kickstarter[[#This Row],[Category and Sub-Category]]))</f>
        <v>food trucks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f>(((Kickstarter[[#This Row],[deadline]]/60)/60)/24)+DATE(1970,1,1)</f>
        <v>42075.742488425924</v>
      </c>
      <c r="J2430">
        <v>1426182551</v>
      </c>
      <c r="K2430" s="9">
        <f>(((Kickstarter[[#This Row],[launched_at]]/60)/60)/24)+DATE(1970,1,1)</f>
        <v>42045.784155092595</v>
      </c>
      <c r="L2430">
        <v>1423594151</v>
      </c>
      <c r="M2430" t="b">
        <v>0</v>
      </c>
      <c r="N2430">
        <v>1</v>
      </c>
      <c r="O2430" s="10">
        <f>Kickstarter[[#This Row],[pledged]]/Kickstarter[[#This Row],[goal]]</f>
        <v>2.8571428571428571E-5</v>
      </c>
      <c r="P2430" s="12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Sub-Category]],LEN(Kickstarter[[#This Row],[Category and Sub-Category]])-FIND("/",Kickstarter[[#This Row],[Category and Sub-Category]]))</f>
        <v>food trucks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f>(((Kickstarter[[#This Row],[deadline]]/60)/60)/24)+DATE(1970,1,1)</f>
        <v>42771.697222222225</v>
      </c>
      <c r="J2431">
        <v>1486313040</v>
      </c>
      <c r="K2431" s="9">
        <f>(((Kickstarter[[#This Row],[launched_at]]/60)/60)/24)+DATE(1970,1,1)</f>
        <v>42734.879236111112</v>
      </c>
      <c r="L2431">
        <v>1483131966</v>
      </c>
      <c r="M2431" t="b">
        <v>0</v>
      </c>
      <c r="N2431">
        <v>4</v>
      </c>
      <c r="O2431" s="10">
        <f>Kickstarter[[#This Row],[pledged]]/Kickstarter[[#This Row],[goal]]</f>
        <v>1.4321428571428572E-2</v>
      </c>
      <c r="P2431" s="12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Sub-Category]],LEN(Kickstarter[[#This Row],[Category and Sub-Category]])-FIND("/",Kickstarter[[#This Row],[Category and Sub-Category]]))</f>
        <v>food trucks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f>(((Kickstarter[[#This Row],[deadline]]/60)/60)/24)+DATE(1970,1,1)</f>
        <v>42412.130833333329</v>
      </c>
      <c r="J2432">
        <v>1455246504</v>
      </c>
      <c r="K2432" s="9">
        <f>(((Kickstarter[[#This Row],[launched_at]]/60)/60)/24)+DATE(1970,1,1)</f>
        <v>42382.130833333329</v>
      </c>
      <c r="L2432">
        <v>1452654504</v>
      </c>
      <c r="M2432" t="b">
        <v>0</v>
      </c>
      <c r="N2432">
        <v>2</v>
      </c>
      <c r="O2432" s="10">
        <f>Kickstarter[[#This Row],[pledged]]/Kickstarter[[#This Row],[goal]]</f>
        <v>7.0000000000000001E-3</v>
      </c>
      <c r="P2432" s="12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Sub-Category]],LEN(Kickstarter[[#This Row],[Category and Sub-Category]])-FIND("/",Kickstarter[[#This Row],[Category and Sub-Category]]))</f>
        <v>food trucks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f>(((Kickstarter[[#This Row],[deadline]]/60)/60)/24)+DATE(1970,1,1)</f>
        <v>42549.099687499998</v>
      </c>
      <c r="J2433">
        <v>1467080613</v>
      </c>
      <c r="K2433" s="9">
        <f>(((Kickstarter[[#This Row],[launched_at]]/60)/60)/24)+DATE(1970,1,1)</f>
        <v>42489.099687499998</v>
      </c>
      <c r="L2433">
        <v>1461896613</v>
      </c>
      <c r="M2433" t="b">
        <v>0</v>
      </c>
      <c r="N2433">
        <v>2</v>
      </c>
      <c r="O2433" s="10">
        <f>Kickstarter[[#This Row],[pledged]]/Kickstarter[[#This Row],[goal]]</f>
        <v>2.0000000000000002E-5</v>
      </c>
      <c r="P2433" s="12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Sub-Category]],LEN(Kickstarter[[#This Row],[Category and Sub-Category]])-FIND("/",Kickstarter[[#This Row],[Category and Sub-Category]]))</f>
        <v>food trucks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f>(((Kickstarter[[#This Row],[deadline]]/60)/60)/24)+DATE(1970,1,1)</f>
        <v>42071.218715277777</v>
      </c>
      <c r="J2434">
        <v>1425791697</v>
      </c>
      <c r="K2434" s="9">
        <f>(((Kickstarter[[#This Row],[launched_at]]/60)/60)/24)+DATE(1970,1,1)</f>
        <v>42041.218715277777</v>
      </c>
      <c r="L2434">
        <v>1423199697</v>
      </c>
      <c r="M2434" t="b">
        <v>0</v>
      </c>
      <c r="N2434">
        <v>2</v>
      </c>
      <c r="O2434" s="10">
        <f>Kickstarter[[#This Row],[pledged]]/Kickstarter[[#This Row],[goal]]</f>
        <v>1.4285714285714287E-4</v>
      </c>
      <c r="P2434" s="12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Sub-Category]],LEN(Kickstarter[[#This Row],[Category and Sub-Category]])-FIND("/",Kickstarter[[#This Row],[Category and Sub-Category]]))</f>
        <v>food trucks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f>(((Kickstarter[[#This Row],[deadline]]/60)/60)/24)+DATE(1970,1,1)</f>
        <v>42427.89980324074</v>
      </c>
      <c r="J2435">
        <v>1456608943</v>
      </c>
      <c r="K2435" s="9">
        <f>(((Kickstarter[[#This Row],[launched_at]]/60)/60)/24)+DATE(1970,1,1)</f>
        <v>42397.89980324074</v>
      </c>
      <c r="L2435">
        <v>1454016943</v>
      </c>
      <c r="M2435" t="b">
        <v>0</v>
      </c>
      <c r="N2435">
        <v>0</v>
      </c>
      <c r="O2435" s="10">
        <f>Kickstarter[[#This Row],[pledged]]/Kickstarter[[#This Row],[goal]]</f>
        <v>0</v>
      </c>
      <c r="P2435" s="12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Sub-Category]],LEN(Kickstarter[[#This Row],[Category and Sub-Category]])-FIND("/",Kickstarter[[#This Row],[Category and Sub-Category]]))</f>
        <v>food trucks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f>(((Kickstarter[[#This Row],[deadline]]/60)/60)/24)+DATE(1970,1,1)</f>
        <v>42220.18604166666</v>
      </c>
      <c r="J2436">
        <v>1438662474</v>
      </c>
      <c r="K2436" s="9">
        <f>(((Kickstarter[[#This Row],[launched_at]]/60)/60)/24)+DATE(1970,1,1)</f>
        <v>42180.18604166666</v>
      </c>
      <c r="L2436">
        <v>1435206474</v>
      </c>
      <c r="M2436" t="b">
        <v>0</v>
      </c>
      <c r="N2436">
        <v>2</v>
      </c>
      <c r="O2436" s="10">
        <f>Kickstarter[[#This Row],[pledged]]/Kickstarter[[#This Row],[goal]]</f>
        <v>1.2999999999999999E-3</v>
      </c>
      <c r="P2436" s="12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Sub-Category]],LEN(Kickstarter[[#This Row],[Category and Sub-Category]])-FIND("/",Kickstarter[[#This Row],[Category and Sub-Category]]))</f>
        <v>food trucks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f>(((Kickstarter[[#This Row],[deadline]]/60)/60)/24)+DATE(1970,1,1)</f>
        <v>42282.277615740735</v>
      </c>
      <c r="J2437">
        <v>1444027186</v>
      </c>
      <c r="K2437" s="9">
        <f>(((Kickstarter[[#This Row],[launched_at]]/60)/60)/24)+DATE(1970,1,1)</f>
        <v>42252.277615740735</v>
      </c>
      <c r="L2437">
        <v>1441435186</v>
      </c>
      <c r="M2437" t="b">
        <v>0</v>
      </c>
      <c r="N2437">
        <v>4</v>
      </c>
      <c r="O2437" s="10">
        <f>Kickstarter[[#This Row],[pledged]]/Kickstarter[[#This Row],[goal]]</f>
        <v>4.8960000000000002E-3</v>
      </c>
      <c r="P2437" s="12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Sub-Category]],LEN(Kickstarter[[#This Row],[Category and Sub-Category]])-FIND("/",Kickstarter[[#This Row],[Category and Sub-Category]]))</f>
        <v>food trucks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f>(((Kickstarter[[#This Row],[deadline]]/60)/60)/24)+DATE(1970,1,1)</f>
        <v>42398.615393518514</v>
      </c>
      <c r="J2438">
        <v>1454078770</v>
      </c>
      <c r="K2438" s="9">
        <f>(((Kickstarter[[#This Row],[launched_at]]/60)/60)/24)+DATE(1970,1,1)</f>
        <v>42338.615393518514</v>
      </c>
      <c r="L2438">
        <v>1448894770</v>
      </c>
      <c r="M2438" t="b">
        <v>0</v>
      </c>
      <c r="N2438">
        <v>2</v>
      </c>
      <c r="O2438" s="10">
        <f>Kickstarter[[#This Row],[pledged]]/Kickstarter[[#This Row],[goal]]</f>
        <v>3.8461538461538462E-4</v>
      </c>
      <c r="P2438" s="12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Sub-Category]],LEN(Kickstarter[[#This Row],[Category and Sub-Category]])-FIND("/",Kickstarter[[#This Row],[Category and Sub-Category]]))</f>
        <v>food trucks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f>(((Kickstarter[[#This Row],[deadline]]/60)/60)/24)+DATE(1970,1,1)</f>
        <v>42080.75</v>
      </c>
      <c r="J2439">
        <v>1426615200</v>
      </c>
      <c r="K2439" s="9">
        <f>(((Kickstarter[[#This Row],[launched_at]]/60)/60)/24)+DATE(1970,1,1)</f>
        <v>42031.965138888889</v>
      </c>
      <c r="L2439">
        <v>1422400188</v>
      </c>
      <c r="M2439" t="b">
        <v>0</v>
      </c>
      <c r="N2439">
        <v>0</v>
      </c>
      <c r="O2439" s="10">
        <f>Kickstarter[[#This Row],[pledged]]/Kickstarter[[#This Row],[goal]]</f>
        <v>0</v>
      </c>
      <c r="P2439" s="12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Sub-Category]],LEN(Kickstarter[[#This Row],[Category and Sub-Category]])-FIND("/",Kickstarter[[#This Row],[Category and Sub-Category]]))</f>
        <v>food trucks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f>(((Kickstarter[[#This Row],[deadline]]/60)/60)/24)+DATE(1970,1,1)</f>
        <v>42345.956736111111</v>
      </c>
      <c r="J2440">
        <v>1449529062</v>
      </c>
      <c r="K2440" s="9">
        <f>(((Kickstarter[[#This Row],[launched_at]]/60)/60)/24)+DATE(1970,1,1)</f>
        <v>42285.91506944444</v>
      </c>
      <c r="L2440">
        <v>1444341462</v>
      </c>
      <c r="M2440" t="b">
        <v>0</v>
      </c>
      <c r="N2440">
        <v>1</v>
      </c>
      <c r="O2440" s="10">
        <f>Kickstarter[[#This Row],[pledged]]/Kickstarter[[#This Row],[goal]]</f>
        <v>3.3333333333333335E-3</v>
      </c>
      <c r="P2440" s="12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Sub-Category]],LEN(Kickstarter[[#This Row],[Category and Sub-Category]])-FIND("/",Kickstarter[[#This Row],[Category and Sub-Category]]))</f>
        <v>food trucks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f>(((Kickstarter[[#This Row],[deadline]]/60)/60)/24)+DATE(1970,1,1)</f>
        <v>42295.818622685183</v>
      </c>
      <c r="J2441">
        <v>1445197129</v>
      </c>
      <c r="K2441" s="9">
        <f>(((Kickstarter[[#This Row],[launched_at]]/60)/60)/24)+DATE(1970,1,1)</f>
        <v>42265.818622685183</v>
      </c>
      <c r="L2441">
        <v>1442605129</v>
      </c>
      <c r="M2441" t="b">
        <v>0</v>
      </c>
      <c r="N2441">
        <v>0</v>
      </c>
      <c r="O2441" s="10">
        <f>Kickstarter[[#This Row],[pledged]]/Kickstarter[[#This Row],[goal]]</f>
        <v>0</v>
      </c>
      <c r="P2441" s="12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Sub-Category]],LEN(Kickstarter[[#This Row],[Category and Sub-Category]])-FIND("/",Kickstarter[[#This Row],[Category and Sub-Category]]))</f>
        <v>food trucks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f>(((Kickstarter[[#This Row],[deadline]]/60)/60)/24)+DATE(1970,1,1)</f>
        <v>42413.899456018517</v>
      </c>
      <c r="J2442">
        <v>1455399313</v>
      </c>
      <c r="K2442" s="9">
        <f>(((Kickstarter[[#This Row],[launched_at]]/60)/60)/24)+DATE(1970,1,1)</f>
        <v>42383.899456018517</v>
      </c>
      <c r="L2442">
        <v>1452807313</v>
      </c>
      <c r="M2442" t="b">
        <v>0</v>
      </c>
      <c r="N2442">
        <v>2</v>
      </c>
      <c r="O2442" s="10">
        <f>Kickstarter[[#This Row],[pledged]]/Kickstarter[[#This Row],[goal]]</f>
        <v>2E-3</v>
      </c>
      <c r="P2442" s="12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Sub-Category]],LEN(Kickstarter[[#This Row],[Category and Sub-Category]])-FIND("/",Kickstarter[[#This Row],[Category and Sub-Category]]))</f>
        <v>food trucks</v>
      </c>
      <c r="S2442" t="b">
        <v>0</v>
      </c>
      <c r="T2442" t="s">
        <v>8284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f>(((Kickstarter[[#This Row],[deadline]]/60)/60)/24)+DATE(1970,1,1)</f>
        <v>42208.207638888889</v>
      </c>
      <c r="J2443">
        <v>1437627540</v>
      </c>
      <c r="K2443" s="9">
        <f>(((Kickstarter[[#This Row],[launched_at]]/60)/60)/24)+DATE(1970,1,1)</f>
        <v>42187.125625000001</v>
      </c>
      <c r="L2443">
        <v>1435806054</v>
      </c>
      <c r="M2443" t="b">
        <v>0</v>
      </c>
      <c r="N2443">
        <v>109</v>
      </c>
      <c r="O2443" s="10">
        <f>Kickstarter[[#This Row],[pledged]]/Kickstarter[[#This Row],[goal]]</f>
        <v>1.0788</v>
      </c>
      <c r="P2443" s="12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Sub-Category]],LEN(Kickstarter[[#This Row],[Category and Sub-Category]])-FIND("/",Kickstarter[[#This Row],[Category and Sub-Category]]))</f>
        <v>small batch</v>
      </c>
      <c r="S2443" t="b">
        <v>1</v>
      </c>
      <c r="T2443" t="s">
        <v>8298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f>(((Kickstarter[[#This Row],[deadline]]/60)/60)/24)+DATE(1970,1,1)</f>
        <v>42082.625324074077</v>
      </c>
      <c r="J2444">
        <v>1426777228</v>
      </c>
      <c r="K2444" s="9">
        <f>(((Kickstarter[[#This Row],[launched_at]]/60)/60)/24)+DATE(1970,1,1)</f>
        <v>42052.666990740734</v>
      </c>
      <c r="L2444">
        <v>1424188828</v>
      </c>
      <c r="M2444" t="b">
        <v>0</v>
      </c>
      <c r="N2444">
        <v>372</v>
      </c>
      <c r="O2444" s="10">
        <f>Kickstarter[[#This Row],[pledged]]/Kickstarter[[#This Row],[goal]]</f>
        <v>1.2594166666666666</v>
      </c>
      <c r="P2444" s="12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Sub-Category]],LEN(Kickstarter[[#This Row],[Category and Sub-Category]])-FIND("/",Kickstarter[[#This Row],[Category and Sub-Category]]))</f>
        <v>small batch</v>
      </c>
      <c r="S2444" t="b">
        <v>1</v>
      </c>
      <c r="T2444" t="s">
        <v>8298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f>(((Kickstarter[[#This Row],[deadline]]/60)/60)/24)+DATE(1970,1,1)</f>
        <v>41866.625254629631</v>
      </c>
      <c r="J2445">
        <v>1408114822</v>
      </c>
      <c r="K2445" s="9">
        <f>(((Kickstarter[[#This Row],[launched_at]]/60)/60)/24)+DATE(1970,1,1)</f>
        <v>41836.625254629631</v>
      </c>
      <c r="L2445">
        <v>1405522822</v>
      </c>
      <c r="M2445" t="b">
        <v>0</v>
      </c>
      <c r="N2445">
        <v>311</v>
      </c>
      <c r="O2445" s="10">
        <f>Kickstarter[[#This Row],[pledged]]/Kickstarter[[#This Row],[goal]]</f>
        <v>2.0251494999999999</v>
      </c>
      <c r="P2445" s="12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Sub-Category]],LEN(Kickstarter[[#This Row],[Category and Sub-Category]])-FIND("/",Kickstarter[[#This Row],[Category and Sub-Category]]))</f>
        <v>small batch</v>
      </c>
      <c r="S2445" t="b">
        <v>1</v>
      </c>
      <c r="T2445" t="s">
        <v>8298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f>(((Kickstarter[[#This Row],[deadline]]/60)/60)/24)+DATE(1970,1,1)</f>
        <v>42515.754525462966</v>
      </c>
      <c r="J2446">
        <v>1464199591</v>
      </c>
      <c r="K2446" s="9">
        <f>(((Kickstarter[[#This Row],[launched_at]]/60)/60)/24)+DATE(1970,1,1)</f>
        <v>42485.754525462966</v>
      </c>
      <c r="L2446">
        <v>1461607591</v>
      </c>
      <c r="M2446" t="b">
        <v>0</v>
      </c>
      <c r="N2446">
        <v>61</v>
      </c>
      <c r="O2446" s="10">
        <f>Kickstarter[[#This Row],[pledged]]/Kickstarter[[#This Row],[goal]]</f>
        <v>1.0860000000000001</v>
      </c>
      <c r="P2446" s="12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Sub-Category]],LEN(Kickstarter[[#This Row],[Category and Sub-Category]])-FIND("/",Kickstarter[[#This Row],[Category and Sub-Category]]))</f>
        <v>small batch</v>
      </c>
      <c r="S2446" t="b">
        <v>1</v>
      </c>
      <c r="T2446" t="s">
        <v>8298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f>(((Kickstarter[[#This Row],[deadline]]/60)/60)/24)+DATE(1970,1,1)</f>
        <v>42273.190057870372</v>
      </c>
      <c r="J2447">
        <v>1443242021</v>
      </c>
      <c r="K2447" s="9">
        <f>(((Kickstarter[[#This Row],[launched_at]]/60)/60)/24)+DATE(1970,1,1)</f>
        <v>42243.190057870372</v>
      </c>
      <c r="L2447">
        <v>1440650021</v>
      </c>
      <c r="M2447" t="b">
        <v>0</v>
      </c>
      <c r="N2447">
        <v>115</v>
      </c>
      <c r="O2447" s="10">
        <f>Kickstarter[[#This Row],[pledged]]/Kickstarter[[#This Row],[goal]]</f>
        <v>1.728</v>
      </c>
      <c r="P2447" s="12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Sub-Category]],LEN(Kickstarter[[#This Row],[Category and Sub-Category]])-FIND("/",Kickstarter[[#This Row],[Category and Sub-Category]]))</f>
        <v>small batch</v>
      </c>
      <c r="S2447" t="b">
        <v>1</v>
      </c>
      <c r="T2447" t="s">
        <v>8298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f>(((Kickstarter[[#This Row],[deadline]]/60)/60)/24)+DATE(1970,1,1)</f>
        <v>42700.64434027778</v>
      </c>
      <c r="J2448">
        <v>1480174071</v>
      </c>
      <c r="K2448" s="9">
        <f>(((Kickstarter[[#This Row],[launched_at]]/60)/60)/24)+DATE(1970,1,1)</f>
        <v>42670.602673611109</v>
      </c>
      <c r="L2448">
        <v>1477578471</v>
      </c>
      <c r="M2448" t="b">
        <v>0</v>
      </c>
      <c r="N2448">
        <v>111</v>
      </c>
      <c r="O2448" s="10">
        <f>Kickstarter[[#This Row],[pledged]]/Kickstarter[[#This Row],[goal]]</f>
        <v>1.6798</v>
      </c>
      <c r="P2448" s="12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Sub-Category]],LEN(Kickstarter[[#This Row],[Category and Sub-Category]])-FIND("/",Kickstarter[[#This Row],[Category and Sub-Category]]))</f>
        <v>small batch</v>
      </c>
      <c r="S2448" t="b">
        <v>1</v>
      </c>
      <c r="T2448" t="s">
        <v>8298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f>(((Kickstarter[[#This Row],[deadline]]/60)/60)/24)+DATE(1970,1,1)</f>
        <v>42686.166666666672</v>
      </c>
      <c r="J2449">
        <v>1478923200</v>
      </c>
      <c r="K2449" s="9">
        <f>(((Kickstarter[[#This Row],[launched_at]]/60)/60)/24)+DATE(1970,1,1)</f>
        <v>42654.469826388886</v>
      </c>
      <c r="L2449">
        <v>1476184593</v>
      </c>
      <c r="M2449" t="b">
        <v>0</v>
      </c>
      <c r="N2449">
        <v>337</v>
      </c>
      <c r="O2449" s="10">
        <f>Kickstarter[[#This Row],[pledged]]/Kickstarter[[#This Row],[goal]]</f>
        <v>4.2720000000000002</v>
      </c>
      <c r="P2449" s="12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Sub-Category]],LEN(Kickstarter[[#This Row],[Category and Sub-Category]])-FIND("/",Kickstarter[[#This Row],[Category and Sub-Category]]))</f>
        <v>small batch</v>
      </c>
      <c r="S2449" t="b">
        <v>1</v>
      </c>
      <c r="T2449" t="s">
        <v>8298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f>(((Kickstarter[[#This Row],[deadline]]/60)/60)/24)+DATE(1970,1,1)</f>
        <v>42613.233333333337</v>
      </c>
      <c r="J2450">
        <v>1472621760</v>
      </c>
      <c r="K2450" s="9">
        <f>(((Kickstarter[[#This Row],[launched_at]]/60)/60)/24)+DATE(1970,1,1)</f>
        <v>42607.316122685181</v>
      </c>
      <c r="L2450">
        <v>1472110513</v>
      </c>
      <c r="M2450" t="b">
        <v>0</v>
      </c>
      <c r="N2450">
        <v>9</v>
      </c>
      <c r="O2450" s="10">
        <f>Kickstarter[[#This Row],[pledged]]/Kickstarter[[#This Row],[goal]]</f>
        <v>1.075</v>
      </c>
      <c r="P2450" s="12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Sub-Category]],LEN(Kickstarter[[#This Row],[Category and Sub-Category]])-FIND("/",Kickstarter[[#This Row],[Category and Sub-Category]]))</f>
        <v>small batch</v>
      </c>
      <c r="S2450" t="b">
        <v>1</v>
      </c>
      <c r="T2450" t="s">
        <v>8298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f>(((Kickstarter[[#This Row],[deadline]]/60)/60)/24)+DATE(1970,1,1)</f>
        <v>41973.184201388889</v>
      </c>
      <c r="J2451">
        <v>1417321515</v>
      </c>
      <c r="K2451" s="9">
        <f>(((Kickstarter[[#This Row],[launched_at]]/60)/60)/24)+DATE(1970,1,1)</f>
        <v>41943.142534722225</v>
      </c>
      <c r="L2451">
        <v>1414725915</v>
      </c>
      <c r="M2451" t="b">
        <v>0</v>
      </c>
      <c r="N2451">
        <v>120</v>
      </c>
      <c r="O2451" s="10">
        <f>Kickstarter[[#This Row],[pledged]]/Kickstarter[[#This Row],[goal]]</f>
        <v>1.08</v>
      </c>
      <c r="P2451" s="12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Sub-Category]],LEN(Kickstarter[[#This Row],[Category and Sub-Category]])-FIND("/",Kickstarter[[#This Row],[Category and Sub-Category]]))</f>
        <v>small batch</v>
      </c>
      <c r="S2451" t="b">
        <v>1</v>
      </c>
      <c r="T2451" t="s">
        <v>8298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f>(((Kickstarter[[#This Row],[deadline]]/60)/60)/24)+DATE(1970,1,1)</f>
        <v>41940.132638888892</v>
      </c>
      <c r="J2452">
        <v>1414465860</v>
      </c>
      <c r="K2452" s="9">
        <f>(((Kickstarter[[#This Row],[launched_at]]/60)/60)/24)+DATE(1970,1,1)</f>
        <v>41902.07240740741</v>
      </c>
      <c r="L2452">
        <v>1411177456</v>
      </c>
      <c r="M2452" t="b">
        <v>0</v>
      </c>
      <c r="N2452">
        <v>102</v>
      </c>
      <c r="O2452" s="10">
        <f>Kickstarter[[#This Row],[pledged]]/Kickstarter[[#This Row],[goal]]</f>
        <v>1.0153353333333335</v>
      </c>
      <c r="P2452" s="12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Sub-Category]],LEN(Kickstarter[[#This Row],[Category and Sub-Category]])-FIND("/",Kickstarter[[#This Row],[Category and Sub-Category]]))</f>
        <v>small batch</v>
      </c>
      <c r="S2452" t="b">
        <v>1</v>
      </c>
      <c r="T2452" t="s">
        <v>8298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f>(((Kickstarter[[#This Row],[deadline]]/60)/60)/24)+DATE(1970,1,1)</f>
        <v>42799.908449074079</v>
      </c>
      <c r="J2453">
        <v>1488750490</v>
      </c>
      <c r="K2453" s="9">
        <f>(((Kickstarter[[#This Row],[launched_at]]/60)/60)/24)+DATE(1970,1,1)</f>
        <v>42779.908449074079</v>
      </c>
      <c r="L2453">
        <v>1487022490</v>
      </c>
      <c r="M2453" t="b">
        <v>0</v>
      </c>
      <c r="N2453">
        <v>186</v>
      </c>
      <c r="O2453" s="10">
        <f>Kickstarter[[#This Row],[pledged]]/Kickstarter[[#This Row],[goal]]</f>
        <v>1.1545000000000001</v>
      </c>
      <c r="P2453" s="12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Sub-Category]],LEN(Kickstarter[[#This Row],[Category and Sub-Category]])-FIND("/",Kickstarter[[#This Row],[Category and Sub-Category]]))</f>
        <v>small batch</v>
      </c>
      <c r="S2453" t="b">
        <v>1</v>
      </c>
      <c r="T2453" t="s">
        <v>8298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f>(((Kickstarter[[#This Row],[deadline]]/60)/60)/24)+DATE(1970,1,1)</f>
        <v>42367.958333333328</v>
      </c>
      <c r="J2454">
        <v>1451430000</v>
      </c>
      <c r="K2454" s="9">
        <f>(((Kickstarter[[#This Row],[launched_at]]/60)/60)/24)+DATE(1970,1,1)</f>
        <v>42338.84375</v>
      </c>
      <c r="L2454">
        <v>1448914500</v>
      </c>
      <c r="M2454" t="b">
        <v>0</v>
      </c>
      <c r="N2454">
        <v>15</v>
      </c>
      <c r="O2454" s="10">
        <f>Kickstarter[[#This Row],[pledged]]/Kickstarter[[#This Row],[goal]]</f>
        <v>1.335</v>
      </c>
      <c r="P2454" s="12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Sub-Category]],LEN(Kickstarter[[#This Row],[Category and Sub-Category]])-FIND("/",Kickstarter[[#This Row],[Category and Sub-Category]]))</f>
        <v>small batch</v>
      </c>
      <c r="S2454" t="b">
        <v>1</v>
      </c>
      <c r="T2454" t="s">
        <v>8298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f>(((Kickstarter[[#This Row],[deadline]]/60)/60)/24)+DATE(1970,1,1)</f>
        <v>42768.692233796297</v>
      </c>
      <c r="J2455">
        <v>1486053409</v>
      </c>
      <c r="K2455" s="9">
        <f>(((Kickstarter[[#This Row],[launched_at]]/60)/60)/24)+DATE(1970,1,1)</f>
        <v>42738.692233796297</v>
      </c>
      <c r="L2455">
        <v>1483461409</v>
      </c>
      <c r="M2455" t="b">
        <v>0</v>
      </c>
      <c r="N2455">
        <v>67</v>
      </c>
      <c r="O2455" s="10">
        <f>Kickstarter[[#This Row],[pledged]]/Kickstarter[[#This Row],[goal]]</f>
        <v>1.5469999999999999</v>
      </c>
      <c r="P2455" s="12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Sub-Category]],LEN(Kickstarter[[#This Row],[Category and Sub-Category]])-FIND("/",Kickstarter[[#This Row],[Category and Sub-Category]]))</f>
        <v>small batch</v>
      </c>
      <c r="S2455" t="b">
        <v>1</v>
      </c>
      <c r="T2455" t="s">
        <v>8298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f>(((Kickstarter[[#This Row],[deadline]]/60)/60)/24)+DATE(1970,1,1)</f>
        <v>42805.201481481476</v>
      </c>
      <c r="J2456">
        <v>1489207808</v>
      </c>
      <c r="K2456" s="9">
        <f>(((Kickstarter[[#This Row],[launched_at]]/60)/60)/24)+DATE(1970,1,1)</f>
        <v>42770.201481481476</v>
      </c>
      <c r="L2456">
        <v>1486183808</v>
      </c>
      <c r="M2456" t="b">
        <v>0</v>
      </c>
      <c r="N2456">
        <v>130</v>
      </c>
      <c r="O2456" s="10">
        <f>Kickstarter[[#This Row],[pledged]]/Kickstarter[[#This Row],[goal]]</f>
        <v>1.0084571428571429</v>
      </c>
      <c r="P2456" s="12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Sub-Category]],LEN(Kickstarter[[#This Row],[Category and Sub-Category]])-FIND("/",Kickstarter[[#This Row],[Category and Sub-Category]]))</f>
        <v>small batch</v>
      </c>
      <c r="S2456" t="b">
        <v>1</v>
      </c>
      <c r="T2456" t="s">
        <v>8298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f>(((Kickstarter[[#This Row],[deadline]]/60)/60)/24)+DATE(1970,1,1)</f>
        <v>42480.781828703708</v>
      </c>
      <c r="J2457">
        <v>1461177950</v>
      </c>
      <c r="K2457" s="9">
        <f>(((Kickstarter[[#This Row],[launched_at]]/60)/60)/24)+DATE(1970,1,1)</f>
        <v>42452.781828703708</v>
      </c>
      <c r="L2457">
        <v>1458758750</v>
      </c>
      <c r="M2457" t="b">
        <v>0</v>
      </c>
      <c r="N2457">
        <v>16</v>
      </c>
      <c r="O2457" s="10">
        <f>Kickstarter[[#This Row],[pledged]]/Kickstarter[[#This Row],[goal]]</f>
        <v>1.82</v>
      </c>
      <c r="P2457" s="12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Sub-Category]],LEN(Kickstarter[[#This Row],[Category and Sub-Category]])-FIND("/",Kickstarter[[#This Row],[Category and Sub-Category]]))</f>
        <v>small batch</v>
      </c>
      <c r="S2457" t="b">
        <v>1</v>
      </c>
      <c r="T2457" t="s">
        <v>8298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f>(((Kickstarter[[#This Row],[deadline]]/60)/60)/24)+DATE(1970,1,1)</f>
        <v>42791.961099537039</v>
      </c>
      <c r="J2458">
        <v>1488063839</v>
      </c>
      <c r="K2458" s="9">
        <f>(((Kickstarter[[#This Row],[launched_at]]/60)/60)/24)+DATE(1970,1,1)</f>
        <v>42761.961099537039</v>
      </c>
      <c r="L2458">
        <v>1485471839</v>
      </c>
      <c r="M2458" t="b">
        <v>0</v>
      </c>
      <c r="N2458">
        <v>67</v>
      </c>
      <c r="O2458" s="10">
        <f>Kickstarter[[#This Row],[pledged]]/Kickstarter[[#This Row],[goal]]</f>
        <v>1.8086666666666666</v>
      </c>
      <c r="P2458" s="12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Sub-Category]],LEN(Kickstarter[[#This Row],[Category and Sub-Category]])-FIND("/",Kickstarter[[#This Row],[Category and Sub-Category]]))</f>
        <v>small batch</v>
      </c>
      <c r="S2458" t="b">
        <v>1</v>
      </c>
      <c r="T2458" t="s">
        <v>8298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f>(((Kickstarter[[#This Row],[deadline]]/60)/60)/24)+DATE(1970,1,1)</f>
        <v>42453.560833333337</v>
      </c>
      <c r="J2459">
        <v>1458826056</v>
      </c>
      <c r="K2459" s="9">
        <f>(((Kickstarter[[#This Row],[launched_at]]/60)/60)/24)+DATE(1970,1,1)</f>
        <v>42423.602500000001</v>
      </c>
      <c r="L2459">
        <v>1456237656</v>
      </c>
      <c r="M2459" t="b">
        <v>0</v>
      </c>
      <c r="N2459">
        <v>124</v>
      </c>
      <c r="O2459" s="10">
        <f>Kickstarter[[#This Row],[pledged]]/Kickstarter[[#This Row],[goal]]</f>
        <v>1.0230434782608695</v>
      </c>
      <c r="P2459" s="12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Sub-Category]],LEN(Kickstarter[[#This Row],[Category and Sub-Category]])-FIND("/",Kickstarter[[#This Row],[Category and Sub-Category]]))</f>
        <v>small batch</v>
      </c>
      <c r="S2459" t="b">
        <v>1</v>
      </c>
      <c r="T2459" t="s">
        <v>8298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f>(((Kickstarter[[#This Row],[deadline]]/60)/60)/24)+DATE(1970,1,1)</f>
        <v>42530.791666666672</v>
      </c>
      <c r="J2460">
        <v>1465498800</v>
      </c>
      <c r="K2460" s="9">
        <f>(((Kickstarter[[#This Row],[launched_at]]/60)/60)/24)+DATE(1970,1,1)</f>
        <v>42495.871736111112</v>
      </c>
      <c r="L2460">
        <v>1462481718</v>
      </c>
      <c r="M2460" t="b">
        <v>0</v>
      </c>
      <c r="N2460">
        <v>80</v>
      </c>
      <c r="O2460" s="10">
        <f>Kickstarter[[#This Row],[pledged]]/Kickstarter[[#This Row],[goal]]</f>
        <v>1.1017999999999999</v>
      </c>
      <c r="P2460" s="12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Sub-Category]],LEN(Kickstarter[[#This Row],[Category and Sub-Category]])-FIND("/",Kickstarter[[#This Row],[Category and Sub-Category]]))</f>
        <v>small batch</v>
      </c>
      <c r="S2460" t="b">
        <v>1</v>
      </c>
      <c r="T2460" t="s">
        <v>8298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f>(((Kickstarter[[#This Row],[deadline]]/60)/60)/24)+DATE(1970,1,1)</f>
        <v>42452.595891203702</v>
      </c>
      <c r="J2461">
        <v>1458742685</v>
      </c>
      <c r="K2461" s="9">
        <f>(((Kickstarter[[#This Row],[launched_at]]/60)/60)/24)+DATE(1970,1,1)</f>
        <v>42407.637557870374</v>
      </c>
      <c r="L2461">
        <v>1454858285</v>
      </c>
      <c r="M2461" t="b">
        <v>0</v>
      </c>
      <c r="N2461">
        <v>282</v>
      </c>
      <c r="O2461" s="10">
        <f>Kickstarter[[#This Row],[pledged]]/Kickstarter[[#This Row],[goal]]</f>
        <v>1.0225</v>
      </c>
      <c r="P2461" s="12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Sub-Category]],LEN(Kickstarter[[#This Row],[Category and Sub-Category]])-FIND("/",Kickstarter[[#This Row],[Category and Sub-Category]]))</f>
        <v>small batch</v>
      </c>
      <c r="S2461" t="b">
        <v>1</v>
      </c>
      <c r="T2461" t="s">
        <v>8298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f>(((Kickstarter[[#This Row],[deadline]]/60)/60)/24)+DATE(1970,1,1)</f>
        <v>42738.178472222222</v>
      </c>
      <c r="J2462">
        <v>1483417020</v>
      </c>
      <c r="K2462" s="9">
        <f>(((Kickstarter[[#This Row],[launched_at]]/60)/60)/24)+DATE(1970,1,1)</f>
        <v>42704.187118055561</v>
      </c>
      <c r="L2462">
        <v>1480480167</v>
      </c>
      <c r="M2462" t="b">
        <v>0</v>
      </c>
      <c r="N2462">
        <v>68</v>
      </c>
      <c r="O2462" s="10">
        <f>Kickstarter[[#This Row],[pledged]]/Kickstarter[[#This Row],[goal]]</f>
        <v>1.0078823529411765</v>
      </c>
      <c r="P2462" s="12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Sub-Category]],LEN(Kickstarter[[#This Row],[Category and Sub-Category]])-FIND("/",Kickstarter[[#This Row],[Category and Sub-Category]]))</f>
        <v>small batch</v>
      </c>
      <c r="S2462" t="b">
        <v>1</v>
      </c>
      <c r="T2462" t="s">
        <v>8298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f>(((Kickstarter[[#This Row],[deadline]]/60)/60)/24)+DATE(1970,1,1)</f>
        <v>40817.125</v>
      </c>
      <c r="J2463">
        <v>1317438000</v>
      </c>
      <c r="K2463" s="9">
        <f>(((Kickstarter[[#This Row],[launched_at]]/60)/60)/24)+DATE(1970,1,1)</f>
        <v>40784.012696759259</v>
      </c>
      <c r="L2463">
        <v>1314577097</v>
      </c>
      <c r="M2463" t="b">
        <v>0</v>
      </c>
      <c r="N2463">
        <v>86</v>
      </c>
      <c r="O2463" s="10">
        <f>Kickstarter[[#This Row],[pledged]]/Kickstarter[[#This Row],[goal]]</f>
        <v>1.038</v>
      </c>
      <c r="P2463" s="12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Sub-Category]],LEN(Kickstarter[[#This Row],[Category and Sub-Category]])-FIND("/",Kickstarter[[#This Row],[Category and Sub-Category]]))</f>
        <v>indie rock</v>
      </c>
      <c r="S2463" t="b">
        <v>1</v>
      </c>
      <c r="T2463" t="s">
        <v>8279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f>(((Kickstarter[[#This Row],[deadline]]/60)/60)/24)+DATE(1970,1,1)</f>
        <v>41109.186296296299</v>
      </c>
      <c r="J2464">
        <v>1342672096</v>
      </c>
      <c r="K2464" s="9">
        <f>(((Kickstarter[[#This Row],[launched_at]]/60)/60)/24)+DATE(1970,1,1)</f>
        <v>41089.186296296299</v>
      </c>
      <c r="L2464">
        <v>1340944096</v>
      </c>
      <c r="M2464" t="b">
        <v>0</v>
      </c>
      <c r="N2464">
        <v>115</v>
      </c>
      <c r="O2464" s="10">
        <f>Kickstarter[[#This Row],[pledged]]/Kickstarter[[#This Row],[goal]]</f>
        <v>1.1070833333333334</v>
      </c>
      <c r="P2464" s="12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Sub-Category]],LEN(Kickstarter[[#This Row],[Category and Sub-Category]])-FIND("/",Kickstarter[[#This Row],[Category and Sub-Category]]))</f>
        <v>indie rock</v>
      </c>
      <c r="S2464" t="b">
        <v>1</v>
      </c>
      <c r="T2464" t="s">
        <v>8279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f>(((Kickstarter[[#This Row],[deadline]]/60)/60)/24)+DATE(1970,1,1)</f>
        <v>41380.791666666664</v>
      </c>
      <c r="J2465">
        <v>1366138800</v>
      </c>
      <c r="K2465" s="9">
        <f>(((Kickstarter[[#This Row],[launched_at]]/60)/60)/24)+DATE(1970,1,1)</f>
        <v>41341.111400462964</v>
      </c>
      <c r="L2465">
        <v>1362710425</v>
      </c>
      <c r="M2465" t="b">
        <v>0</v>
      </c>
      <c r="N2465">
        <v>75</v>
      </c>
      <c r="O2465" s="10">
        <f>Kickstarter[[#This Row],[pledged]]/Kickstarter[[#This Row],[goal]]</f>
        <v>1.1625000000000001</v>
      </c>
      <c r="P2465" s="12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Sub-Category]],LEN(Kickstarter[[#This Row],[Category and Sub-Category]])-FIND("/",Kickstarter[[#This Row],[Category and Sub-Category]]))</f>
        <v>indie rock</v>
      </c>
      <c r="S2465" t="b">
        <v>1</v>
      </c>
      <c r="T2465" t="s">
        <v>8279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f>(((Kickstarter[[#This Row],[deadline]]/60)/60)/24)+DATE(1970,1,1)</f>
        <v>42277.811805555553</v>
      </c>
      <c r="J2466">
        <v>1443641340</v>
      </c>
      <c r="K2466" s="9">
        <f>(((Kickstarter[[#This Row],[launched_at]]/60)/60)/24)+DATE(1970,1,1)</f>
        <v>42248.90042824074</v>
      </c>
      <c r="L2466">
        <v>1441143397</v>
      </c>
      <c r="M2466" t="b">
        <v>0</v>
      </c>
      <c r="N2466">
        <v>43</v>
      </c>
      <c r="O2466" s="10">
        <f>Kickstarter[[#This Row],[pledged]]/Kickstarter[[#This Row],[goal]]</f>
        <v>1.111</v>
      </c>
      <c r="P2466" s="12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Sub-Category]],LEN(Kickstarter[[#This Row],[Category and Sub-Category]])-FIND("/",Kickstarter[[#This Row],[Category and Sub-Category]]))</f>
        <v>indie rock</v>
      </c>
      <c r="S2466" t="b">
        <v>1</v>
      </c>
      <c r="T2466" t="s">
        <v>8279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f>(((Kickstarter[[#This Row],[deadline]]/60)/60)/24)+DATE(1970,1,1)</f>
        <v>41175.719305555554</v>
      </c>
      <c r="J2467">
        <v>1348420548</v>
      </c>
      <c r="K2467" s="9">
        <f>(((Kickstarter[[#This Row],[launched_at]]/60)/60)/24)+DATE(1970,1,1)</f>
        <v>41145.719305555554</v>
      </c>
      <c r="L2467">
        <v>1345828548</v>
      </c>
      <c r="M2467" t="b">
        <v>0</v>
      </c>
      <c r="N2467">
        <v>48</v>
      </c>
      <c r="O2467" s="10">
        <f>Kickstarter[[#This Row],[pledged]]/Kickstarter[[#This Row],[goal]]</f>
        <v>1.8014285714285714</v>
      </c>
      <c r="P2467" s="12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Sub-Category]],LEN(Kickstarter[[#This Row],[Category and Sub-Category]])-FIND("/",Kickstarter[[#This Row],[Category and Sub-Category]]))</f>
        <v>indie rock</v>
      </c>
      <c r="S2467" t="b">
        <v>1</v>
      </c>
      <c r="T2467" t="s">
        <v>8279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f>(((Kickstarter[[#This Row],[deadline]]/60)/60)/24)+DATE(1970,1,1)</f>
        <v>41403.102465277778</v>
      </c>
      <c r="J2468">
        <v>1368066453</v>
      </c>
      <c r="K2468" s="9">
        <f>(((Kickstarter[[#This Row],[launched_at]]/60)/60)/24)+DATE(1970,1,1)</f>
        <v>41373.102465277778</v>
      </c>
      <c r="L2468">
        <v>1365474453</v>
      </c>
      <c r="M2468" t="b">
        <v>0</v>
      </c>
      <c r="N2468">
        <v>52</v>
      </c>
      <c r="O2468" s="10">
        <f>Kickstarter[[#This Row],[pledged]]/Kickstarter[[#This Row],[goal]]</f>
        <v>1</v>
      </c>
      <c r="P2468" s="12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Sub-Category]],LEN(Kickstarter[[#This Row],[Category and Sub-Category]])-FIND("/",Kickstarter[[#This Row],[Category and Sub-Category]]))</f>
        <v>indie rock</v>
      </c>
      <c r="S2468" t="b">
        <v>1</v>
      </c>
      <c r="T2468" t="s">
        <v>8279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f>(((Kickstarter[[#This Row],[deadline]]/60)/60)/24)+DATE(1970,1,1)</f>
        <v>41039.708333333336</v>
      </c>
      <c r="J2469">
        <v>1336669200</v>
      </c>
      <c r="K2469" s="9">
        <f>(((Kickstarter[[#This Row],[launched_at]]/60)/60)/24)+DATE(1970,1,1)</f>
        <v>41025.874201388891</v>
      </c>
      <c r="L2469">
        <v>1335473931</v>
      </c>
      <c r="M2469" t="b">
        <v>0</v>
      </c>
      <c r="N2469">
        <v>43</v>
      </c>
      <c r="O2469" s="10">
        <f>Kickstarter[[#This Row],[pledged]]/Kickstarter[[#This Row],[goal]]</f>
        <v>1.1850000000000001</v>
      </c>
      <c r="P2469" s="12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Sub-Category]],LEN(Kickstarter[[#This Row],[Category and Sub-Category]])-FIND("/",Kickstarter[[#This Row],[Category and Sub-Category]]))</f>
        <v>indie rock</v>
      </c>
      <c r="S2469" t="b">
        <v>1</v>
      </c>
      <c r="T2469" t="s">
        <v>8279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f>(((Kickstarter[[#This Row],[deadline]]/60)/60)/24)+DATE(1970,1,1)</f>
        <v>41210.208333333336</v>
      </c>
      <c r="J2470">
        <v>1351400400</v>
      </c>
      <c r="K2470" s="9">
        <f>(((Kickstarter[[#This Row],[launched_at]]/60)/60)/24)+DATE(1970,1,1)</f>
        <v>41174.154178240737</v>
      </c>
      <c r="L2470">
        <v>1348285321</v>
      </c>
      <c r="M2470" t="b">
        <v>0</v>
      </c>
      <c r="N2470">
        <v>58</v>
      </c>
      <c r="O2470" s="10">
        <f>Kickstarter[[#This Row],[pledged]]/Kickstarter[[#This Row],[goal]]</f>
        <v>1.0721700000000001</v>
      </c>
      <c r="P2470" s="12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Sub-Category]],LEN(Kickstarter[[#This Row],[Category and Sub-Category]])-FIND("/",Kickstarter[[#This Row],[Category and Sub-Category]]))</f>
        <v>indie rock</v>
      </c>
      <c r="S2470" t="b">
        <v>1</v>
      </c>
      <c r="T2470" t="s">
        <v>8279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f>(((Kickstarter[[#This Row],[deadline]]/60)/60)/24)+DATE(1970,1,1)</f>
        <v>40582.429733796293</v>
      </c>
      <c r="J2471">
        <v>1297160329</v>
      </c>
      <c r="K2471" s="9">
        <f>(((Kickstarter[[#This Row],[launched_at]]/60)/60)/24)+DATE(1970,1,1)</f>
        <v>40557.429733796293</v>
      </c>
      <c r="L2471">
        <v>1295000329</v>
      </c>
      <c r="M2471" t="b">
        <v>0</v>
      </c>
      <c r="N2471">
        <v>47</v>
      </c>
      <c r="O2471" s="10">
        <f>Kickstarter[[#This Row],[pledged]]/Kickstarter[[#This Row],[goal]]</f>
        <v>1.1366666666666667</v>
      </c>
      <c r="P2471" s="12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Sub-Category]],LEN(Kickstarter[[#This Row],[Category and Sub-Category]])-FIND("/",Kickstarter[[#This Row],[Category and Sub-Category]]))</f>
        <v>indie rock</v>
      </c>
      <c r="S2471" t="b">
        <v>1</v>
      </c>
      <c r="T2471" t="s">
        <v>8279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f>(((Kickstarter[[#This Row],[deadline]]/60)/60)/24)+DATE(1970,1,1)</f>
        <v>41053.07471064815</v>
      </c>
      <c r="J2472">
        <v>1337824055</v>
      </c>
      <c r="K2472" s="9">
        <f>(((Kickstarter[[#This Row],[launched_at]]/60)/60)/24)+DATE(1970,1,1)</f>
        <v>41023.07471064815</v>
      </c>
      <c r="L2472">
        <v>1335232055</v>
      </c>
      <c r="M2472" t="b">
        <v>0</v>
      </c>
      <c r="N2472">
        <v>36</v>
      </c>
      <c r="O2472" s="10">
        <f>Kickstarter[[#This Row],[pledged]]/Kickstarter[[#This Row],[goal]]</f>
        <v>1.0316400000000001</v>
      </c>
      <c r="P2472" s="12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Sub-Category]],LEN(Kickstarter[[#This Row],[Category and Sub-Category]])-FIND("/",Kickstarter[[#This Row],[Category and Sub-Category]]))</f>
        <v>indie rock</v>
      </c>
      <c r="S2472" t="b">
        <v>1</v>
      </c>
      <c r="T2472" t="s">
        <v>8279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f>(((Kickstarter[[#This Row],[deadline]]/60)/60)/24)+DATE(1970,1,1)</f>
        <v>40933.992962962962</v>
      </c>
      <c r="J2473">
        <v>1327535392</v>
      </c>
      <c r="K2473" s="9">
        <f>(((Kickstarter[[#This Row],[launched_at]]/60)/60)/24)+DATE(1970,1,1)</f>
        <v>40893.992962962962</v>
      </c>
      <c r="L2473">
        <v>1324079392</v>
      </c>
      <c r="M2473" t="b">
        <v>0</v>
      </c>
      <c r="N2473">
        <v>17</v>
      </c>
      <c r="O2473" s="10">
        <f>Kickstarter[[#This Row],[pledged]]/Kickstarter[[#This Row],[goal]]</f>
        <v>1.28</v>
      </c>
      <c r="P2473" s="12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Sub-Category]],LEN(Kickstarter[[#This Row],[Category and Sub-Category]])-FIND("/",Kickstarter[[#This Row],[Category and Sub-Category]]))</f>
        <v>indie rock</v>
      </c>
      <c r="S2473" t="b">
        <v>1</v>
      </c>
      <c r="T2473" t="s">
        <v>8279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f>(((Kickstarter[[#This Row],[deadline]]/60)/60)/24)+DATE(1970,1,1)</f>
        <v>40425.043749999997</v>
      </c>
      <c r="J2474">
        <v>1283562180</v>
      </c>
      <c r="K2474" s="9">
        <f>(((Kickstarter[[#This Row],[launched_at]]/60)/60)/24)+DATE(1970,1,1)</f>
        <v>40354.11550925926</v>
      </c>
      <c r="L2474">
        <v>1277433980</v>
      </c>
      <c r="M2474" t="b">
        <v>0</v>
      </c>
      <c r="N2474">
        <v>104</v>
      </c>
      <c r="O2474" s="10">
        <f>Kickstarter[[#This Row],[pledged]]/Kickstarter[[#This Row],[goal]]</f>
        <v>1.3576026666666667</v>
      </c>
      <c r="P2474" s="12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Sub-Category]],LEN(Kickstarter[[#This Row],[Category and Sub-Category]])-FIND("/",Kickstarter[[#This Row],[Category and Sub-Category]]))</f>
        <v>indie rock</v>
      </c>
      <c r="S2474" t="b">
        <v>1</v>
      </c>
      <c r="T2474" t="s">
        <v>8279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f>(((Kickstarter[[#This Row],[deadline]]/60)/60)/24)+DATE(1970,1,1)</f>
        <v>41223.790150462963</v>
      </c>
      <c r="J2475">
        <v>1352573869</v>
      </c>
      <c r="K2475" s="9">
        <f>(((Kickstarter[[#This Row],[launched_at]]/60)/60)/24)+DATE(1970,1,1)</f>
        <v>41193.748483796298</v>
      </c>
      <c r="L2475">
        <v>1349978269</v>
      </c>
      <c r="M2475" t="b">
        <v>0</v>
      </c>
      <c r="N2475">
        <v>47</v>
      </c>
      <c r="O2475" s="10">
        <f>Kickstarter[[#This Row],[pledged]]/Kickstarter[[#This Row],[goal]]</f>
        <v>1</v>
      </c>
      <c r="P2475" s="12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Sub-Category]],LEN(Kickstarter[[#This Row],[Category and Sub-Category]])-FIND("/",Kickstarter[[#This Row],[Category and Sub-Category]]))</f>
        <v>indie rock</v>
      </c>
      <c r="S2475" t="b">
        <v>1</v>
      </c>
      <c r="T2475" t="s">
        <v>8279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f>(((Kickstarter[[#This Row],[deadline]]/60)/60)/24)+DATE(1970,1,1)</f>
        <v>40462.011296296296</v>
      </c>
      <c r="J2476">
        <v>1286756176</v>
      </c>
      <c r="K2476" s="9">
        <f>(((Kickstarter[[#This Row],[launched_at]]/60)/60)/24)+DATE(1970,1,1)</f>
        <v>40417.011296296296</v>
      </c>
      <c r="L2476">
        <v>1282868176</v>
      </c>
      <c r="M2476" t="b">
        <v>0</v>
      </c>
      <c r="N2476">
        <v>38</v>
      </c>
      <c r="O2476" s="10">
        <f>Kickstarter[[#This Row],[pledged]]/Kickstarter[[#This Row],[goal]]</f>
        <v>1.0000360000000001</v>
      </c>
      <c r="P2476" s="12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Sub-Category]],LEN(Kickstarter[[#This Row],[Category and Sub-Category]])-FIND("/",Kickstarter[[#This Row],[Category and Sub-Category]]))</f>
        <v>indie rock</v>
      </c>
      <c r="S2476" t="b">
        <v>1</v>
      </c>
      <c r="T2476" t="s">
        <v>8279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f>(((Kickstarter[[#This Row],[deadline]]/60)/60)/24)+DATE(1970,1,1)</f>
        <v>40369.916666666664</v>
      </c>
      <c r="J2477">
        <v>1278799200</v>
      </c>
      <c r="K2477" s="9">
        <f>(((Kickstarter[[#This Row],[launched_at]]/60)/60)/24)+DATE(1970,1,1)</f>
        <v>40310.287673611114</v>
      </c>
      <c r="L2477">
        <v>1273647255</v>
      </c>
      <c r="M2477" t="b">
        <v>0</v>
      </c>
      <c r="N2477">
        <v>81</v>
      </c>
      <c r="O2477" s="10">
        <f>Kickstarter[[#This Row],[pledged]]/Kickstarter[[#This Row],[goal]]</f>
        <v>1.0471999999999999</v>
      </c>
      <c r="P2477" s="12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Sub-Category]],LEN(Kickstarter[[#This Row],[Category and Sub-Category]])-FIND("/",Kickstarter[[#This Row],[Category and Sub-Category]]))</f>
        <v>indie rock</v>
      </c>
      <c r="S2477" t="b">
        <v>1</v>
      </c>
      <c r="T2477" t="s">
        <v>8279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f>(((Kickstarter[[#This Row],[deadline]]/60)/60)/24)+DATE(1970,1,1)</f>
        <v>41946.370023148149</v>
      </c>
      <c r="J2478">
        <v>1415004770</v>
      </c>
      <c r="K2478" s="9">
        <f>(((Kickstarter[[#This Row],[launched_at]]/60)/60)/24)+DATE(1970,1,1)</f>
        <v>41913.328356481477</v>
      </c>
      <c r="L2478">
        <v>1412149970</v>
      </c>
      <c r="M2478" t="b">
        <v>0</v>
      </c>
      <c r="N2478">
        <v>55</v>
      </c>
      <c r="O2478" s="10">
        <f>Kickstarter[[#This Row],[pledged]]/Kickstarter[[#This Row],[goal]]</f>
        <v>1.050225</v>
      </c>
      <c r="P2478" s="12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Sub-Category]],LEN(Kickstarter[[#This Row],[Category and Sub-Category]])-FIND("/",Kickstarter[[#This Row],[Category and Sub-Category]]))</f>
        <v>indie rock</v>
      </c>
      <c r="S2478" t="b">
        <v>1</v>
      </c>
      <c r="T2478" t="s">
        <v>8279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f>(((Kickstarter[[#This Row],[deadline]]/60)/60)/24)+DATE(1970,1,1)</f>
        <v>41133.691493055558</v>
      </c>
      <c r="J2479">
        <v>1344789345</v>
      </c>
      <c r="K2479" s="9">
        <f>(((Kickstarter[[#This Row],[launched_at]]/60)/60)/24)+DATE(1970,1,1)</f>
        <v>41088.691493055558</v>
      </c>
      <c r="L2479">
        <v>1340901345</v>
      </c>
      <c r="M2479" t="b">
        <v>0</v>
      </c>
      <c r="N2479">
        <v>41</v>
      </c>
      <c r="O2479" s="10">
        <f>Kickstarter[[#This Row],[pledged]]/Kickstarter[[#This Row],[goal]]</f>
        <v>1.7133333333333334</v>
      </c>
      <c r="P2479" s="12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Sub-Category]],LEN(Kickstarter[[#This Row],[Category and Sub-Category]])-FIND("/",Kickstarter[[#This Row],[Category and Sub-Category]]))</f>
        <v>indie rock</v>
      </c>
      <c r="S2479" t="b">
        <v>1</v>
      </c>
      <c r="T2479" t="s">
        <v>8279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f>(((Kickstarter[[#This Row],[deadline]]/60)/60)/24)+DATE(1970,1,1)</f>
        <v>41287.950381944444</v>
      </c>
      <c r="J2480">
        <v>1358117313</v>
      </c>
      <c r="K2480" s="9">
        <f>(((Kickstarter[[#This Row],[launched_at]]/60)/60)/24)+DATE(1970,1,1)</f>
        <v>41257.950381944444</v>
      </c>
      <c r="L2480">
        <v>1355525313</v>
      </c>
      <c r="M2480" t="b">
        <v>0</v>
      </c>
      <c r="N2480">
        <v>79</v>
      </c>
      <c r="O2480" s="10">
        <f>Kickstarter[[#This Row],[pledged]]/Kickstarter[[#This Row],[goal]]</f>
        <v>1.2749999999999999</v>
      </c>
      <c r="P2480" s="12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Sub-Category]],LEN(Kickstarter[[#This Row],[Category and Sub-Category]])-FIND("/",Kickstarter[[#This Row],[Category and Sub-Category]]))</f>
        <v>indie rock</v>
      </c>
      <c r="S2480" t="b">
        <v>1</v>
      </c>
      <c r="T2480" t="s">
        <v>8279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f>(((Kickstarter[[#This Row],[deadline]]/60)/60)/24)+DATE(1970,1,1)</f>
        <v>41118.083333333336</v>
      </c>
      <c r="J2481">
        <v>1343440800</v>
      </c>
      <c r="K2481" s="9">
        <f>(((Kickstarter[[#This Row],[launched_at]]/60)/60)/24)+DATE(1970,1,1)</f>
        <v>41107.726782407408</v>
      </c>
      <c r="L2481">
        <v>1342545994</v>
      </c>
      <c r="M2481" t="b">
        <v>0</v>
      </c>
      <c r="N2481">
        <v>16</v>
      </c>
      <c r="O2481" s="10">
        <f>Kickstarter[[#This Row],[pledged]]/Kickstarter[[#This Row],[goal]]</f>
        <v>1.3344333333333334</v>
      </c>
      <c r="P2481" s="12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Sub-Category]],LEN(Kickstarter[[#This Row],[Category and Sub-Category]])-FIND("/",Kickstarter[[#This Row],[Category and Sub-Category]]))</f>
        <v>indie rock</v>
      </c>
      <c r="S2481" t="b">
        <v>1</v>
      </c>
      <c r="T2481" t="s">
        <v>8279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f>(((Kickstarter[[#This Row],[deadline]]/60)/60)/24)+DATE(1970,1,1)</f>
        <v>42287.936157407406</v>
      </c>
      <c r="J2482">
        <v>1444516084</v>
      </c>
      <c r="K2482" s="9">
        <f>(((Kickstarter[[#This Row],[launched_at]]/60)/60)/24)+DATE(1970,1,1)</f>
        <v>42227.936157407406</v>
      </c>
      <c r="L2482">
        <v>1439332084</v>
      </c>
      <c r="M2482" t="b">
        <v>0</v>
      </c>
      <c r="N2482">
        <v>8</v>
      </c>
      <c r="O2482" s="10">
        <f>Kickstarter[[#This Row],[pledged]]/Kickstarter[[#This Row],[goal]]</f>
        <v>1</v>
      </c>
      <c r="P2482" s="12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Sub-Category]],LEN(Kickstarter[[#This Row],[Category and Sub-Category]])-FIND("/",Kickstarter[[#This Row],[Category and Sub-Category]]))</f>
        <v>indie rock</v>
      </c>
      <c r="S2482" t="b">
        <v>1</v>
      </c>
      <c r="T2482" t="s">
        <v>8279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f>(((Kickstarter[[#This Row],[deadline]]/60)/60)/24)+DATE(1970,1,1)</f>
        <v>41029.645925925928</v>
      </c>
      <c r="J2483">
        <v>1335799808</v>
      </c>
      <c r="K2483" s="9">
        <f>(((Kickstarter[[#This Row],[launched_at]]/60)/60)/24)+DATE(1970,1,1)</f>
        <v>40999.645925925928</v>
      </c>
      <c r="L2483">
        <v>1333207808</v>
      </c>
      <c r="M2483" t="b">
        <v>0</v>
      </c>
      <c r="N2483">
        <v>95</v>
      </c>
      <c r="O2483" s="10">
        <f>Kickstarter[[#This Row],[pledged]]/Kickstarter[[#This Row],[goal]]</f>
        <v>1.1291099999999998</v>
      </c>
      <c r="P2483" s="12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Sub-Category]],LEN(Kickstarter[[#This Row],[Category and Sub-Category]])-FIND("/",Kickstarter[[#This Row],[Category and Sub-Category]]))</f>
        <v>indie rock</v>
      </c>
      <c r="S2483" t="b">
        <v>1</v>
      </c>
      <c r="T2483" t="s">
        <v>8279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f>(((Kickstarter[[#This Row],[deadline]]/60)/60)/24)+DATE(1970,1,1)</f>
        <v>40756.782210648147</v>
      </c>
      <c r="J2484">
        <v>1312224383</v>
      </c>
      <c r="K2484" s="9">
        <f>(((Kickstarter[[#This Row],[launched_at]]/60)/60)/24)+DATE(1970,1,1)</f>
        <v>40711.782210648147</v>
      </c>
      <c r="L2484">
        <v>1308336383</v>
      </c>
      <c r="M2484" t="b">
        <v>0</v>
      </c>
      <c r="N2484">
        <v>25</v>
      </c>
      <c r="O2484" s="10">
        <f>Kickstarter[[#This Row],[pledged]]/Kickstarter[[#This Row],[goal]]</f>
        <v>1.0009999999999999</v>
      </c>
      <c r="P2484" s="12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Sub-Category]],LEN(Kickstarter[[#This Row],[Category and Sub-Category]])-FIND("/",Kickstarter[[#This Row],[Category and Sub-Category]]))</f>
        <v>indie rock</v>
      </c>
      <c r="S2484" t="b">
        <v>1</v>
      </c>
      <c r="T2484" t="s">
        <v>8279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f>(((Kickstarter[[#This Row],[deadline]]/60)/60)/24)+DATE(1970,1,1)</f>
        <v>41030.708368055559</v>
      </c>
      <c r="J2485">
        <v>1335891603</v>
      </c>
      <c r="K2485" s="9">
        <f>(((Kickstarter[[#This Row],[launched_at]]/60)/60)/24)+DATE(1970,1,1)</f>
        <v>40970.750034722223</v>
      </c>
      <c r="L2485">
        <v>1330711203</v>
      </c>
      <c r="M2485" t="b">
        <v>0</v>
      </c>
      <c r="N2485">
        <v>19</v>
      </c>
      <c r="O2485" s="10">
        <f>Kickstarter[[#This Row],[pledged]]/Kickstarter[[#This Row],[goal]]</f>
        <v>1.1372727272727272</v>
      </c>
      <c r="P2485" s="12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Sub-Category]],LEN(Kickstarter[[#This Row],[Category and Sub-Category]])-FIND("/",Kickstarter[[#This Row],[Category and Sub-Category]]))</f>
        <v>indie rock</v>
      </c>
      <c r="S2485" t="b">
        <v>1</v>
      </c>
      <c r="T2485" t="s">
        <v>8279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f>(((Kickstarter[[#This Row],[deadline]]/60)/60)/24)+DATE(1970,1,1)</f>
        <v>40801.916701388887</v>
      </c>
      <c r="J2486">
        <v>1316124003</v>
      </c>
      <c r="K2486" s="9">
        <f>(((Kickstarter[[#This Row],[launched_at]]/60)/60)/24)+DATE(1970,1,1)</f>
        <v>40771.916701388887</v>
      </c>
      <c r="L2486">
        <v>1313532003</v>
      </c>
      <c r="M2486" t="b">
        <v>0</v>
      </c>
      <c r="N2486">
        <v>90</v>
      </c>
      <c r="O2486" s="10">
        <f>Kickstarter[[#This Row],[pledged]]/Kickstarter[[#This Row],[goal]]</f>
        <v>1.1931742857142855</v>
      </c>
      <c r="P2486" s="12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Sub-Category]],LEN(Kickstarter[[#This Row],[Category and Sub-Category]])-FIND("/",Kickstarter[[#This Row],[Category and Sub-Category]]))</f>
        <v>indie rock</v>
      </c>
      <c r="S2486" t="b">
        <v>1</v>
      </c>
      <c r="T2486" t="s">
        <v>8279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f>(((Kickstarter[[#This Row],[deadline]]/60)/60)/24)+DATE(1970,1,1)</f>
        <v>40828.998599537037</v>
      </c>
      <c r="J2487">
        <v>1318463879</v>
      </c>
      <c r="K2487" s="9">
        <f>(((Kickstarter[[#This Row],[launched_at]]/60)/60)/24)+DATE(1970,1,1)</f>
        <v>40793.998599537037</v>
      </c>
      <c r="L2487">
        <v>1315439879</v>
      </c>
      <c r="M2487" t="b">
        <v>0</v>
      </c>
      <c r="N2487">
        <v>41</v>
      </c>
      <c r="O2487" s="10">
        <f>Kickstarter[[#This Row],[pledged]]/Kickstarter[[#This Row],[goal]]</f>
        <v>1.0325</v>
      </c>
      <c r="P2487" s="12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Sub-Category]],LEN(Kickstarter[[#This Row],[Category and Sub-Category]])-FIND("/",Kickstarter[[#This Row],[Category and Sub-Category]]))</f>
        <v>indie rock</v>
      </c>
      <c r="S2487" t="b">
        <v>1</v>
      </c>
      <c r="T2487" t="s">
        <v>8279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f>(((Kickstarter[[#This Row],[deadline]]/60)/60)/24)+DATE(1970,1,1)</f>
        <v>41021.708055555559</v>
      </c>
      <c r="J2488">
        <v>1335113976</v>
      </c>
      <c r="K2488" s="9">
        <f>(((Kickstarter[[#This Row],[launched_at]]/60)/60)/24)+DATE(1970,1,1)</f>
        <v>40991.708055555559</v>
      </c>
      <c r="L2488">
        <v>1332521976</v>
      </c>
      <c r="M2488" t="b">
        <v>0</v>
      </c>
      <c r="N2488">
        <v>30</v>
      </c>
      <c r="O2488" s="10">
        <f>Kickstarter[[#This Row],[pledged]]/Kickstarter[[#This Row],[goal]]</f>
        <v>2.6566666666666667</v>
      </c>
      <c r="P2488" s="12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Sub-Category]],LEN(Kickstarter[[#This Row],[Category and Sub-Category]])-FIND("/",Kickstarter[[#This Row],[Category and Sub-Category]]))</f>
        <v>indie rock</v>
      </c>
      <c r="S2488" t="b">
        <v>1</v>
      </c>
      <c r="T2488" t="s">
        <v>8279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f>(((Kickstarter[[#This Row],[deadline]]/60)/60)/24)+DATE(1970,1,1)</f>
        <v>41056.083298611113</v>
      </c>
      <c r="J2489">
        <v>1338083997</v>
      </c>
      <c r="K2489" s="9">
        <f>(((Kickstarter[[#This Row],[launched_at]]/60)/60)/24)+DATE(1970,1,1)</f>
        <v>41026.083298611113</v>
      </c>
      <c r="L2489">
        <v>1335491997</v>
      </c>
      <c r="M2489" t="b">
        <v>0</v>
      </c>
      <c r="N2489">
        <v>38</v>
      </c>
      <c r="O2489" s="10">
        <f>Kickstarter[[#This Row],[pledged]]/Kickstarter[[#This Row],[goal]]</f>
        <v>1.0005066666666667</v>
      </c>
      <c r="P2489" s="12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Sub-Category]],LEN(Kickstarter[[#This Row],[Category and Sub-Category]])-FIND("/",Kickstarter[[#This Row],[Category and Sub-Category]]))</f>
        <v>indie rock</v>
      </c>
      <c r="S2489" t="b">
        <v>1</v>
      </c>
      <c r="T2489" t="s">
        <v>8279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f>(((Kickstarter[[#This Row],[deadline]]/60)/60)/24)+DATE(1970,1,1)</f>
        <v>40863.674861111111</v>
      </c>
      <c r="J2490">
        <v>1321459908</v>
      </c>
      <c r="K2490" s="9">
        <f>(((Kickstarter[[#This Row],[launched_at]]/60)/60)/24)+DATE(1970,1,1)</f>
        <v>40833.633194444446</v>
      </c>
      <c r="L2490">
        <v>1318864308</v>
      </c>
      <c r="M2490" t="b">
        <v>0</v>
      </c>
      <c r="N2490">
        <v>65</v>
      </c>
      <c r="O2490" s="10">
        <f>Kickstarter[[#This Row],[pledged]]/Kickstarter[[#This Row],[goal]]</f>
        <v>1.0669999999999999</v>
      </c>
      <c r="P2490" s="12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Sub-Category]],LEN(Kickstarter[[#This Row],[Category and Sub-Category]])-FIND("/",Kickstarter[[#This Row],[Category and Sub-Category]]))</f>
        <v>indie rock</v>
      </c>
      <c r="S2490" t="b">
        <v>1</v>
      </c>
      <c r="T2490" t="s">
        <v>8279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f>(((Kickstarter[[#This Row],[deadline]]/60)/60)/24)+DATE(1970,1,1)</f>
        <v>41403.690266203703</v>
      </c>
      <c r="J2491">
        <v>1368117239</v>
      </c>
      <c r="K2491" s="9">
        <f>(((Kickstarter[[#This Row],[launched_at]]/60)/60)/24)+DATE(1970,1,1)</f>
        <v>41373.690266203703</v>
      </c>
      <c r="L2491">
        <v>1365525239</v>
      </c>
      <c r="M2491" t="b">
        <v>0</v>
      </c>
      <c r="N2491">
        <v>75</v>
      </c>
      <c r="O2491" s="10">
        <f>Kickstarter[[#This Row],[pledged]]/Kickstarter[[#This Row],[goal]]</f>
        <v>1.3367142857142857</v>
      </c>
      <c r="P2491" s="12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Sub-Category]],LEN(Kickstarter[[#This Row],[Category and Sub-Category]])-FIND("/",Kickstarter[[#This Row],[Category and Sub-Category]]))</f>
        <v>indie rock</v>
      </c>
      <c r="S2491" t="b">
        <v>1</v>
      </c>
      <c r="T2491" t="s">
        <v>8279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f>(((Kickstarter[[#This Row],[deadline]]/60)/60)/24)+DATE(1970,1,1)</f>
        <v>41083.227731481478</v>
      </c>
      <c r="J2492">
        <v>1340429276</v>
      </c>
      <c r="K2492" s="9">
        <f>(((Kickstarter[[#This Row],[launched_at]]/60)/60)/24)+DATE(1970,1,1)</f>
        <v>41023.227731481478</v>
      </c>
      <c r="L2492">
        <v>1335245276</v>
      </c>
      <c r="M2492" t="b">
        <v>0</v>
      </c>
      <c r="N2492">
        <v>16</v>
      </c>
      <c r="O2492" s="10">
        <f>Kickstarter[[#This Row],[pledged]]/Kickstarter[[#This Row],[goal]]</f>
        <v>1.214</v>
      </c>
      <c r="P2492" s="12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Sub-Category]],LEN(Kickstarter[[#This Row],[Category and Sub-Category]])-FIND("/",Kickstarter[[#This Row],[Category and Sub-Category]]))</f>
        <v>indie rock</v>
      </c>
      <c r="S2492" t="b">
        <v>1</v>
      </c>
      <c r="T2492" t="s">
        <v>8279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f>(((Kickstarter[[#This Row],[deadline]]/60)/60)/24)+DATE(1970,1,1)</f>
        <v>40559.07708333333</v>
      </c>
      <c r="J2493">
        <v>1295142660</v>
      </c>
      <c r="K2493" s="9">
        <f>(((Kickstarter[[#This Row],[launched_at]]/60)/60)/24)+DATE(1970,1,1)</f>
        <v>40542.839282407411</v>
      </c>
      <c r="L2493">
        <v>1293739714</v>
      </c>
      <c r="M2493" t="b">
        <v>0</v>
      </c>
      <c r="N2493">
        <v>10</v>
      </c>
      <c r="O2493" s="10">
        <f>Kickstarter[[#This Row],[pledged]]/Kickstarter[[#This Row],[goal]]</f>
        <v>1.032</v>
      </c>
      <c r="P2493" s="12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Sub-Category]],LEN(Kickstarter[[#This Row],[Category and Sub-Category]])-FIND("/",Kickstarter[[#This Row],[Category and Sub-Category]]))</f>
        <v>indie rock</v>
      </c>
      <c r="S2493" t="b">
        <v>1</v>
      </c>
      <c r="T2493" t="s">
        <v>8279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f>(((Kickstarter[[#This Row],[deadline]]/60)/60)/24)+DATE(1970,1,1)</f>
        <v>41076.415972222225</v>
      </c>
      <c r="J2494">
        <v>1339840740</v>
      </c>
      <c r="K2494" s="9">
        <f>(((Kickstarter[[#This Row],[launched_at]]/60)/60)/24)+DATE(1970,1,1)</f>
        <v>41024.985972222225</v>
      </c>
      <c r="L2494">
        <v>1335397188</v>
      </c>
      <c r="M2494" t="b">
        <v>0</v>
      </c>
      <c r="N2494">
        <v>27</v>
      </c>
      <c r="O2494" s="10">
        <f>Kickstarter[[#This Row],[pledged]]/Kickstarter[[#This Row],[goal]]</f>
        <v>1.25</v>
      </c>
      <c r="P2494" s="12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Sub-Category]],LEN(Kickstarter[[#This Row],[Category and Sub-Category]])-FIND("/",Kickstarter[[#This Row],[Category and Sub-Category]]))</f>
        <v>indie rock</v>
      </c>
      <c r="S2494" t="b">
        <v>1</v>
      </c>
      <c r="T2494" t="s">
        <v>8279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f>(((Kickstarter[[#This Row],[deadline]]/60)/60)/24)+DATE(1970,1,1)</f>
        <v>41393.168287037035</v>
      </c>
      <c r="J2495">
        <v>1367208140</v>
      </c>
      <c r="K2495" s="9">
        <f>(((Kickstarter[[#This Row],[launched_at]]/60)/60)/24)+DATE(1970,1,1)</f>
        <v>41348.168287037035</v>
      </c>
      <c r="L2495">
        <v>1363320140</v>
      </c>
      <c r="M2495" t="b">
        <v>0</v>
      </c>
      <c r="N2495">
        <v>259</v>
      </c>
      <c r="O2495" s="10">
        <f>Kickstarter[[#This Row],[pledged]]/Kickstarter[[#This Row],[goal]]</f>
        <v>1.2869999999999999</v>
      </c>
      <c r="P2495" s="12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Sub-Category]],LEN(Kickstarter[[#This Row],[Category and Sub-Category]])-FIND("/",Kickstarter[[#This Row],[Category and Sub-Category]]))</f>
        <v>indie rock</v>
      </c>
      <c r="S2495" t="b">
        <v>1</v>
      </c>
      <c r="T2495" t="s">
        <v>8279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f>(((Kickstarter[[#This Row],[deadline]]/60)/60)/24)+DATE(1970,1,1)</f>
        <v>41052.645185185182</v>
      </c>
      <c r="J2496">
        <v>1337786944</v>
      </c>
      <c r="K2496" s="9">
        <f>(((Kickstarter[[#This Row],[launched_at]]/60)/60)/24)+DATE(1970,1,1)</f>
        <v>41022.645185185182</v>
      </c>
      <c r="L2496">
        <v>1335194944</v>
      </c>
      <c r="M2496" t="b">
        <v>0</v>
      </c>
      <c r="N2496">
        <v>39</v>
      </c>
      <c r="O2496" s="10">
        <f>Kickstarter[[#This Row],[pledged]]/Kickstarter[[#This Row],[goal]]</f>
        <v>1.0100533333333332</v>
      </c>
      <c r="P2496" s="12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Sub-Category]],LEN(Kickstarter[[#This Row],[Category and Sub-Category]])-FIND("/",Kickstarter[[#This Row],[Category and Sub-Category]]))</f>
        <v>indie rock</v>
      </c>
      <c r="S2496" t="b">
        <v>1</v>
      </c>
      <c r="T2496" t="s">
        <v>8279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f>(((Kickstarter[[#This Row],[deadline]]/60)/60)/24)+DATE(1970,1,1)</f>
        <v>41066.946469907409</v>
      </c>
      <c r="J2497">
        <v>1339022575</v>
      </c>
      <c r="K2497" s="9">
        <f>(((Kickstarter[[#This Row],[launched_at]]/60)/60)/24)+DATE(1970,1,1)</f>
        <v>41036.946469907409</v>
      </c>
      <c r="L2497">
        <v>1336430575</v>
      </c>
      <c r="M2497" t="b">
        <v>0</v>
      </c>
      <c r="N2497">
        <v>42</v>
      </c>
      <c r="O2497" s="10">
        <f>Kickstarter[[#This Row],[pledged]]/Kickstarter[[#This Row],[goal]]</f>
        <v>1.2753666666666665</v>
      </c>
      <c r="P2497" s="12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Sub-Category]],LEN(Kickstarter[[#This Row],[Category and Sub-Category]])-FIND("/",Kickstarter[[#This Row],[Category and Sub-Category]]))</f>
        <v>indie rock</v>
      </c>
      <c r="S2497" t="b">
        <v>1</v>
      </c>
      <c r="T2497" t="s">
        <v>8279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f>(((Kickstarter[[#This Row],[deadline]]/60)/60)/24)+DATE(1970,1,1)</f>
        <v>41362.954768518517</v>
      </c>
      <c r="J2498">
        <v>1364597692</v>
      </c>
      <c r="K2498" s="9">
        <f>(((Kickstarter[[#This Row],[launched_at]]/60)/60)/24)+DATE(1970,1,1)</f>
        <v>41327.996435185189</v>
      </c>
      <c r="L2498">
        <v>1361577292</v>
      </c>
      <c r="M2498" t="b">
        <v>0</v>
      </c>
      <c r="N2498">
        <v>10</v>
      </c>
      <c r="O2498" s="10">
        <f>Kickstarter[[#This Row],[pledged]]/Kickstarter[[#This Row],[goal]]</f>
        <v>1</v>
      </c>
      <c r="P2498" s="12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Sub-Category]],LEN(Kickstarter[[#This Row],[Category and Sub-Category]])-FIND("/",Kickstarter[[#This Row],[Category and Sub-Category]]))</f>
        <v>indie rock</v>
      </c>
      <c r="S2498" t="b">
        <v>1</v>
      </c>
      <c r="T2498" t="s">
        <v>8279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f>(((Kickstarter[[#This Row],[deadline]]/60)/60)/24)+DATE(1970,1,1)</f>
        <v>40760.878912037035</v>
      </c>
      <c r="J2499">
        <v>1312578338</v>
      </c>
      <c r="K2499" s="9">
        <f>(((Kickstarter[[#This Row],[launched_at]]/60)/60)/24)+DATE(1970,1,1)</f>
        <v>40730.878912037035</v>
      </c>
      <c r="L2499">
        <v>1309986338</v>
      </c>
      <c r="M2499" t="b">
        <v>0</v>
      </c>
      <c r="N2499">
        <v>56</v>
      </c>
      <c r="O2499" s="10">
        <f>Kickstarter[[#This Row],[pledged]]/Kickstarter[[#This Row],[goal]]</f>
        <v>1.127715</v>
      </c>
      <c r="P2499" s="12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Sub-Category]],LEN(Kickstarter[[#This Row],[Category and Sub-Category]])-FIND("/",Kickstarter[[#This Row],[Category and Sub-Category]]))</f>
        <v>indie rock</v>
      </c>
      <c r="S2499" t="b">
        <v>1</v>
      </c>
      <c r="T2499" t="s">
        <v>8279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f>(((Kickstarter[[#This Row],[deadline]]/60)/60)/24)+DATE(1970,1,1)</f>
        <v>42031.967442129629</v>
      </c>
      <c r="J2500">
        <v>1422400387</v>
      </c>
      <c r="K2500" s="9">
        <f>(((Kickstarter[[#This Row],[launched_at]]/60)/60)/24)+DATE(1970,1,1)</f>
        <v>42017.967442129629</v>
      </c>
      <c r="L2500">
        <v>1421190787</v>
      </c>
      <c r="M2500" t="b">
        <v>0</v>
      </c>
      <c r="N2500">
        <v>20</v>
      </c>
      <c r="O2500" s="10">
        <f>Kickstarter[[#This Row],[pledged]]/Kickstarter[[#This Row],[goal]]</f>
        <v>1.056</v>
      </c>
      <c r="P2500" s="12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Sub-Category]],LEN(Kickstarter[[#This Row],[Category and Sub-Category]])-FIND("/",Kickstarter[[#This Row],[Category and Sub-Category]]))</f>
        <v>indie rock</v>
      </c>
      <c r="S2500" t="b">
        <v>1</v>
      </c>
      <c r="T2500" t="s">
        <v>8279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f>(((Kickstarter[[#This Row],[deadline]]/60)/60)/24)+DATE(1970,1,1)</f>
        <v>41274.75</v>
      </c>
      <c r="J2501">
        <v>1356976800</v>
      </c>
      <c r="K2501" s="9">
        <f>(((Kickstarter[[#This Row],[launched_at]]/60)/60)/24)+DATE(1970,1,1)</f>
        <v>41226.648576388885</v>
      </c>
      <c r="L2501">
        <v>1352820837</v>
      </c>
      <c r="M2501" t="b">
        <v>0</v>
      </c>
      <c r="N2501">
        <v>170</v>
      </c>
      <c r="O2501" s="10">
        <f>Kickstarter[[#This Row],[pledged]]/Kickstarter[[#This Row],[goal]]</f>
        <v>2.0262500000000001</v>
      </c>
      <c r="P2501" s="12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Sub-Category]],LEN(Kickstarter[[#This Row],[Category and Sub-Category]])-FIND("/",Kickstarter[[#This Row],[Category and Sub-Category]]))</f>
        <v>indie rock</v>
      </c>
      <c r="S2501" t="b">
        <v>1</v>
      </c>
      <c r="T2501" t="s">
        <v>8279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f>(((Kickstarter[[#This Row],[deadline]]/60)/60)/24)+DATE(1970,1,1)</f>
        <v>41083.772858796299</v>
      </c>
      <c r="J2502">
        <v>1340476375</v>
      </c>
      <c r="K2502" s="9">
        <f>(((Kickstarter[[#This Row],[launched_at]]/60)/60)/24)+DATE(1970,1,1)</f>
        <v>41053.772858796299</v>
      </c>
      <c r="L2502">
        <v>1337884375</v>
      </c>
      <c r="M2502" t="b">
        <v>0</v>
      </c>
      <c r="N2502">
        <v>29</v>
      </c>
      <c r="O2502" s="10">
        <f>Kickstarter[[#This Row],[pledged]]/Kickstarter[[#This Row],[goal]]</f>
        <v>1.1333333333333333</v>
      </c>
      <c r="P2502" s="12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Sub-Category]],LEN(Kickstarter[[#This Row],[Category and Sub-Category]])-FIND("/",Kickstarter[[#This Row],[Category and Sub-Category]]))</f>
        <v>indie rock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f>(((Kickstarter[[#This Row],[deadline]]/60)/60)/24)+DATE(1970,1,1)</f>
        <v>42274.776666666665</v>
      </c>
      <c r="J2503">
        <v>1443379104</v>
      </c>
      <c r="K2503" s="9">
        <f>(((Kickstarter[[#This Row],[launched_at]]/60)/60)/24)+DATE(1970,1,1)</f>
        <v>42244.776666666665</v>
      </c>
      <c r="L2503">
        <v>1440787104</v>
      </c>
      <c r="M2503" t="b">
        <v>0</v>
      </c>
      <c r="N2503">
        <v>7</v>
      </c>
      <c r="O2503" s="10">
        <f>Kickstarter[[#This Row],[pledged]]/Kickstarter[[#This Row],[goal]]</f>
        <v>2.5545454545454545E-2</v>
      </c>
      <c r="P2503" s="12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Sub-Category]],LEN(Kickstarter[[#This Row],[Category and Sub-Category]])-FIND("/",Kickstarter[[#This Row],[Category and Sub-Category]]))</f>
        <v>restaurants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f>(((Kickstarter[[#This Row],[deadline]]/60)/60)/24)+DATE(1970,1,1)</f>
        <v>41903.825439814813</v>
      </c>
      <c r="J2504">
        <v>1411328918</v>
      </c>
      <c r="K2504" s="9">
        <f>(((Kickstarter[[#This Row],[launched_at]]/60)/60)/24)+DATE(1970,1,1)</f>
        <v>41858.825439814813</v>
      </c>
      <c r="L2504">
        <v>1407440918</v>
      </c>
      <c r="M2504" t="b">
        <v>0</v>
      </c>
      <c r="N2504">
        <v>5</v>
      </c>
      <c r="O2504" s="10">
        <f>Kickstarter[[#This Row],[pledged]]/Kickstarter[[#This Row],[goal]]</f>
        <v>7.8181818181818181E-4</v>
      </c>
      <c r="P2504" s="12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Sub-Category]],LEN(Kickstarter[[#This Row],[Category and Sub-Category]])-FIND("/",Kickstarter[[#This Row],[Category and Sub-Category]]))</f>
        <v>restaurants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f>(((Kickstarter[[#This Row],[deadline]]/60)/60)/24)+DATE(1970,1,1)</f>
        <v>42528.879166666666</v>
      </c>
      <c r="J2505">
        <v>1465333560</v>
      </c>
      <c r="K2505" s="9">
        <f>(((Kickstarter[[#This Row],[launched_at]]/60)/60)/24)+DATE(1970,1,1)</f>
        <v>42498.899398148147</v>
      </c>
      <c r="L2505">
        <v>1462743308</v>
      </c>
      <c r="M2505" t="b">
        <v>0</v>
      </c>
      <c r="N2505">
        <v>0</v>
      </c>
      <c r="O2505" s="10">
        <f>Kickstarter[[#This Row],[pledged]]/Kickstarter[[#This Row],[goal]]</f>
        <v>0</v>
      </c>
      <c r="P2505" s="12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Sub-Category]],LEN(Kickstarter[[#This Row],[Category and Sub-Category]])-FIND("/",Kickstarter[[#This Row],[Category and Sub-Category]]))</f>
        <v>restaurants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f>(((Kickstarter[[#This Row],[deadline]]/60)/60)/24)+DATE(1970,1,1)</f>
        <v>41958.057106481487</v>
      </c>
      <c r="J2506">
        <v>1416014534</v>
      </c>
      <c r="K2506" s="9">
        <f>(((Kickstarter[[#This Row],[launched_at]]/60)/60)/24)+DATE(1970,1,1)</f>
        <v>41928.015439814815</v>
      </c>
      <c r="L2506">
        <v>1413418934</v>
      </c>
      <c r="M2506" t="b">
        <v>0</v>
      </c>
      <c r="N2506">
        <v>0</v>
      </c>
      <c r="O2506" s="10">
        <f>Kickstarter[[#This Row],[pledged]]/Kickstarter[[#This Row],[goal]]</f>
        <v>0</v>
      </c>
      <c r="P2506" s="12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Sub-Category]],LEN(Kickstarter[[#This Row],[Category and Sub-Category]])-FIND("/",Kickstarter[[#This Row],[Category and Sub-Category]]))</f>
        <v>restaurants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f>(((Kickstarter[[#This Row],[deadline]]/60)/60)/24)+DATE(1970,1,1)</f>
        <v>42077.014074074075</v>
      </c>
      <c r="J2507">
        <v>1426292416</v>
      </c>
      <c r="K2507" s="9">
        <f>(((Kickstarter[[#This Row],[launched_at]]/60)/60)/24)+DATE(1970,1,1)</f>
        <v>42047.05574074074</v>
      </c>
      <c r="L2507">
        <v>1423704016</v>
      </c>
      <c r="M2507" t="b">
        <v>0</v>
      </c>
      <c r="N2507">
        <v>0</v>
      </c>
      <c r="O2507" s="10">
        <f>Kickstarter[[#This Row],[pledged]]/Kickstarter[[#This Row],[goal]]</f>
        <v>0</v>
      </c>
      <c r="P2507" s="12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Sub-Category]],LEN(Kickstarter[[#This Row],[Category and Sub-Category]])-FIND("/",Kickstarter[[#This Row],[Category and Sub-Category]]))</f>
        <v>restaurants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f>(((Kickstarter[[#This Row],[deadline]]/60)/60)/24)+DATE(1970,1,1)</f>
        <v>42280.875</v>
      </c>
      <c r="J2508">
        <v>1443906000</v>
      </c>
      <c r="K2508" s="9">
        <f>(((Kickstarter[[#This Row],[launched_at]]/60)/60)/24)+DATE(1970,1,1)</f>
        <v>42258.297094907408</v>
      </c>
      <c r="L2508">
        <v>1441955269</v>
      </c>
      <c r="M2508" t="b">
        <v>0</v>
      </c>
      <c r="N2508">
        <v>2</v>
      </c>
      <c r="O2508" s="10">
        <f>Kickstarter[[#This Row],[pledged]]/Kickstarter[[#This Row],[goal]]</f>
        <v>6.0000000000000001E-3</v>
      </c>
      <c r="P2508" s="12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Sub-Category]],LEN(Kickstarter[[#This Row],[Category and Sub-Category]])-FIND("/",Kickstarter[[#This Row],[Category and Sub-Category]]))</f>
        <v>restaurants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f>(((Kickstarter[[#This Row],[deadline]]/60)/60)/24)+DATE(1970,1,1)</f>
        <v>42135.072962962964</v>
      </c>
      <c r="J2509">
        <v>1431308704</v>
      </c>
      <c r="K2509" s="9">
        <f>(((Kickstarter[[#This Row],[launched_at]]/60)/60)/24)+DATE(1970,1,1)</f>
        <v>42105.072962962964</v>
      </c>
      <c r="L2509">
        <v>1428716704</v>
      </c>
      <c r="M2509" t="b">
        <v>0</v>
      </c>
      <c r="N2509">
        <v>0</v>
      </c>
      <c r="O2509" s="10">
        <f>Kickstarter[[#This Row],[pledged]]/Kickstarter[[#This Row],[goal]]</f>
        <v>0</v>
      </c>
      <c r="P2509" s="12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Sub-Category]],LEN(Kickstarter[[#This Row],[Category and Sub-Category]])-FIND("/",Kickstarter[[#This Row],[Category and Sub-Category]]))</f>
        <v>restaurants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f>(((Kickstarter[[#This Row],[deadline]]/60)/60)/24)+DATE(1970,1,1)</f>
        <v>41865.951782407406</v>
      </c>
      <c r="J2510">
        <v>1408056634</v>
      </c>
      <c r="K2510" s="9">
        <f>(((Kickstarter[[#This Row],[launched_at]]/60)/60)/24)+DATE(1970,1,1)</f>
        <v>41835.951782407406</v>
      </c>
      <c r="L2510">
        <v>1405464634</v>
      </c>
      <c r="M2510" t="b">
        <v>0</v>
      </c>
      <c r="N2510">
        <v>0</v>
      </c>
      <c r="O2510" s="10">
        <f>Kickstarter[[#This Row],[pledged]]/Kickstarter[[#This Row],[goal]]</f>
        <v>0</v>
      </c>
      <c r="P2510" s="12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Sub-Category]],LEN(Kickstarter[[#This Row],[Category and Sub-Category]])-FIND("/",Kickstarter[[#This Row],[Category and Sub-Category]]))</f>
        <v>restaurants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f>(((Kickstarter[[#This Row],[deadline]]/60)/60)/24)+DATE(1970,1,1)</f>
        <v>42114.767928240741</v>
      </c>
      <c r="J2511">
        <v>1429554349</v>
      </c>
      <c r="K2511" s="9">
        <f>(((Kickstarter[[#This Row],[launched_at]]/60)/60)/24)+DATE(1970,1,1)</f>
        <v>42058.809594907405</v>
      </c>
      <c r="L2511">
        <v>1424719549</v>
      </c>
      <c r="M2511" t="b">
        <v>0</v>
      </c>
      <c r="N2511">
        <v>28</v>
      </c>
      <c r="O2511" s="10">
        <f>Kickstarter[[#This Row],[pledged]]/Kickstarter[[#This Row],[goal]]</f>
        <v>1.0526315789473684E-2</v>
      </c>
      <c r="P2511" s="12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Sub-Category]],LEN(Kickstarter[[#This Row],[Category and Sub-Category]])-FIND("/",Kickstarter[[#This Row],[Category and Sub-Category]]))</f>
        <v>restaurants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f>(((Kickstarter[[#This Row],[deadline]]/60)/60)/24)+DATE(1970,1,1)</f>
        <v>42138.997361111105</v>
      </c>
      <c r="J2512">
        <v>1431647772</v>
      </c>
      <c r="K2512" s="9">
        <f>(((Kickstarter[[#This Row],[launched_at]]/60)/60)/24)+DATE(1970,1,1)</f>
        <v>42078.997361111105</v>
      </c>
      <c r="L2512">
        <v>1426463772</v>
      </c>
      <c r="M2512" t="b">
        <v>0</v>
      </c>
      <c r="N2512">
        <v>2</v>
      </c>
      <c r="O2512" s="10">
        <f>Kickstarter[[#This Row],[pledged]]/Kickstarter[[#This Row],[goal]]</f>
        <v>1.5E-3</v>
      </c>
      <c r="P2512" s="12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Sub-Category]],LEN(Kickstarter[[#This Row],[Category and Sub-Category]])-FIND("/",Kickstarter[[#This Row],[Category and Sub-Category]]))</f>
        <v>restaurants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f>(((Kickstarter[[#This Row],[deadline]]/60)/60)/24)+DATE(1970,1,1)</f>
        <v>42401.446909722217</v>
      </c>
      <c r="J2513">
        <v>1454323413</v>
      </c>
      <c r="K2513" s="9">
        <f>(((Kickstarter[[#This Row],[launched_at]]/60)/60)/24)+DATE(1970,1,1)</f>
        <v>42371.446909722217</v>
      </c>
      <c r="L2513">
        <v>1451731413</v>
      </c>
      <c r="M2513" t="b">
        <v>0</v>
      </c>
      <c r="N2513">
        <v>0</v>
      </c>
      <c r="O2513" s="10">
        <f>Kickstarter[[#This Row],[pledged]]/Kickstarter[[#This Row],[goal]]</f>
        <v>0</v>
      </c>
      <c r="P2513" s="12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Sub-Category]],LEN(Kickstarter[[#This Row],[Category and Sub-Category]])-FIND("/",Kickstarter[[#This Row],[Category and Sub-Category]]))</f>
        <v>restaurants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f>(((Kickstarter[[#This Row],[deadline]]/60)/60)/24)+DATE(1970,1,1)</f>
        <v>41986.876863425925</v>
      </c>
      <c r="J2514">
        <v>1418504561</v>
      </c>
      <c r="K2514" s="9">
        <f>(((Kickstarter[[#This Row],[launched_at]]/60)/60)/24)+DATE(1970,1,1)</f>
        <v>41971.876863425925</v>
      </c>
      <c r="L2514">
        <v>1417208561</v>
      </c>
      <c r="M2514" t="b">
        <v>0</v>
      </c>
      <c r="N2514">
        <v>0</v>
      </c>
      <c r="O2514" s="10">
        <f>Kickstarter[[#This Row],[pledged]]/Kickstarter[[#This Row],[goal]]</f>
        <v>0</v>
      </c>
      <c r="P2514" s="12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Sub-Category]],LEN(Kickstarter[[#This Row],[Category and Sub-Category]])-FIND("/",Kickstarter[[#This Row],[Category and Sub-Category]]))</f>
        <v>restaurants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f>(((Kickstarter[[#This Row],[deadline]]/60)/60)/24)+DATE(1970,1,1)</f>
        <v>42792.00681712963</v>
      </c>
      <c r="J2515">
        <v>1488067789</v>
      </c>
      <c r="K2515" s="9">
        <f>(((Kickstarter[[#This Row],[launched_at]]/60)/60)/24)+DATE(1970,1,1)</f>
        <v>42732.00681712963</v>
      </c>
      <c r="L2515">
        <v>1482883789</v>
      </c>
      <c r="M2515" t="b">
        <v>0</v>
      </c>
      <c r="N2515">
        <v>0</v>
      </c>
      <c r="O2515" s="10">
        <f>Kickstarter[[#This Row],[pledged]]/Kickstarter[[#This Row],[goal]]</f>
        <v>0</v>
      </c>
      <c r="P2515" s="12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Sub-Category]],LEN(Kickstarter[[#This Row],[Category and Sub-Category]])-FIND("/",Kickstarter[[#This Row],[Category and Sub-Category]]))</f>
        <v>restaurants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f>(((Kickstarter[[#This Row],[deadline]]/60)/60)/24)+DATE(1970,1,1)</f>
        <v>41871.389780092592</v>
      </c>
      <c r="J2516">
        <v>1408526477</v>
      </c>
      <c r="K2516" s="9">
        <f>(((Kickstarter[[#This Row],[launched_at]]/60)/60)/24)+DATE(1970,1,1)</f>
        <v>41854.389780092592</v>
      </c>
      <c r="L2516">
        <v>1407057677</v>
      </c>
      <c r="M2516" t="b">
        <v>0</v>
      </c>
      <c r="N2516">
        <v>4</v>
      </c>
      <c r="O2516" s="10">
        <f>Kickstarter[[#This Row],[pledged]]/Kickstarter[[#This Row],[goal]]</f>
        <v>1.7500000000000002E-2</v>
      </c>
      <c r="P2516" s="12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Sub-Category]],LEN(Kickstarter[[#This Row],[Category and Sub-Category]])-FIND("/",Kickstarter[[#This Row],[Category and Sub-Category]]))</f>
        <v>restaurants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f>(((Kickstarter[[#This Row],[deadline]]/60)/60)/24)+DATE(1970,1,1)</f>
        <v>42057.839733796296</v>
      </c>
      <c r="J2517">
        <v>1424635753</v>
      </c>
      <c r="K2517" s="9">
        <f>(((Kickstarter[[#This Row],[launched_at]]/60)/60)/24)+DATE(1970,1,1)</f>
        <v>42027.839733796296</v>
      </c>
      <c r="L2517">
        <v>1422043753</v>
      </c>
      <c r="M2517" t="b">
        <v>0</v>
      </c>
      <c r="N2517">
        <v>12</v>
      </c>
      <c r="O2517" s="10">
        <f>Kickstarter[[#This Row],[pledged]]/Kickstarter[[#This Row],[goal]]</f>
        <v>0.186</v>
      </c>
      <c r="P2517" s="12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Sub-Category]],LEN(Kickstarter[[#This Row],[Category and Sub-Category]])-FIND("/",Kickstarter[[#This Row],[Category and Sub-Category]]))</f>
        <v>restaurants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f>(((Kickstarter[[#This Row],[deadline]]/60)/60)/24)+DATE(1970,1,1)</f>
        <v>41972.6950462963</v>
      </c>
      <c r="J2518">
        <v>1417279252</v>
      </c>
      <c r="K2518" s="9">
        <f>(((Kickstarter[[#This Row],[launched_at]]/60)/60)/24)+DATE(1970,1,1)</f>
        <v>41942.653379629628</v>
      </c>
      <c r="L2518">
        <v>1414683652</v>
      </c>
      <c r="M2518" t="b">
        <v>0</v>
      </c>
      <c r="N2518">
        <v>0</v>
      </c>
      <c r="O2518" s="10">
        <f>Kickstarter[[#This Row],[pledged]]/Kickstarter[[#This Row],[goal]]</f>
        <v>0</v>
      </c>
      <c r="P2518" s="12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Sub-Category]],LEN(Kickstarter[[#This Row],[Category and Sub-Category]])-FIND("/",Kickstarter[[#This Row],[Category and Sub-Category]]))</f>
        <v>restaurants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f>(((Kickstarter[[#This Row],[deadline]]/60)/60)/24)+DATE(1970,1,1)</f>
        <v>42082.760763888888</v>
      </c>
      <c r="J2519">
        <v>1426788930</v>
      </c>
      <c r="K2519" s="9">
        <f>(((Kickstarter[[#This Row],[launched_at]]/60)/60)/24)+DATE(1970,1,1)</f>
        <v>42052.802430555559</v>
      </c>
      <c r="L2519">
        <v>1424200530</v>
      </c>
      <c r="M2519" t="b">
        <v>0</v>
      </c>
      <c r="N2519">
        <v>33</v>
      </c>
      <c r="O2519" s="10">
        <f>Kickstarter[[#This Row],[pledged]]/Kickstarter[[#This Row],[goal]]</f>
        <v>9.8166666666666666E-2</v>
      </c>
      <c r="P2519" s="12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Sub-Category]],LEN(Kickstarter[[#This Row],[Category and Sub-Category]])-FIND("/",Kickstarter[[#This Row],[Category and Sub-Category]]))</f>
        <v>restaurants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f>(((Kickstarter[[#This Row],[deadline]]/60)/60)/24)+DATE(1970,1,1)</f>
        <v>41956.722546296296</v>
      </c>
      <c r="J2520">
        <v>1415899228</v>
      </c>
      <c r="K2520" s="9">
        <f>(((Kickstarter[[#This Row],[launched_at]]/60)/60)/24)+DATE(1970,1,1)</f>
        <v>41926.680879629632</v>
      </c>
      <c r="L2520">
        <v>1413303628</v>
      </c>
      <c r="M2520" t="b">
        <v>0</v>
      </c>
      <c r="N2520">
        <v>0</v>
      </c>
      <c r="O2520" s="10">
        <f>Kickstarter[[#This Row],[pledged]]/Kickstarter[[#This Row],[goal]]</f>
        <v>0</v>
      </c>
      <c r="P2520" s="12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Sub-Category]],LEN(Kickstarter[[#This Row],[Category and Sub-Category]])-FIND("/",Kickstarter[[#This Row],[Category and Sub-Category]]))</f>
        <v>restaurants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f>(((Kickstarter[[#This Row],[deadline]]/60)/60)/24)+DATE(1970,1,1)</f>
        <v>41839.155138888891</v>
      </c>
      <c r="J2521">
        <v>1405741404</v>
      </c>
      <c r="K2521" s="9">
        <f>(((Kickstarter[[#This Row],[launched_at]]/60)/60)/24)+DATE(1970,1,1)</f>
        <v>41809.155138888891</v>
      </c>
      <c r="L2521">
        <v>1403149404</v>
      </c>
      <c r="M2521" t="b">
        <v>0</v>
      </c>
      <c r="N2521">
        <v>4</v>
      </c>
      <c r="O2521" s="10">
        <f>Kickstarter[[#This Row],[pledged]]/Kickstarter[[#This Row],[goal]]</f>
        <v>4.3333333333333331E-4</v>
      </c>
      <c r="P2521" s="12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Sub-Category]],LEN(Kickstarter[[#This Row],[Category and Sub-Category]])-FIND("/",Kickstarter[[#This Row],[Category and Sub-Category]]))</f>
        <v>restaurants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f>(((Kickstarter[[#This Row],[deadline]]/60)/60)/24)+DATE(1970,1,1)</f>
        <v>42658.806249999994</v>
      </c>
      <c r="J2522">
        <v>1476559260</v>
      </c>
      <c r="K2522" s="9">
        <f>(((Kickstarter[[#This Row],[launched_at]]/60)/60)/24)+DATE(1970,1,1)</f>
        <v>42612.600520833337</v>
      </c>
      <c r="L2522">
        <v>1472567085</v>
      </c>
      <c r="M2522" t="b">
        <v>0</v>
      </c>
      <c r="N2522">
        <v>0</v>
      </c>
      <c r="O2522" s="10">
        <f>Kickstarter[[#This Row],[pledged]]/Kickstarter[[#This Row],[goal]]</f>
        <v>0</v>
      </c>
      <c r="P2522" s="12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Sub-Category]],LEN(Kickstarter[[#This Row],[Category and Sub-Category]])-FIND("/",Kickstarter[[#This Row],[Category and Sub-Category]]))</f>
        <v>restaurants</v>
      </c>
      <c r="S2522" t="b">
        <v>0</v>
      </c>
      <c r="T2522" t="s">
        <v>8299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f>(((Kickstarter[[#This Row],[deadline]]/60)/60)/24)+DATE(1970,1,1)</f>
        <v>42290.967835648145</v>
      </c>
      <c r="J2523">
        <v>1444778021</v>
      </c>
      <c r="K2523" s="9">
        <f>(((Kickstarter[[#This Row],[launched_at]]/60)/60)/24)+DATE(1970,1,1)</f>
        <v>42269.967835648145</v>
      </c>
      <c r="L2523">
        <v>1442963621</v>
      </c>
      <c r="M2523" t="b">
        <v>0</v>
      </c>
      <c r="N2523">
        <v>132</v>
      </c>
      <c r="O2523" s="10">
        <f>Kickstarter[[#This Row],[pledged]]/Kickstarter[[#This Row],[goal]]</f>
        <v>1.0948792000000001</v>
      </c>
      <c r="P2523" s="12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Sub-Category]],LEN(Kickstarter[[#This Row],[Category and Sub-Category]])-FIND("/",Kickstarter[[#This Row],[Category and Sub-Category]]))</f>
        <v>classical music</v>
      </c>
      <c r="S2523" t="b">
        <v>1</v>
      </c>
      <c r="T2523" t="s">
        <v>8300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f>(((Kickstarter[[#This Row],[deadline]]/60)/60)/24)+DATE(1970,1,1)</f>
        <v>42482.619444444441</v>
      </c>
      <c r="J2524">
        <v>1461336720</v>
      </c>
      <c r="K2524" s="9">
        <f>(((Kickstarter[[#This Row],[launched_at]]/60)/60)/24)+DATE(1970,1,1)</f>
        <v>42460.573611111111</v>
      </c>
      <c r="L2524">
        <v>1459431960</v>
      </c>
      <c r="M2524" t="b">
        <v>0</v>
      </c>
      <c r="N2524">
        <v>27</v>
      </c>
      <c r="O2524" s="10">
        <f>Kickstarter[[#This Row],[pledged]]/Kickstarter[[#This Row],[goal]]</f>
        <v>1</v>
      </c>
      <c r="P2524" s="12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Sub-Category]],LEN(Kickstarter[[#This Row],[Category and Sub-Category]])-FIND("/",Kickstarter[[#This Row],[Category and Sub-Category]]))</f>
        <v>classical music</v>
      </c>
      <c r="S2524" t="b">
        <v>1</v>
      </c>
      <c r="T2524" t="s">
        <v>8300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f>(((Kickstarter[[#This Row],[deadline]]/60)/60)/24)+DATE(1970,1,1)</f>
        <v>41961.017268518524</v>
      </c>
      <c r="J2525">
        <v>1416270292</v>
      </c>
      <c r="K2525" s="9">
        <f>(((Kickstarter[[#This Row],[launched_at]]/60)/60)/24)+DATE(1970,1,1)</f>
        <v>41930.975601851853</v>
      </c>
      <c r="L2525">
        <v>1413674692</v>
      </c>
      <c r="M2525" t="b">
        <v>0</v>
      </c>
      <c r="N2525">
        <v>26</v>
      </c>
      <c r="O2525" s="10">
        <f>Kickstarter[[#This Row],[pledged]]/Kickstarter[[#This Row],[goal]]</f>
        <v>1.5644444444444445</v>
      </c>
      <c r="P2525" s="12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Sub-Category]],LEN(Kickstarter[[#This Row],[Category and Sub-Category]])-FIND("/",Kickstarter[[#This Row],[Category and Sub-Category]]))</f>
        <v>classical music</v>
      </c>
      <c r="S2525" t="b">
        <v>1</v>
      </c>
      <c r="T2525" t="s">
        <v>8300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f>(((Kickstarter[[#This Row],[deadline]]/60)/60)/24)+DATE(1970,1,1)</f>
        <v>41994.1875</v>
      </c>
      <c r="J2526">
        <v>1419136200</v>
      </c>
      <c r="K2526" s="9">
        <f>(((Kickstarter[[#This Row],[launched_at]]/60)/60)/24)+DATE(1970,1,1)</f>
        <v>41961.807372685187</v>
      </c>
      <c r="L2526">
        <v>1416338557</v>
      </c>
      <c r="M2526" t="b">
        <v>0</v>
      </c>
      <c r="N2526">
        <v>43</v>
      </c>
      <c r="O2526" s="10">
        <f>Kickstarter[[#This Row],[pledged]]/Kickstarter[[#This Row],[goal]]</f>
        <v>1.016</v>
      </c>
      <c r="P2526" s="12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Sub-Category]],LEN(Kickstarter[[#This Row],[Category and Sub-Category]])-FIND("/",Kickstarter[[#This Row],[Category and Sub-Category]]))</f>
        <v>classical music</v>
      </c>
      <c r="S2526" t="b">
        <v>1</v>
      </c>
      <c r="T2526" t="s">
        <v>8300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f>(((Kickstarter[[#This Row],[deadline]]/60)/60)/24)+DATE(1970,1,1)</f>
        <v>41088.844571759262</v>
      </c>
      <c r="J2527">
        <v>1340914571</v>
      </c>
      <c r="K2527" s="9">
        <f>(((Kickstarter[[#This Row],[launched_at]]/60)/60)/24)+DATE(1970,1,1)</f>
        <v>41058.844571759262</v>
      </c>
      <c r="L2527">
        <v>1338322571</v>
      </c>
      <c r="M2527" t="b">
        <v>0</v>
      </c>
      <c r="N2527">
        <v>80</v>
      </c>
      <c r="O2527" s="10">
        <f>Kickstarter[[#This Row],[pledged]]/Kickstarter[[#This Row],[goal]]</f>
        <v>1.00325</v>
      </c>
      <c r="P2527" s="12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Sub-Category]],LEN(Kickstarter[[#This Row],[Category and Sub-Category]])-FIND("/",Kickstarter[[#This Row],[Category and Sub-Category]]))</f>
        <v>classical music</v>
      </c>
      <c r="S2527" t="b">
        <v>1</v>
      </c>
      <c r="T2527" t="s">
        <v>8300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f>(((Kickstarter[[#This Row],[deadline]]/60)/60)/24)+DATE(1970,1,1)</f>
        <v>41981.207638888889</v>
      </c>
      <c r="J2528">
        <v>1418014740</v>
      </c>
      <c r="K2528" s="9">
        <f>(((Kickstarter[[#This Row],[launched_at]]/60)/60)/24)+DATE(1970,1,1)</f>
        <v>41953.091134259259</v>
      </c>
      <c r="L2528">
        <v>1415585474</v>
      </c>
      <c r="M2528" t="b">
        <v>0</v>
      </c>
      <c r="N2528">
        <v>33</v>
      </c>
      <c r="O2528" s="10">
        <f>Kickstarter[[#This Row],[pledged]]/Kickstarter[[#This Row],[goal]]</f>
        <v>1.1294999999999999</v>
      </c>
      <c r="P2528" s="12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Sub-Category]],LEN(Kickstarter[[#This Row],[Category and Sub-Category]])-FIND("/",Kickstarter[[#This Row],[Category and Sub-Category]]))</f>
        <v>classical music</v>
      </c>
      <c r="S2528" t="b">
        <v>1</v>
      </c>
      <c r="T2528" t="s">
        <v>8300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f>(((Kickstarter[[#This Row],[deadline]]/60)/60)/24)+DATE(1970,1,1)</f>
        <v>41565.165972222225</v>
      </c>
      <c r="J2529">
        <v>1382068740</v>
      </c>
      <c r="K2529" s="9">
        <f>(((Kickstarter[[#This Row],[launched_at]]/60)/60)/24)+DATE(1970,1,1)</f>
        <v>41546.75105324074</v>
      </c>
      <c r="L2529">
        <v>1380477691</v>
      </c>
      <c r="M2529" t="b">
        <v>0</v>
      </c>
      <c r="N2529">
        <v>71</v>
      </c>
      <c r="O2529" s="10">
        <f>Kickstarter[[#This Row],[pledged]]/Kickstarter[[#This Row],[goal]]</f>
        <v>1.02125</v>
      </c>
      <c r="P2529" s="12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Sub-Category]],LEN(Kickstarter[[#This Row],[Category and Sub-Category]])-FIND("/",Kickstarter[[#This Row],[Category and Sub-Category]]))</f>
        <v>classical music</v>
      </c>
      <c r="S2529" t="b">
        <v>1</v>
      </c>
      <c r="T2529" t="s">
        <v>8300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f>(((Kickstarter[[#This Row],[deadline]]/60)/60)/24)+DATE(1970,1,1)</f>
        <v>42236.458333333328</v>
      </c>
      <c r="J2530">
        <v>1440068400</v>
      </c>
      <c r="K2530" s="9">
        <f>(((Kickstarter[[#This Row],[launched_at]]/60)/60)/24)+DATE(1970,1,1)</f>
        <v>42217.834525462968</v>
      </c>
      <c r="L2530">
        <v>1438459303</v>
      </c>
      <c r="M2530" t="b">
        <v>0</v>
      </c>
      <c r="N2530">
        <v>81</v>
      </c>
      <c r="O2530" s="10">
        <f>Kickstarter[[#This Row],[pledged]]/Kickstarter[[#This Row],[goal]]</f>
        <v>1.0724974999999999</v>
      </c>
      <c r="P2530" s="12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Sub-Category]],LEN(Kickstarter[[#This Row],[Category and Sub-Category]])-FIND("/",Kickstarter[[#This Row],[Category and Sub-Category]]))</f>
        <v>classical music</v>
      </c>
      <c r="S2530" t="b">
        <v>1</v>
      </c>
      <c r="T2530" t="s">
        <v>8300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f>(((Kickstarter[[#This Row],[deadline]]/60)/60)/24)+DATE(1970,1,1)</f>
        <v>40993.0390625</v>
      </c>
      <c r="J2531">
        <v>1332636975</v>
      </c>
      <c r="K2531" s="9">
        <f>(((Kickstarter[[#This Row],[launched_at]]/60)/60)/24)+DATE(1970,1,1)</f>
        <v>40948.080729166664</v>
      </c>
      <c r="L2531">
        <v>1328752575</v>
      </c>
      <c r="M2531" t="b">
        <v>0</v>
      </c>
      <c r="N2531">
        <v>76</v>
      </c>
      <c r="O2531" s="10">
        <f>Kickstarter[[#This Row],[pledged]]/Kickstarter[[#This Row],[goal]]</f>
        <v>1.0428333333333333</v>
      </c>
      <c r="P2531" s="12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Sub-Category]],LEN(Kickstarter[[#This Row],[Category and Sub-Category]])-FIND("/",Kickstarter[[#This Row],[Category and Sub-Category]]))</f>
        <v>classical music</v>
      </c>
      <c r="S2531" t="b">
        <v>1</v>
      </c>
      <c r="T2531" t="s">
        <v>8300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f>(((Kickstarter[[#This Row],[deadline]]/60)/60)/24)+DATE(1970,1,1)</f>
        <v>42114.201388888891</v>
      </c>
      <c r="J2532">
        <v>1429505400</v>
      </c>
      <c r="K2532" s="9">
        <f>(((Kickstarter[[#This Row],[launched_at]]/60)/60)/24)+DATE(1970,1,1)</f>
        <v>42081.864641203705</v>
      </c>
      <c r="L2532">
        <v>1426711505</v>
      </c>
      <c r="M2532" t="b">
        <v>0</v>
      </c>
      <c r="N2532">
        <v>48</v>
      </c>
      <c r="O2532" s="10">
        <f>Kickstarter[[#This Row],[pledged]]/Kickstarter[[#This Row],[goal]]</f>
        <v>1</v>
      </c>
      <c r="P2532" s="12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Sub-Category]],LEN(Kickstarter[[#This Row],[Category and Sub-Category]])-FIND("/",Kickstarter[[#This Row],[Category and Sub-Category]]))</f>
        <v>classical music</v>
      </c>
      <c r="S2532" t="b">
        <v>1</v>
      </c>
      <c r="T2532" t="s">
        <v>8300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f>(((Kickstarter[[#This Row],[deadline]]/60)/60)/24)+DATE(1970,1,1)</f>
        <v>42231.165972222225</v>
      </c>
      <c r="J2533">
        <v>1439611140</v>
      </c>
      <c r="K2533" s="9">
        <f>(((Kickstarter[[#This Row],[launched_at]]/60)/60)/24)+DATE(1970,1,1)</f>
        <v>42208.680023148147</v>
      </c>
      <c r="L2533">
        <v>1437668354</v>
      </c>
      <c r="M2533" t="b">
        <v>0</v>
      </c>
      <c r="N2533">
        <v>61</v>
      </c>
      <c r="O2533" s="10">
        <f>Kickstarter[[#This Row],[pledged]]/Kickstarter[[#This Row],[goal]]</f>
        <v>1.004</v>
      </c>
      <c r="P2533" s="12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Sub-Category]],LEN(Kickstarter[[#This Row],[Category and Sub-Category]])-FIND("/",Kickstarter[[#This Row],[Category and Sub-Category]]))</f>
        <v>classical music</v>
      </c>
      <c r="S2533" t="b">
        <v>1</v>
      </c>
      <c r="T2533" t="s">
        <v>8300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f>(((Kickstarter[[#This Row],[deadline]]/60)/60)/24)+DATE(1970,1,1)</f>
        <v>41137.849143518521</v>
      </c>
      <c r="J2534">
        <v>1345148566</v>
      </c>
      <c r="K2534" s="9">
        <f>(((Kickstarter[[#This Row],[launched_at]]/60)/60)/24)+DATE(1970,1,1)</f>
        <v>41107.849143518521</v>
      </c>
      <c r="L2534">
        <v>1342556566</v>
      </c>
      <c r="M2534" t="b">
        <v>0</v>
      </c>
      <c r="N2534">
        <v>60</v>
      </c>
      <c r="O2534" s="10">
        <f>Kickstarter[[#This Row],[pledged]]/Kickstarter[[#This Row],[goal]]</f>
        <v>1.26125</v>
      </c>
      <c r="P2534" s="12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Sub-Category]],LEN(Kickstarter[[#This Row],[Category and Sub-Category]])-FIND("/",Kickstarter[[#This Row],[Category and Sub-Category]]))</f>
        <v>classical music</v>
      </c>
      <c r="S2534" t="b">
        <v>1</v>
      </c>
      <c r="T2534" t="s">
        <v>8300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f>(((Kickstarter[[#This Row],[deadline]]/60)/60)/24)+DATE(1970,1,1)</f>
        <v>41334.750787037039</v>
      </c>
      <c r="J2535">
        <v>1362160868</v>
      </c>
      <c r="K2535" s="9">
        <f>(((Kickstarter[[#This Row],[launched_at]]/60)/60)/24)+DATE(1970,1,1)</f>
        <v>41304.751284722224</v>
      </c>
      <c r="L2535">
        <v>1359568911</v>
      </c>
      <c r="M2535" t="b">
        <v>0</v>
      </c>
      <c r="N2535">
        <v>136</v>
      </c>
      <c r="O2535" s="10">
        <f>Kickstarter[[#This Row],[pledged]]/Kickstarter[[#This Row],[goal]]</f>
        <v>1.1066666666666667</v>
      </c>
      <c r="P2535" s="12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Sub-Category]],LEN(Kickstarter[[#This Row],[Category and Sub-Category]])-FIND("/",Kickstarter[[#This Row],[Category and Sub-Category]]))</f>
        <v>classical music</v>
      </c>
      <c r="S2535" t="b">
        <v>1</v>
      </c>
      <c r="T2535" t="s">
        <v>8300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f>(((Kickstarter[[#This Row],[deadline]]/60)/60)/24)+DATE(1970,1,1)</f>
        <v>40179.25</v>
      </c>
      <c r="J2536">
        <v>1262325600</v>
      </c>
      <c r="K2536" s="9">
        <f>(((Kickstarter[[#This Row],[launched_at]]/60)/60)/24)+DATE(1970,1,1)</f>
        <v>40127.700370370374</v>
      </c>
      <c r="L2536">
        <v>1257871712</v>
      </c>
      <c r="M2536" t="b">
        <v>0</v>
      </c>
      <c r="N2536">
        <v>14</v>
      </c>
      <c r="O2536" s="10">
        <f>Kickstarter[[#This Row],[pledged]]/Kickstarter[[#This Row],[goal]]</f>
        <v>1.05</v>
      </c>
      <c r="P2536" s="12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Sub-Category]],LEN(Kickstarter[[#This Row],[Category and Sub-Category]])-FIND("/",Kickstarter[[#This Row],[Category and Sub-Category]]))</f>
        <v>classical music</v>
      </c>
      <c r="S2536" t="b">
        <v>1</v>
      </c>
      <c r="T2536" t="s">
        <v>8300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f>(((Kickstarter[[#This Row],[deadline]]/60)/60)/24)+DATE(1970,1,1)</f>
        <v>41974.832696759258</v>
      </c>
      <c r="J2537">
        <v>1417463945</v>
      </c>
      <c r="K2537" s="9">
        <f>(((Kickstarter[[#This Row],[launched_at]]/60)/60)/24)+DATE(1970,1,1)</f>
        <v>41943.791030092594</v>
      </c>
      <c r="L2537">
        <v>1414781945</v>
      </c>
      <c r="M2537" t="b">
        <v>0</v>
      </c>
      <c r="N2537">
        <v>78</v>
      </c>
      <c r="O2537" s="10">
        <f>Kickstarter[[#This Row],[pledged]]/Kickstarter[[#This Row],[goal]]</f>
        <v>1.03775</v>
      </c>
      <c r="P2537" s="12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Sub-Category]],LEN(Kickstarter[[#This Row],[Category and Sub-Category]])-FIND("/",Kickstarter[[#This Row],[Category and Sub-Category]]))</f>
        <v>classical music</v>
      </c>
      <c r="S2537" t="b">
        <v>1</v>
      </c>
      <c r="T2537" t="s">
        <v>8300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f>(((Kickstarter[[#This Row],[deadline]]/60)/60)/24)+DATE(1970,1,1)</f>
        <v>41485.106087962966</v>
      </c>
      <c r="J2538">
        <v>1375151566</v>
      </c>
      <c r="K2538" s="9">
        <f>(((Kickstarter[[#This Row],[launched_at]]/60)/60)/24)+DATE(1970,1,1)</f>
        <v>41464.106087962966</v>
      </c>
      <c r="L2538">
        <v>1373337166</v>
      </c>
      <c r="M2538" t="b">
        <v>0</v>
      </c>
      <c r="N2538">
        <v>4</v>
      </c>
      <c r="O2538" s="10">
        <f>Kickstarter[[#This Row],[pledged]]/Kickstarter[[#This Row],[goal]]</f>
        <v>1.1599999999999999</v>
      </c>
      <c r="P2538" s="12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Sub-Category]],LEN(Kickstarter[[#This Row],[Category and Sub-Category]])-FIND("/",Kickstarter[[#This Row],[Category and Sub-Category]]))</f>
        <v>classical music</v>
      </c>
      <c r="S2538" t="b">
        <v>1</v>
      </c>
      <c r="T2538" t="s">
        <v>8300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f>(((Kickstarter[[#This Row],[deadline]]/60)/60)/24)+DATE(1970,1,1)</f>
        <v>40756.648784722223</v>
      </c>
      <c r="J2539">
        <v>1312212855</v>
      </c>
      <c r="K2539" s="9">
        <f>(((Kickstarter[[#This Row],[launched_at]]/60)/60)/24)+DATE(1970,1,1)</f>
        <v>40696.648784722223</v>
      </c>
      <c r="L2539">
        <v>1307028855</v>
      </c>
      <c r="M2539" t="b">
        <v>0</v>
      </c>
      <c r="N2539">
        <v>11</v>
      </c>
      <c r="O2539" s="10">
        <f>Kickstarter[[#This Row],[pledged]]/Kickstarter[[#This Row],[goal]]</f>
        <v>1.1000000000000001</v>
      </c>
      <c r="P2539" s="12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Sub-Category]],LEN(Kickstarter[[#This Row],[Category and Sub-Category]])-FIND("/",Kickstarter[[#This Row],[Category and Sub-Category]]))</f>
        <v>classical music</v>
      </c>
      <c r="S2539" t="b">
        <v>1</v>
      </c>
      <c r="T2539" t="s">
        <v>8300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f>(((Kickstarter[[#This Row],[deadline]]/60)/60)/24)+DATE(1970,1,1)</f>
        <v>41329.207638888889</v>
      </c>
      <c r="J2540">
        <v>1361681940</v>
      </c>
      <c r="K2540" s="9">
        <f>(((Kickstarter[[#This Row],[launched_at]]/60)/60)/24)+DATE(1970,1,1)</f>
        <v>41298.509965277779</v>
      </c>
      <c r="L2540">
        <v>1359029661</v>
      </c>
      <c r="M2540" t="b">
        <v>0</v>
      </c>
      <c r="N2540">
        <v>185</v>
      </c>
      <c r="O2540" s="10">
        <f>Kickstarter[[#This Row],[pledged]]/Kickstarter[[#This Row],[goal]]</f>
        <v>1.130176111111111</v>
      </c>
      <c r="P2540" s="12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Sub-Category]],LEN(Kickstarter[[#This Row],[Category and Sub-Category]])-FIND("/",Kickstarter[[#This Row],[Category and Sub-Category]]))</f>
        <v>classical music</v>
      </c>
      <c r="S2540" t="b">
        <v>1</v>
      </c>
      <c r="T2540" t="s">
        <v>8300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f>(((Kickstarter[[#This Row],[deadline]]/60)/60)/24)+DATE(1970,1,1)</f>
        <v>42037.902222222227</v>
      </c>
      <c r="J2541">
        <v>1422913152</v>
      </c>
      <c r="K2541" s="9">
        <f>(((Kickstarter[[#This Row],[launched_at]]/60)/60)/24)+DATE(1970,1,1)</f>
        <v>41977.902222222227</v>
      </c>
      <c r="L2541">
        <v>1417729152</v>
      </c>
      <c r="M2541" t="b">
        <v>0</v>
      </c>
      <c r="N2541">
        <v>59</v>
      </c>
      <c r="O2541" s="10">
        <f>Kickstarter[[#This Row],[pledged]]/Kickstarter[[#This Row],[goal]]</f>
        <v>1.0024999999999999</v>
      </c>
      <c r="P2541" s="12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Sub-Category]],LEN(Kickstarter[[#This Row],[Category and Sub-Category]])-FIND("/",Kickstarter[[#This Row],[Category and Sub-Category]]))</f>
        <v>classical music</v>
      </c>
      <c r="S2541" t="b">
        <v>1</v>
      </c>
      <c r="T2541" t="s">
        <v>8300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f>(((Kickstarter[[#This Row],[deadline]]/60)/60)/24)+DATE(1970,1,1)</f>
        <v>40845.675011574072</v>
      </c>
      <c r="J2542">
        <v>1319904721</v>
      </c>
      <c r="K2542" s="9">
        <f>(((Kickstarter[[#This Row],[launched_at]]/60)/60)/24)+DATE(1970,1,1)</f>
        <v>40785.675011574072</v>
      </c>
      <c r="L2542">
        <v>1314720721</v>
      </c>
      <c r="M2542" t="b">
        <v>0</v>
      </c>
      <c r="N2542">
        <v>27</v>
      </c>
      <c r="O2542" s="10">
        <f>Kickstarter[[#This Row],[pledged]]/Kickstarter[[#This Row],[goal]]</f>
        <v>1.034</v>
      </c>
      <c r="P2542" s="12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Sub-Category]],LEN(Kickstarter[[#This Row],[Category and Sub-Category]])-FIND("/",Kickstarter[[#This Row],[Category and Sub-Category]]))</f>
        <v>classical music</v>
      </c>
      <c r="S2542" t="b">
        <v>1</v>
      </c>
      <c r="T2542" t="s">
        <v>8300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f>(((Kickstarter[[#This Row],[deadline]]/60)/60)/24)+DATE(1970,1,1)</f>
        <v>41543.449282407404</v>
      </c>
      <c r="J2543">
        <v>1380192418</v>
      </c>
      <c r="K2543" s="9">
        <f>(((Kickstarter[[#This Row],[launched_at]]/60)/60)/24)+DATE(1970,1,1)</f>
        <v>41483.449282407404</v>
      </c>
      <c r="L2543">
        <v>1375008418</v>
      </c>
      <c r="M2543" t="b">
        <v>0</v>
      </c>
      <c r="N2543">
        <v>63</v>
      </c>
      <c r="O2543" s="10">
        <f>Kickstarter[[#This Row],[pledged]]/Kickstarter[[#This Row],[goal]]</f>
        <v>1.0702857142857143</v>
      </c>
      <c r="P2543" s="12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Sub-Category]],LEN(Kickstarter[[#This Row],[Category and Sub-Category]])-FIND("/",Kickstarter[[#This Row],[Category and Sub-Category]]))</f>
        <v>classical music</v>
      </c>
      <c r="S2543" t="b">
        <v>1</v>
      </c>
      <c r="T2543" t="s">
        <v>8300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f>(((Kickstarter[[#This Row],[deadline]]/60)/60)/24)+DATE(1970,1,1)</f>
        <v>41548.165972222225</v>
      </c>
      <c r="J2544">
        <v>1380599940</v>
      </c>
      <c r="K2544" s="9">
        <f>(((Kickstarter[[#This Row],[launched_at]]/60)/60)/24)+DATE(1970,1,1)</f>
        <v>41509.426585648151</v>
      </c>
      <c r="L2544">
        <v>1377252857</v>
      </c>
      <c r="M2544" t="b">
        <v>0</v>
      </c>
      <c r="N2544">
        <v>13</v>
      </c>
      <c r="O2544" s="10">
        <f>Kickstarter[[#This Row],[pledged]]/Kickstarter[[#This Row],[goal]]</f>
        <v>1.0357142857142858</v>
      </c>
      <c r="P2544" s="12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Sub-Category]],LEN(Kickstarter[[#This Row],[Category and Sub-Category]])-FIND("/",Kickstarter[[#This Row],[Category and Sub-Category]]))</f>
        <v>classical music</v>
      </c>
      <c r="S2544" t="b">
        <v>1</v>
      </c>
      <c r="T2544" t="s">
        <v>8300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f>(((Kickstarter[[#This Row],[deadline]]/60)/60)/24)+DATE(1970,1,1)</f>
        <v>40545.125</v>
      </c>
      <c r="J2545">
        <v>1293937200</v>
      </c>
      <c r="K2545" s="9">
        <f>(((Kickstarter[[#This Row],[launched_at]]/60)/60)/24)+DATE(1970,1,1)</f>
        <v>40514.107615740737</v>
      </c>
      <c r="L2545">
        <v>1291257298</v>
      </c>
      <c r="M2545" t="b">
        <v>0</v>
      </c>
      <c r="N2545">
        <v>13</v>
      </c>
      <c r="O2545" s="10">
        <f>Kickstarter[[#This Row],[pledged]]/Kickstarter[[#This Row],[goal]]</f>
        <v>1.5640000000000001</v>
      </c>
      <c r="P2545" s="12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Sub-Category]],LEN(Kickstarter[[#This Row],[Category and Sub-Category]])-FIND("/",Kickstarter[[#This Row],[Category and Sub-Category]]))</f>
        <v>classical music</v>
      </c>
      <c r="S2545" t="b">
        <v>1</v>
      </c>
      <c r="T2545" t="s">
        <v>8300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f>(((Kickstarter[[#This Row],[deadline]]/60)/60)/24)+DATE(1970,1,1)</f>
        <v>41098.520474537036</v>
      </c>
      <c r="J2546">
        <v>1341750569</v>
      </c>
      <c r="K2546" s="9">
        <f>(((Kickstarter[[#This Row],[launched_at]]/60)/60)/24)+DATE(1970,1,1)</f>
        <v>41068.520474537036</v>
      </c>
      <c r="L2546">
        <v>1339158569</v>
      </c>
      <c r="M2546" t="b">
        <v>0</v>
      </c>
      <c r="N2546">
        <v>57</v>
      </c>
      <c r="O2546" s="10">
        <f>Kickstarter[[#This Row],[pledged]]/Kickstarter[[#This Row],[goal]]</f>
        <v>1.0082</v>
      </c>
      <c r="P2546" s="12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Sub-Category]],LEN(Kickstarter[[#This Row],[Category and Sub-Category]])-FIND("/",Kickstarter[[#This Row],[Category and Sub-Category]]))</f>
        <v>classical music</v>
      </c>
      <c r="S2546" t="b">
        <v>1</v>
      </c>
      <c r="T2546" t="s">
        <v>8300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f>(((Kickstarter[[#This Row],[deadline]]/60)/60)/24)+DATE(1970,1,1)</f>
        <v>42062.020833333328</v>
      </c>
      <c r="J2547">
        <v>1424997000</v>
      </c>
      <c r="K2547" s="9">
        <f>(((Kickstarter[[#This Row],[launched_at]]/60)/60)/24)+DATE(1970,1,1)</f>
        <v>42027.13817129629</v>
      </c>
      <c r="L2547">
        <v>1421983138</v>
      </c>
      <c r="M2547" t="b">
        <v>0</v>
      </c>
      <c r="N2547">
        <v>61</v>
      </c>
      <c r="O2547" s="10">
        <f>Kickstarter[[#This Row],[pledged]]/Kickstarter[[#This Row],[goal]]</f>
        <v>1.9530000000000001</v>
      </c>
      <c r="P2547" s="12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Sub-Category]],LEN(Kickstarter[[#This Row],[Category and Sub-Category]])-FIND("/",Kickstarter[[#This Row],[Category and Sub-Category]]))</f>
        <v>classical music</v>
      </c>
      <c r="S2547" t="b">
        <v>1</v>
      </c>
      <c r="T2547" t="s">
        <v>8300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f>(((Kickstarter[[#This Row],[deadline]]/60)/60)/24)+DATE(1970,1,1)</f>
        <v>41552.208333333336</v>
      </c>
      <c r="J2548">
        <v>1380949200</v>
      </c>
      <c r="K2548" s="9">
        <f>(((Kickstarter[[#This Row],[launched_at]]/60)/60)/24)+DATE(1970,1,1)</f>
        <v>41524.858553240738</v>
      </c>
      <c r="L2548">
        <v>1378586179</v>
      </c>
      <c r="M2548" t="b">
        <v>0</v>
      </c>
      <c r="N2548">
        <v>65</v>
      </c>
      <c r="O2548" s="10">
        <f>Kickstarter[[#This Row],[pledged]]/Kickstarter[[#This Row],[goal]]</f>
        <v>1.1171428571428572</v>
      </c>
      <c r="P2548" s="12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Sub-Category]],LEN(Kickstarter[[#This Row],[Category and Sub-Category]])-FIND("/",Kickstarter[[#This Row],[Category and Sub-Category]]))</f>
        <v>classical music</v>
      </c>
      <c r="S2548" t="b">
        <v>1</v>
      </c>
      <c r="T2548" t="s">
        <v>8300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f>(((Kickstarter[[#This Row],[deadline]]/60)/60)/24)+DATE(1970,1,1)</f>
        <v>41003.731516203705</v>
      </c>
      <c r="J2549">
        <v>1333560803</v>
      </c>
      <c r="K2549" s="9">
        <f>(((Kickstarter[[#This Row],[launched_at]]/60)/60)/24)+DATE(1970,1,1)</f>
        <v>40973.773182870369</v>
      </c>
      <c r="L2549">
        <v>1330972403</v>
      </c>
      <c r="M2549" t="b">
        <v>0</v>
      </c>
      <c r="N2549">
        <v>134</v>
      </c>
      <c r="O2549" s="10">
        <f>Kickstarter[[#This Row],[pledged]]/Kickstarter[[#This Row],[goal]]</f>
        <v>1.1985454545454546</v>
      </c>
      <c r="P2549" s="12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Sub-Category]],LEN(Kickstarter[[#This Row],[Category and Sub-Category]])-FIND("/",Kickstarter[[#This Row],[Category and Sub-Category]]))</f>
        <v>classical music</v>
      </c>
      <c r="S2549" t="b">
        <v>1</v>
      </c>
      <c r="T2549" t="s">
        <v>8300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f>(((Kickstarter[[#This Row],[deadline]]/60)/60)/24)+DATE(1970,1,1)</f>
        <v>42643.185416666667</v>
      </c>
      <c r="J2550">
        <v>1475209620</v>
      </c>
      <c r="K2550" s="9">
        <f>(((Kickstarter[[#This Row],[launched_at]]/60)/60)/24)+DATE(1970,1,1)</f>
        <v>42618.625428240746</v>
      </c>
      <c r="L2550">
        <v>1473087637</v>
      </c>
      <c r="M2550" t="b">
        <v>0</v>
      </c>
      <c r="N2550">
        <v>37</v>
      </c>
      <c r="O2550" s="10">
        <f>Kickstarter[[#This Row],[pledged]]/Kickstarter[[#This Row],[goal]]</f>
        <v>1.0185</v>
      </c>
      <c r="P2550" s="12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Sub-Category]],LEN(Kickstarter[[#This Row],[Category and Sub-Category]])-FIND("/",Kickstarter[[#This Row],[Category and Sub-Category]]))</f>
        <v>classical music</v>
      </c>
      <c r="S2550" t="b">
        <v>1</v>
      </c>
      <c r="T2550" t="s">
        <v>8300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f>(((Kickstarter[[#This Row],[deadline]]/60)/60)/24)+DATE(1970,1,1)</f>
        <v>41425.708333333336</v>
      </c>
      <c r="J2551">
        <v>1370019600</v>
      </c>
      <c r="K2551" s="9">
        <f>(((Kickstarter[[#This Row],[launched_at]]/60)/60)/24)+DATE(1970,1,1)</f>
        <v>41390.757754629631</v>
      </c>
      <c r="L2551">
        <v>1366999870</v>
      </c>
      <c r="M2551" t="b">
        <v>0</v>
      </c>
      <c r="N2551">
        <v>37</v>
      </c>
      <c r="O2551" s="10">
        <f>Kickstarter[[#This Row],[pledged]]/Kickstarter[[#This Row],[goal]]</f>
        <v>1.0280254777070064</v>
      </c>
      <c r="P2551" s="12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Sub-Category]],LEN(Kickstarter[[#This Row],[Category and Sub-Category]])-FIND("/",Kickstarter[[#This Row],[Category and Sub-Category]]))</f>
        <v>classical music</v>
      </c>
      <c r="S2551" t="b">
        <v>1</v>
      </c>
      <c r="T2551" t="s">
        <v>8300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f>(((Kickstarter[[#This Row],[deadline]]/60)/60)/24)+DATE(1970,1,1)</f>
        <v>42285.165972222225</v>
      </c>
      <c r="J2552">
        <v>1444276740</v>
      </c>
      <c r="K2552" s="9">
        <f>(((Kickstarter[[#This Row],[launched_at]]/60)/60)/24)+DATE(1970,1,1)</f>
        <v>42228.634328703702</v>
      </c>
      <c r="L2552">
        <v>1439392406</v>
      </c>
      <c r="M2552" t="b">
        <v>0</v>
      </c>
      <c r="N2552">
        <v>150</v>
      </c>
      <c r="O2552" s="10">
        <f>Kickstarter[[#This Row],[pledged]]/Kickstarter[[#This Row],[goal]]</f>
        <v>1.0084615384615385</v>
      </c>
      <c r="P2552" s="12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Sub-Category]],LEN(Kickstarter[[#This Row],[Category and Sub-Category]])-FIND("/",Kickstarter[[#This Row],[Category and Sub-Category]]))</f>
        <v>classical music</v>
      </c>
      <c r="S2552" t="b">
        <v>1</v>
      </c>
      <c r="T2552" t="s">
        <v>8300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f>(((Kickstarter[[#This Row],[deadline]]/60)/60)/24)+DATE(1970,1,1)</f>
        <v>40989.866666666669</v>
      </c>
      <c r="J2553">
        <v>1332362880</v>
      </c>
      <c r="K2553" s="9">
        <f>(((Kickstarter[[#This Row],[launched_at]]/60)/60)/24)+DATE(1970,1,1)</f>
        <v>40961.252141203702</v>
      </c>
      <c r="L2553">
        <v>1329890585</v>
      </c>
      <c r="M2553" t="b">
        <v>0</v>
      </c>
      <c r="N2553">
        <v>56</v>
      </c>
      <c r="O2553" s="10">
        <f>Kickstarter[[#This Row],[pledged]]/Kickstarter[[#This Row],[goal]]</f>
        <v>1.0273469387755103</v>
      </c>
      <c r="P2553" s="12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Sub-Category]],LEN(Kickstarter[[#This Row],[Category and Sub-Category]])-FIND("/",Kickstarter[[#This Row],[Category and Sub-Category]]))</f>
        <v>classical music</v>
      </c>
      <c r="S2553" t="b">
        <v>1</v>
      </c>
      <c r="T2553" t="s">
        <v>8300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f>(((Kickstarter[[#This Row],[deadline]]/60)/60)/24)+DATE(1970,1,1)</f>
        <v>42799.809965277775</v>
      </c>
      <c r="J2554">
        <v>1488741981</v>
      </c>
      <c r="K2554" s="9">
        <f>(((Kickstarter[[#This Row],[launched_at]]/60)/60)/24)+DATE(1970,1,1)</f>
        <v>42769.809965277775</v>
      </c>
      <c r="L2554">
        <v>1486149981</v>
      </c>
      <c r="M2554" t="b">
        <v>0</v>
      </c>
      <c r="N2554">
        <v>18</v>
      </c>
      <c r="O2554" s="10">
        <f>Kickstarter[[#This Row],[pledged]]/Kickstarter[[#This Row],[goal]]</f>
        <v>1.0649999999999999</v>
      </c>
      <c r="P2554" s="12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Sub-Category]],LEN(Kickstarter[[#This Row],[Category and Sub-Category]])-FIND("/",Kickstarter[[#This Row],[Category and Sub-Category]]))</f>
        <v>classical music</v>
      </c>
      <c r="S2554" t="b">
        <v>1</v>
      </c>
      <c r="T2554" t="s">
        <v>8300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f>(((Kickstarter[[#This Row],[deadline]]/60)/60)/24)+DATE(1970,1,1)</f>
        <v>41173.199155092596</v>
      </c>
      <c r="J2555">
        <v>1348202807</v>
      </c>
      <c r="K2555" s="9">
        <f>(((Kickstarter[[#This Row],[launched_at]]/60)/60)/24)+DATE(1970,1,1)</f>
        <v>41113.199155092596</v>
      </c>
      <c r="L2555">
        <v>1343018807</v>
      </c>
      <c r="M2555" t="b">
        <v>0</v>
      </c>
      <c r="N2555">
        <v>60</v>
      </c>
      <c r="O2555" s="10">
        <f>Kickstarter[[#This Row],[pledged]]/Kickstarter[[#This Row],[goal]]</f>
        <v>1.5553333333333332</v>
      </c>
      <c r="P2555" s="12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Sub-Category]],LEN(Kickstarter[[#This Row],[Category and Sub-Category]])-FIND("/",Kickstarter[[#This Row],[Category and Sub-Category]]))</f>
        <v>classical music</v>
      </c>
      <c r="S2555" t="b">
        <v>1</v>
      </c>
      <c r="T2555" t="s">
        <v>8300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f>(((Kickstarter[[#This Row],[deadline]]/60)/60)/24)+DATE(1970,1,1)</f>
        <v>42156.165972222225</v>
      </c>
      <c r="J2556">
        <v>1433131140</v>
      </c>
      <c r="K2556" s="9">
        <f>(((Kickstarter[[#This Row],[launched_at]]/60)/60)/24)+DATE(1970,1,1)</f>
        <v>42125.078275462962</v>
      </c>
      <c r="L2556">
        <v>1430445163</v>
      </c>
      <c r="M2556" t="b">
        <v>0</v>
      </c>
      <c r="N2556">
        <v>67</v>
      </c>
      <c r="O2556" s="10">
        <f>Kickstarter[[#This Row],[pledged]]/Kickstarter[[#This Row],[goal]]</f>
        <v>1.228</v>
      </c>
      <c r="P2556" s="12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Sub-Category]],LEN(Kickstarter[[#This Row],[Category and Sub-Category]])-FIND("/",Kickstarter[[#This Row],[Category and Sub-Category]]))</f>
        <v>classical music</v>
      </c>
      <c r="S2556" t="b">
        <v>1</v>
      </c>
      <c r="T2556" t="s">
        <v>8300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f>(((Kickstarter[[#This Row],[deadline]]/60)/60)/24)+DATE(1970,1,1)</f>
        <v>41057.655011574076</v>
      </c>
      <c r="J2557">
        <v>1338219793</v>
      </c>
      <c r="K2557" s="9">
        <f>(((Kickstarter[[#This Row],[launched_at]]/60)/60)/24)+DATE(1970,1,1)</f>
        <v>41026.655011574076</v>
      </c>
      <c r="L2557">
        <v>1335541393</v>
      </c>
      <c r="M2557" t="b">
        <v>0</v>
      </c>
      <c r="N2557">
        <v>35</v>
      </c>
      <c r="O2557" s="10">
        <f>Kickstarter[[#This Row],[pledged]]/Kickstarter[[#This Row],[goal]]</f>
        <v>1.0734999999999999</v>
      </c>
      <c r="P2557" s="12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Sub-Category]],LEN(Kickstarter[[#This Row],[Category and Sub-Category]])-FIND("/",Kickstarter[[#This Row],[Category and Sub-Category]]))</f>
        <v>classical music</v>
      </c>
      <c r="S2557" t="b">
        <v>1</v>
      </c>
      <c r="T2557" t="s">
        <v>8300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f>(((Kickstarter[[#This Row],[deadline]]/60)/60)/24)+DATE(1970,1,1)</f>
        <v>41267.991400462961</v>
      </c>
      <c r="J2558">
        <v>1356392857</v>
      </c>
      <c r="K2558" s="9">
        <f>(((Kickstarter[[#This Row],[launched_at]]/60)/60)/24)+DATE(1970,1,1)</f>
        <v>41222.991400462961</v>
      </c>
      <c r="L2558">
        <v>1352504857</v>
      </c>
      <c r="M2558" t="b">
        <v>0</v>
      </c>
      <c r="N2558">
        <v>34</v>
      </c>
      <c r="O2558" s="10">
        <f>Kickstarter[[#This Row],[pledged]]/Kickstarter[[#This Row],[goal]]</f>
        <v>1.0550335570469798</v>
      </c>
      <c r="P2558" s="12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Sub-Category]],LEN(Kickstarter[[#This Row],[Category and Sub-Category]])-FIND("/",Kickstarter[[#This Row],[Category and Sub-Category]]))</f>
        <v>classical music</v>
      </c>
      <c r="S2558" t="b">
        <v>1</v>
      </c>
      <c r="T2558" t="s">
        <v>8300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f>(((Kickstarter[[#This Row],[deadline]]/60)/60)/24)+DATE(1970,1,1)</f>
        <v>41774.745208333334</v>
      </c>
      <c r="J2559">
        <v>1400176386</v>
      </c>
      <c r="K2559" s="9">
        <f>(((Kickstarter[[#This Row],[launched_at]]/60)/60)/24)+DATE(1970,1,1)</f>
        <v>41744.745208333334</v>
      </c>
      <c r="L2559">
        <v>1397584386</v>
      </c>
      <c r="M2559" t="b">
        <v>0</v>
      </c>
      <c r="N2559">
        <v>36</v>
      </c>
      <c r="O2559" s="10">
        <f>Kickstarter[[#This Row],[pledged]]/Kickstarter[[#This Row],[goal]]</f>
        <v>1.1844444444444444</v>
      </c>
      <c r="P2559" s="12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Sub-Category]],LEN(Kickstarter[[#This Row],[Category and Sub-Category]])-FIND("/",Kickstarter[[#This Row],[Category and Sub-Category]]))</f>
        <v>classical music</v>
      </c>
      <c r="S2559" t="b">
        <v>1</v>
      </c>
      <c r="T2559" t="s">
        <v>8300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f>(((Kickstarter[[#This Row],[deadline]]/60)/60)/24)+DATE(1970,1,1)</f>
        <v>42125.582638888889</v>
      </c>
      <c r="J2560">
        <v>1430488740</v>
      </c>
      <c r="K2560" s="9">
        <f>(((Kickstarter[[#This Row],[launched_at]]/60)/60)/24)+DATE(1970,1,1)</f>
        <v>42093.860023148154</v>
      </c>
      <c r="L2560">
        <v>1427747906</v>
      </c>
      <c r="M2560" t="b">
        <v>0</v>
      </c>
      <c r="N2560">
        <v>18</v>
      </c>
      <c r="O2560" s="10">
        <f>Kickstarter[[#This Row],[pledged]]/Kickstarter[[#This Row],[goal]]</f>
        <v>1.0888</v>
      </c>
      <c r="P2560" s="12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Sub-Category]],LEN(Kickstarter[[#This Row],[Category and Sub-Category]])-FIND("/",Kickstarter[[#This Row],[Category and Sub-Category]]))</f>
        <v>classical music</v>
      </c>
      <c r="S2560" t="b">
        <v>1</v>
      </c>
      <c r="T2560" t="s">
        <v>8300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f>(((Kickstarter[[#This Row],[deadline]]/60)/60)/24)+DATE(1970,1,1)</f>
        <v>40862.817361111112</v>
      </c>
      <c r="J2561">
        <v>1321385820</v>
      </c>
      <c r="K2561" s="9">
        <f>(((Kickstarter[[#This Row],[launched_at]]/60)/60)/24)+DATE(1970,1,1)</f>
        <v>40829.873657407406</v>
      </c>
      <c r="L2561">
        <v>1318539484</v>
      </c>
      <c r="M2561" t="b">
        <v>0</v>
      </c>
      <c r="N2561">
        <v>25</v>
      </c>
      <c r="O2561" s="10">
        <f>Kickstarter[[#This Row],[pledged]]/Kickstarter[[#This Row],[goal]]</f>
        <v>1.1125</v>
      </c>
      <c r="P2561" s="12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Sub-Category]],LEN(Kickstarter[[#This Row],[Category and Sub-Category]])-FIND("/",Kickstarter[[#This Row],[Category and Sub-Category]]))</f>
        <v>classical music</v>
      </c>
      <c r="S2561" t="b">
        <v>1</v>
      </c>
      <c r="T2561" t="s">
        <v>8300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f>(((Kickstarter[[#This Row],[deadline]]/60)/60)/24)+DATE(1970,1,1)</f>
        <v>42069.951087962967</v>
      </c>
      <c r="J2562">
        <v>1425682174</v>
      </c>
      <c r="K2562" s="9">
        <f>(((Kickstarter[[#This Row],[launched_at]]/60)/60)/24)+DATE(1970,1,1)</f>
        <v>42039.951087962967</v>
      </c>
      <c r="L2562">
        <v>1423090174</v>
      </c>
      <c r="M2562" t="b">
        <v>0</v>
      </c>
      <c r="N2562">
        <v>21</v>
      </c>
      <c r="O2562" s="10">
        <f>Kickstarter[[#This Row],[pledged]]/Kickstarter[[#This Row],[goal]]</f>
        <v>1.0009999999999999</v>
      </c>
      <c r="P2562" s="12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Sub-Category]],LEN(Kickstarter[[#This Row],[Category and Sub-Category]])-FIND("/",Kickstarter[[#This Row],[Category and Sub-Category]]))</f>
        <v>classical music</v>
      </c>
      <c r="S2562" t="b">
        <v>1</v>
      </c>
      <c r="T2562" t="s">
        <v>8300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f>(((Kickstarter[[#This Row],[deadline]]/60)/60)/24)+DATE(1970,1,1)</f>
        <v>42290.528807870374</v>
      </c>
      <c r="J2563">
        <v>1444740089</v>
      </c>
      <c r="K2563" s="9">
        <f>(((Kickstarter[[#This Row],[launched_at]]/60)/60)/24)+DATE(1970,1,1)</f>
        <v>42260.528807870374</v>
      </c>
      <c r="L2563">
        <v>1442148089</v>
      </c>
      <c r="M2563" t="b">
        <v>0</v>
      </c>
      <c r="N2563">
        <v>0</v>
      </c>
      <c r="O2563" s="10">
        <f>Kickstarter[[#This Row],[pledged]]/Kickstarter[[#This Row],[goal]]</f>
        <v>0</v>
      </c>
      <c r="P2563" s="12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Sub-Category]],LEN(Kickstarter[[#This Row],[Category and Sub-Category]])-FIND("/",Kickstarter[[#This Row],[Category and Sub-Category]]))</f>
        <v>food trucks</v>
      </c>
      <c r="S2563" t="b">
        <v>0</v>
      </c>
      <c r="T2563" t="s">
        <v>8284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f>(((Kickstarter[[#This Row],[deadline]]/60)/60)/24)+DATE(1970,1,1)</f>
        <v>42654.524756944447</v>
      </c>
      <c r="J2564">
        <v>1476189339</v>
      </c>
      <c r="K2564" s="9">
        <f>(((Kickstarter[[#This Row],[launched_at]]/60)/60)/24)+DATE(1970,1,1)</f>
        <v>42594.524756944447</v>
      </c>
      <c r="L2564">
        <v>1471005339</v>
      </c>
      <c r="M2564" t="b">
        <v>0</v>
      </c>
      <c r="N2564">
        <v>3</v>
      </c>
      <c r="O2564" s="10">
        <f>Kickstarter[[#This Row],[pledged]]/Kickstarter[[#This Row],[goal]]</f>
        <v>7.4999999999999997E-3</v>
      </c>
      <c r="P2564" s="12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Sub-Category]],LEN(Kickstarter[[#This Row],[Category and Sub-Category]])-FIND("/",Kickstarter[[#This Row],[Category and Sub-Category]]))</f>
        <v>food trucks</v>
      </c>
      <c r="S2564" t="b">
        <v>0</v>
      </c>
      <c r="T2564" t="s">
        <v>8284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f>(((Kickstarter[[#This Row],[deadline]]/60)/60)/24)+DATE(1970,1,1)</f>
        <v>42215.139479166668</v>
      </c>
      <c r="J2565">
        <v>1438226451</v>
      </c>
      <c r="K2565" s="9">
        <f>(((Kickstarter[[#This Row],[launched_at]]/60)/60)/24)+DATE(1970,1,1)</f>
        <v>42155.139479166668</v>
      </c>
      <c r="L2565">
        <v>1433042451</v>
      </c>
      <c r="M2565" t="b">
        <v>0</v>
      </c>
      <c r="N2565">
        <v>0</v>
      </c>
      <c r="O2565" s="10">
        <f>Kickstarter[[#This Row],[pledged]]/Kickstarter[[#This Row],[goal]]</f>
        <v>0</v>
      </c>
      <c r="P2565" s="12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Sub-Category]],LEN(Kickstarter[[#This Row],[Category and Sub-Category]])-FIND("/",Kickstarter[[#This Row],[Category and Sub-Category]]))</f>
        <v>food trucks</v>
      </c>
      <c r="S2565" t="b">
        <v>0</v>
      </c>
      <c r="T2565" t="s">
        <v>8284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f>(((Kickstarter[[#This Row],[deadline]]/60)/60)/24)+DATE(1970,1,1)</f>
        <v>41852.040497685186</v>
      </c>
      <c r="J2566">
        <v>1406854699</v>
      </c>
      <c r="K2566" s="9">
        <f>(((Kickstarter[[#This Row],[launched_at]]/60)/60)/24)+DATE(1970,1,1)</f>
        <v>41822.040497685186</v>
      </c>
      <c r="L2566">
        <v>1404262699</v>
      </c>
      <c r="M2566" t="b">
        <v>0</v>
      </c>
      <c r="N2566">
        <v>0</v>
      </c>
      <c r="O2566" s="10">
        <f>Kickstarter[[#This Row],[pledged]]/Kickstarter[[#This Row],[goal]]</f>
        <v>0</v>
      </c>
      <c r="P2566" s="12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Sub-Category]],LEN(Kickstarter[[#This Row],[Category and Sub-Category]])-FIND("/",Kickstarter[[#This Row],[Category and Sub-Category]]))</f>
        <v>food trucks</v>
      </c>
      <c r="S2566" t="b">
        <v>0</v>
      </c>
      <c r="T2566" t="s">
        <v>8284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f>(((Kickstarter[[#This Row],[deadline]]/60)/60)/24)+DATE(1970,1,1)</f>
        <v>42499.868055555555</v>
      </c>
      <c r="J2567">
        <v>1462827000</v>
      </c>
      <c r="K2567" s="9">
        <f>(((Kickstarter[[#This Row],[launched_at]]/60)/60)/24)+DATE(1970,1,1)</f>
        <v>42440.650335648148</v>
      </c>
      <c r="L2567">
        <v>1457710589</v>
      </c>
      <c r="M2567" t="b">
        <v>0</v>
      </c>
      <c r="N2567">
        <v>1</v>
      </c>
      <c r="O2567" s="10">
        <f>Kickstarter[[#This Row],[pledged]]/Kickstarter[[#This Row],[goal]]</f>
        <v>0.01</v>
      </c>
      <c r="P2567" s="12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Sub-Category]],LEN(Kickstarter[[#This Row],[Category and Sub-Category]])-FIND("/",Kickstarter[[#This Row],[Category and Sub-Category]]))</f>
        <v>food trucks</v>
      </c>
      <c r="S2567" t="b">
        <v>0</v>
      </c>
      <c r="T2567" t="s">
        <v>8284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f>(((Kickstarter[[#This Row],[deadline]]/60)/60)/24)+DATE(1970,1,1)</f>
        <v>41872.980879629627</v>
      </c>
      <c r="J2568">
        <v>1408663948</v>
      </c>
      <c r="K2568" s="9">
        <f>(((Kickstarter[[#This Row],[launched_at]]/60)/60)/24)+DATE(1970,1,1)</f>
        <v>41842.980879629627</v>
      </c>
      <c r="L2568">
        <v>1406071948</v>
      </c>
      <c r="M2568" t="b">
        <v>0</v>
      </c>
      <c r="N2568">
        <v>0</v>
      </c>
      <c r="O2568" s="10">
        <f>Kickstarter[[#This Row],[pledged]]/Kickstarter[[#This Row],[goal]]</f>
        <v>0</v>
      </c>
      <c r="P2568" s="12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Sub-Category]],LEN(Kickstarter[[#This Row],[Category and Sub-Category]])-FIND("/",Kickstarter[[#This Row],[Category and Sub-Category]]))</f>
        <v>food trucks</v>
      </c>
      <c r="S2568" t="b">
        <v>0</v>
      </c>
      <c r="T2568" t="s">
        <v>8284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f>(((Kickstarter[[#This Row],[deadline]]/60)/60)/24)+DATE(1970,1,1)</f>
        <v>42117.878912037035</v>
      </c>
      <c r="J2569">
        <v>1429823138</v>
      </c>
      <c r="K2569" s="9">
        <f>(((Kickstarter[[#This Row],[launched_at]]/60)/60)/24)+DATE(1970,1,1)</f>
        <v>42087.878912037035</v>
      </c>
      <c r="L2569">
        <v>1427231138</v>
      </c>
      <c r="M2569" t="b">
        <v>0</v>
      </c>
      <c r="N2569">
        <v>2</v>
      </c>
      <c r="O2569" s="10">
        <f>Kickstarter[[#This Row],[pledged]]/Kickstarter[[#This Row],[goal]]</f>
        <v>2.6666666666666666E-3</v>
      </c>
      <c r="P2569" s="12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Sub-Category]],LEN(Kickstarter[[#This Row],[Category and Sub-Category]])-FIND("/",Kickstarter[[#This Row],[Category and Sub-Category]]))</f>
        <v>food trucks</v>
      </c>
      <c r="S2569" t="b">
        <v>0</v>
      </c>
      <c r="T2569" t="s">
        <v>8284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f>(((Kickstarter[[#This Row],[deadline]]/60)/60)/24)+DATE(1970,1,1)</f>
        <v>42614.666597222225</v>
      </c>
      <c r="J2570">
        <v>1472745594</v>
      </c>
      <c r="K2570" s="9">
        <f>(((Kickstarter[[#This Row],[launched_at]]/60)/60)/24)+DATE(1970,1,1)</f>
        <v>42584.666597222225</v>
      </c>
      <c r="L2570">
        <v>1470153594</v>
      </c>
      <c r="M2570" t="b">
        <v>0</v>
      </c>
      <c r="N2570">
        <v>1</v>
      </c>
      <c r="O2570" s="10">
        <f>Kickstarter[[#This Row],[pledged]]/Kickstarter[[#This Row],[goal]]</f>
        <v>5.0000000000000001E-3</v>
      </c>
      <c r="P2570" s="12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Sub-Category]],LEN(Kickstarter[[#This Row],[Category and Sub-Category]])-FIND("/",Kickstarter[[#This Row],[Category and Sub-Category]]))</f>
        <v>food trucks</v>
      </c>
      <c r="S2570" t="b">
        <v>0</v>
      </c>
      <c r="T2570" t="s">
        <v>8284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f>(((Kickstarter[[#This Row],[deadline]]/60)/60)/24)+DATE(1970,1,1)</f>
        <v>42264.105462962965</v>
      </c>
      <c r="J2571">
        <v>1442457112</v>
      </c>
      <c r="K2571" s="9">
        <f>(((Kickstarter[[#This Row],[launched_at]]/60)/60)/24)+DATE(1970,1,1)</f>
        <v>42234.105462962965</v>
      </c>
      <c r="L2571">
        <v>1439865112</v>
      </c>
      <c r="M2571" t="b">
        <v>0</v>
      </c>
      <c r="N2571">
        <v>2</v>
      </c>
      <c r="O2571" s="10">
        <f>Kickstarter[[#This Row],[pledged]]/Kickstarter[[#This Row],[goal]]</f>
        <v>2.2307692307692306E-2</v>
      </c>
      <c r="P2571" s="12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Sub-Category]],LEN(Kickstarter[[#This Row],[Category and Sub-Category]])-FIND("/",Kickstarter[[#This Row],[Category and Sub-Category]]))</f>
        <v>food trucks</v>
      </c>
      <c r="S2571" t="b">
        <v>0</v>
      </c>
      <c r="T2571" t="s">
        <v>8284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f>(((Kickstarter[[#This Row],[deadline]]/60)/60)/24)+DATE(1970,1,1)</f>
        <v>42774.903182870374</v>
      </c>
      <c r="J2572">
        <v>1486590035</v>
      </c>
      <c r="K2572" s="9">
        <f>(((Kickstarter[[#This Row],[launched_at]]/60)/60)/24)+DATE(1970,1,1)</f>
        <v>42744.903182870374</v>
      </c>
      <c r="L2572">
        <v>1483998035</v>
      </c>
      <c r="M2572" t="b">
        <v>0</v>
      </c>
      <c r="N2572">
        <v>2</v>
      </c>
      <c r="O2572" s="10">
        <f>Kickstarter[[#This Row],[pledged]]/Kickstarter[[#This Row],[goal]]</f>
        <v>8.4285714285714294E-3</v>
      </c>
      <c r="P2572" s="12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Sub-Category]],LEN(Kickstarter[[#This Row],[Category and Sub-Category]])-FIND("/",Kickstarter[[#This Row],[Category and Sub-Category]]))</f>
        <v>food trucks</v>
      </c>
      <c r="S2572" t="b">
        <v>0</v>
      </c>
      <c r="T2572" t="s">
        <v>8284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f>(((Kickstarter[[#This Row],[deadline]]/60)/60)/24)+DATE(1970,1,1)</f>
        <v>42509.341678240744</v>
      </c>
      <c r="J2573">
        <v>1463645521</v>
      </c>
      <c r="K2573" s="9">
        <f>(((Kickstarter[[#This Row],[launched_at]]/60)/60)/24)+DATE(1970,1,1)</f>
        <v>42449.341678240744</v>
      </c>
      <c r="L2573">
        <v>1458461521</v>
      </c>
      <c r="M2573" t="b">
        <v>0</v>
      </c>
      <c r="N2573">
        <v>4</v>
      </c>
      <c r="O2573" s="10">
        <f>Kickstarter[[#This Row],[pledged]]/Kickstarter[[#This Row],[goal]]</f>
        <v>2.5000000000000001E-3</v>
      </c>
      <c r="P2573" s="12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Sub-Category]],LEN(Kickstarter[[#This Row],[Category and Sub-Category]])-FIND("/",Kickstarter[[#This Row],[Category and Sub-Category]]))</f>
        <v>food trucks</v>
      </c>
      <c r="S2573" t="b">
        <v>0</v>
      </c>
      <c r="T2573" t="s">
        <v>8284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f>(((Kickstarter[[#This Row],[deadline]]/60)/60)/24)+DATE(1970,1,1)</f>
        <v>42107.119409722218</v>
      </c>
      <c r="J2574">
        <v>1428893517</v>
      </c>
      <c r="K2574" s="9">
        <f>(((Kickstarter[[#This Row],[launched_at]]/60)/60)/24)+DATE(1970,1,1)</f>
        <v>42077.119409722218</v>
      </c>
      <c r="L2574">
        <v>1426301517</v>
      </c>
      <c r="M2574" t="b">
        <v>0</v>
      </c>
      <c r="N2574">
        <v>0</v>
      </c>
      <c r="O2574" s="10">
        <f>Kickstarter[[#This Row],[pledged]]/Kickstarter[[#This Row],[goal]]</f>
        <v>0</v>
      </c>
      <c r="P2574" s="12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Sub-Category]],LEN(Kickstarter[[#This Row],[Category and Sub-Category]])-FIND("/",Kickstarter[[#This Row],[Category and Sub-Category]]))</f>
        <v>food trucks</v>
      </c>
      <c r="S2574" t="b">
        <v>0</v>
      </c>
      <c r="T2574" t="s">
        <v>8284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f>(((Kickstarter[[#This Row],[deadline]]/60)/60)/24)+DATE(1970,1,1)</f>
        <v>41874.592002314814</v>
      </c>
      <c r="J2575">
        <v>1408803149</v>
      </c>
      <c r="K2575" s="9">
        <f>(((Kickstarter[[#This Row],[launched_at]]/60)/60)/24)+DATE(1970,1,1)</f>
        <v>41829.592002314814</v>
      </c>
      <c r="L2575">
        <v>1404915149</v>
      </c>
      <c r="M2575" t="b">
        <v>0</v>
      </c>
      <c r="N2575">
        <v>0</v>
      </c>
      <c r="O2575" s="10">
        <f>Kickstarter[[#This Row],[pledged]]/Kickstarter[[#This Row],[goal]]</f>
        <v>0</v>
      </c>
      <c r="P2575" s="12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Sub-Category]],LEN(Kickstarter[[#This Row],[Category and Sub-Category]])-FIND("/",Kickstarter[[#This Row],[Category and Sub-Category]]))</f>
        <v>food trucks</v>
      </c>
      <c r="S2575" t="b">
        <v>0</v>
      </c>
      <c r="T2575" t="s">
        <v>8284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f>(((Kickstarter[[#This Row],[deadline]]/60)/60)/24)+DATE(1970,1,1)</f>
        <v>42508.825752314813</v>
      </c>
      <c r="J2576">
        <v>1463600945</v>
      </c>
      <c r="K2576" s="9">
        <f>(((Kickstarter[[#This Row],[launched_at]]/60)/60)/24)+DATE(1970,1,1)</f>
        <v>42487.825752314813</v>
      </c>
      <c r="L2576">
        <v>1461786545</v>
      </c>
      <c r="M2576" t="b">
        <v>0</v>
      </c>
      <c r="N2576">
        <v>0</v>
      </c>
      <c r="O2576" s="10">
        <f>Kickstarter[[#This Row],[pledged]]/Kickstarter[[#This Row],[goal]]</f>
        <v>0</v>
      </c>
      <c r="P2576" s="12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Sub-Category]],LEN(Kickstarter[[#This Row],[Category and Sub-Category]])-FIND("/",Kickstarter[[#This Row],[Category and Sub-Category]]))</f>
        <v>food trucks</v>
      </c>
      <c r="S2576" t="b">
        <v>0</v>
      </c>
      <c r="T2576" t="s">
        <v>8284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f>(((Kickstarter[[#This Row],[deadline]]/60)/60)/24)+DATE(1970,1,1)</f>
        <v>42016.108726851846</v>
      </c>
      <c r="J2577">
        <v>1421030194</v>
      </c>
      <c r="K2577" s="9">
        <f>(((Kickstarter[[#This Row],[launched_at]]/60)/60)/24)+DATE(1970,1,1)</f>
        <v>41986.108726851846</v>
      </c>
      <c r="L2577">
        <v>1418438194</v>
      </c>
      <c r="M2577" t="b">
        <v>0</v>
      </c>
      <c r="N2577">
        <v>0</v>
      </c>
      <c r="O2577" s="10">
        <f>Kickstarter[[#This Row],[pledged]]/Kickstarter[[#This Row],[goal]]</f>
        <v>0</v>
      </c>
      <c r="P2577" s="12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Sub-Category]],LEN(Kickstarter[[#This Row],[Category and Sub-Category]])-FIND("/",Kickstarter[[#This Row],[Category and Sub-Category]]))</f>
        <v>food trucks</v>
      </c>
      <c r="S2577" t="b">
        <v>0</v>
      </c>
      <c r="T2577" t="s">
        <v>8284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f>(((Kickstarter[[#This Row],[deadline]]/60)/60)/24)+DATE(1970,1,1)</f>
        <v>42104.968136574069</v>
      </c>
      <c r="J2578">
        <v>1428707647</v>
      </c>
      <c r="K2578" s="9">
        <f>(((Kickstarter[[#This Row],[launched_at]]/60)/60)/24)+DATE(1970,1,1)</f>
        <v>42060.00980324074</v>
      </c>
      <c r="L2578">
        <v>1424823247</v>
      </c>
      <c r="M2578" t="b">
        <v>0</v>
      </c>
      <c r="N2578">
        <v>0</v>
      </c>
      <c r="O2578" s="10">
        <f>Kickstarter[[#This Row],[pledged]]/Kickstarter[[#This Row],[goal]]</f>
        <v>0</v>
      </c>
      <c r="P2578" s="12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Sub-Category]],LEN(Kickstarter[[#This Row],[Category and Sub-Category]])-FIND("/",Kickstarter[[#This Row],[Category and Sub-Category]]))</f>
        <v>food trucks</v>
      </c>
      <c r="S2578" t="b">
        <v>0</v>
      </c>
      <c r="T2578" t="s">
        <v>8284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f>(((Kickstarter[[#This Row],[deadline]]/60)/60)/24)+DATE(1970,1,1)</f>
        <v>41855.820567129631</v>
      </c>
      <c r="J2579">
        <v>1407181297</v>
      </c>
      <c r="K2579" s="9">
        <f>(((Kickstarter[[#This Row],[launched_at]]/60)/60)/24)+DATE(1970,1,1)</f>
        <v>41830.820567129631</v>
      </c>
      <c r="L2579">
        <v>1405021297</v>
      </c>
      <c r="M2579" t="b">
        <v>0</v>
      </c>
      <c r="N2579">
        <v>0</v>
      </c>
      <c r="O2579" s="10">
        <f>Kickstarter[[#This Row],[pledged]]/Kickstarter[[#This Row],[goal]]</f>
        <v>0</v>
      </c>
      <c r="P2579" s="12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Sub-Category]],LEN(Kickstarter[[#This Row],[Category and Sub-Category]])-FIND("/",Kickstarter[[#This Row],[Category and Sub-Category]]))</f>
        <v>food trucks</v>
      </c>
      <c r="S2579" t="b">
        <v>0</v>
      </c>
      <c r="T2579" t="s">
        <v>8284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f>(((Kickstarter[[#This Row],[deadline]]/60)/60)/24)+DATE(1970,1,1)</f>
        <v>42286.708333333328</v>
      </c>
      <c r="J2580">
        <v>1444410000</v>
      </c>
      <c r="K2580" s="9">
        <f>(((Kickstarter[[#This Row],[launched_at]]/60)/60)/24)+DATE(1970,1,1)</f>
        <v>42238.022905092599</v>
      </c>
      <c r="L2580">
        <v>1440203579</v>
      </c>
      <c r="M2580" t="b">
        <v>0</v>
      </c>
      <c r="N2580">
        <v>0</v>
      </c>
      <c r="O2580" s="10">
        <f>Kickstarter[[#This Row],[pledged]]/Kickstarter[[#This Row],[goal]]</f>
        <v>0</v>
      </c>
      <c r="P2580" s="12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Sub-Category]],LEN(Kickstarter[[#This Row],[Category and Sub-Category]])-FIND("/",Kickstarter[[#This Row],[Category and Sub-Category]]))</f>
        <v>food trucks</v>
      </c>
      <c r="S2580" t="b">
        <v>0</v>
      </c>
      <c r="T2580" t="s">
        <v>8284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f>(((Kickstarter[[#This Row],[deadline]]/60)/60)/24)+DATE(1970,1,1)</f>
        <v>41897.829895833333</v>
      </c>
      <c r="J2581">
        <v>1410810903</v>
      </c>
      <c r="K2581" s="9">
        <f>(((Kickstarter[[#This Row],[launched_at]]/60)/60)/24)+DATE(1970,1,1)</f>
        <v>41837.829895833333</v>
      </c>
      <c r="L2581">
        <v>1405626903</v>
      </c>
      <c r="M2581" t="b">
        <v>0</v>
      </c>
      <c r="N2581">
        <v>12</v>
      </c>
      <c r="O2581" s="10">
        <f>Kickstarter[[#This Row],[pledged]]/Kickstarter[[#This Row],[goal]]</f>
        <v>1.3849999999999999E-3</v>
      </c>
      <c r="P2581" s="12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Sub-Category]],LEN(Kickstarter[[#This Row],[Category and Sub-Category]])-FIND("/",Kickstarter[[#This Row],[Category and Sub-Category]]))</f>
        <v>food trucks</v>
      </c>
      <c r="S2581" t="b">
        <v>0</v>
      </c>
      <c r="T2581" t="s">
        <v>8284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f>(((Kickstarter[[#This Row],[deadline]]/60)/60)/24)+DATE(1970,1,1)</f>
        <v>42140.125</v>
      </c>
      <c r="J2582">
        <v>1431745200</v>
      </c>
      <c r="K2582" s="9">
        <f>(((Kickstarter[[#This Row],[launched_at]]/60)/60)/24)+DATE(1970,1,1)</f>
        <v>42110.326423611114</v>
      </c>
      <c r="L2582">
        <v>1429170603</v>
      </c>
      <c r="M2582" t="b">
        <v>0</v>
      </c>
      <c r="N2582">
        <v>2</v>
      </c>
      <c r="O2582" s="10">
        <f>Kickstarter[[#This Row],[pledged]]/Kickstarter[[#This Row],[goal]]</f>
        <v>6.0000000000000001E-3</v>
      </c>
      <c r="P2582" s="12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Sub-Category]],LEN(Kickstarter[[#This Row],[Category and Sub-Category]])-FIND("/",Kickstarter[[#This Row],[Category and Sub-Category]]))</f>
        <v>food trucks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f>(((Kickstarter[[#This Row],[deadline]]/60)/60)/24)+DATE(1970,1,1)</f>
        <v>42324.670115740737</v>
      </c>
      <c r="J2583">
        <v>1447689898</v>
      </c>
      <c r="K2583" s="9">
        <f>(((Kickstarter[[#This Row],[launched_at]]/60)/60)/24)+DATE(1970,1,1)</f>
        <v>42294.628449074073</v>
      </c>
      <c r="L2583">
        <v>1445094298</v>
      </c>
      <c r="M2583" t="b">
        <v>0</v>
      </c>
      <c r="N2583">
        <v>11</v>
      </c>
      <c r="O2583" s="10">
        <f>Kickstarter[[#This Row],[pledged]]/Kickstarter[[#This Row],[goal]]</f>
        <v>0.106</v>
      </c>
      <c r="P2583" s="12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Sub-Category]],LEN(Kickstarter[[#This Row],[Category and Sub-Category]])-FIND("/",Kickstarter[[#This Row],[Category and Sub-Category]]))</f>
        <v>food trucks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f>(((Kickstarter[[#This Row],[deadline]]/60)/60)/24)+DATE(1970,1,1)</f>
        <v>42672.988819444443</v>
      </c>
      <c r="J2584">
        <v>1477784634</v>
      </c>
      <c r="K2584" s="9">
        <f>(((Kickstarter[[#This Row],[launched_at]]/60)/60)/24)+DATE(1970,1,1)</f>
        <v>42642.988819444443</v>
      </c>
      <c r="L2584">
        <v>1475192634</v>
      </c>
      <c r="M2584" t="b">
        <v>0</v>
      </c>
      <c r="N2584">
        <v>1</v>
      </c>
      <c r="O2584" s="10">
        <f>Kickstarter[[#This Row],[pledged]]/Kickstarter[[#This Row],[goal]]</f>
        <v>1.1111111111111112E-5</v>
      </c>
      <c r="P2584" s="12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Sub-Category]],LEN(Kickstarter[[#This Row],[Category and Sub-Category]])-FIND("/",Kickstarter[[#This Row],[Category and Sub-Category]]))</f>
        <v>food trucks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f>(((Kickstarter[[#This Row],[deadline]]/60)/60)/24)+DATE(1970,1,1)</f>
        <v>42079.727777777778</v>
      </c>
      <c r="J2585">
        <v>1426526880</v>
      </c>
      <c r="K2585" s="9">
        <f>(((Kickstarter[[#This Row],[launched_at]]/60)/60)/24)+DATE(1970,1,1)</f>
        <v>42019.76944444445</v>
      </c>
      <c r="L2585">
        <v>1421346480</v>
      </c>
      <c r="M2585" t="b">
        <v>0</v>
      </c>
      <c r="N2585">
        <v>5</v>
      </c>
      <c r="O2585" s="10">
        <f>Kickstarter[[#This Row],[pledged]]/Kickstarter[[#This Row],[goal]]</f>
        <v>5.0000000000000001E-3</v>
      </c>
      <c r="P2585" s="12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Sub-Category]],LEN(Kickstarter[[#This Row],[Category and Sub-Category]])-FIND("/",Kickstarter[[#This Row],[Category and Sub-Category]]))</f>
        <v>food trucks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f>(((Kickstarter[[#This Row],[deadline]]/60)/60)/24)+DATE(1970,1,1)</f>
        <v>42170.173252314817</v>
      </c>
      <c r="J2586">
        <v>1434341369</v>
      </c>
      <c r="K2586" s="9">
        <f>(((Kickstarter[[#This Row],[launched_at]]/60)/60)/24)+DATE(1970,1,1)</f>
        <v>42140.173252314817</v>
      </c>
      <c r="L2586">
        <v>1431749369</v>
      </c>
      <c r="M2586" t="b">
        <v>0</v>
      </c>
      <c r="N2586">
        <v>0</v>
      </c>
      <c r="O2586" s="10">
        <f>Kickstarter[[#This Row],[pledged]]/Kickstarter[[#This Row],[goal]]</f>
        <v>0</v>
      </c>
      <c r="P2586" s="12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Sub-Category]],LEN(Kickstarter[[#This Row],[Category and Sub-Category]])-FIND("/",Kickstarter[[#This Row],[Category and Sub-Category]]))</f>
        <v>food trucks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f>(((Kickstarter[[#This Row],[deadline]]/60)/60)/24)+DATE(1970,1,1)</f>
        <v>41825.963333333333</v>
      </c>
      <c r="J2587">
        <v>1404601632</v>
      </c>
      <c r="K2587" s="9">
        <f>(((Kickstarter[[#This Row],[launched_at]]/60)/60)/24)+DATE(1970,1,1)</f>
        <v>41795.963333333333</v>
      </c>
      <c r="L2587">
        <v>1402009632</v>
      </c>
      <c r="M2587" t="b">
        <v>0</v>
      </c>
      <c r="N2587">
        <v>1</v>
      </c>
      <c r="O2587" s="10">
        <f>Kickstarter[[#This Row],[pledged]]/Kickstarter[[#This Row],[goal]]</f>
        <v>1.6666666666666668E-3</v>
      </c>
      <c r="P2587" s="12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Sub-Category]],LEN(Kickstarter[[#This Row],[Category and Sub-Category]])-FIND("/",Kickstarter[[#This Row],[Category and Sub-Category]]))</f>
        <v>food trucks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f>(((Kickstarter[[#This Row],[deadline]]/60)/60)/24)+DATE(1970,1,1)</f>
        <v>42363.330277777779</v>
      </c>
      <c r="J2588">
        <v>1451030136</v>
      </c>
      <c r="K2588" s="9">
        <f>(((Kickstarter[[#This Row],[launched_at]]/60)/60)/24)+DATE(1970,1,1)</f>
        <v>42333.330277777779</v>
      </c>
      <c r="L2588">
        <v>1448438136</v>
      </c>
      <c r="M2588" t="b">
        <v>0</v>
      </c>
      <c r="N2588">
        <v>1</v>
      </c>
      <c r="O2588" s="10">
        <f>Kickstarter[[#This Row],[pledged]]/Kickstarter[[#This Row],[goal]]</f>
        <v>1.6666666666666668E-3</v>
      </c>
      <c r="P2588" s="12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Sub-Category]],LEN(Kickstarter[[#This Row],[Category and Sub-Category]])-FIND("/",Kickstarter[[#This Row],[Category and Sub-Category]]))</f>
        <v>food trucks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f>(((Kickstarter[[#This Row],[deadline]]/60)/60)/24)+DATE(1970,1,1)</f>
        <v>42368.675381944442</v>
      </c>
      <c r="J2589">
        <v>1451491953</v>
      </c>
      <c r="K2589" s="9">
        <f>(((Kickstarter[[#This Row],[launched_at]]/60)/60)/24)+DATE(1970,1,1)</f>
        <v>42338.675381944442</v>
      </c>
      <c r="L2589">
        <v>1448899953</v>
      </c>
      <c r="M2589" t="b">
        <v>0</v>
      </c>
      <c r="N2589">
        <v>6</v>
      </c>
      <c r="O2589" s="10">
        <f>Kickstarter[[#This Row],[pledged]]/Kickstarter[[#This Row],[goal]]</f>
        <v>2.4340000000000001E-2</v>
      </c>
      <c r="P2589" s="12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Sub-Category]],LEN(Kickstarter[[#This Row],[Category and Sub-Category]])-FIND("/",Kickstarter[[#This Row],[Category and Sub-Category]]))</f>
        <v>food trucks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f>(((Kickstarter[[#This Row],[deadline]]/60)/60)/24)+DATE(1970,1,1)</f>
        <v>42094.551388888889</v>
      </c>
      <c r="J2590">
        <v>1427807640</v>
      </c>
      <c r="K2590" s="9">
        <f>(((Kickstarter[[#This Row],[launched_at]]/60)/60)/24)+DATE(1970,1,1)</f>
        <v>42042.676226851851</v>
      </c>
      <c r="L2590">
        <v>1423325626</v>
      </c>
      <c r="M2590" t="b">
        <v>0</v>
      </c>
      <c r="N2590">
        <v>8</v>
      </c>
      <c r="O2590" s="10">
        <f>Kickstarter[[#This Row],[pledged]]/Kickstarter[[#This Row],[goal]]</f>
        <v>3.8833333333333331E-2</v>
      </c>
      <c r="P2590" s="12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Sub-Category]],LEN(Kickstarter[[#This Row],[Category and Sub-Category]])-FIND("/",Kickstarter[[#This Row],[Category and Sub-Category]]))</f>
        <v>food trucks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f>(((Kickstarter[[#This Row],[deadline]]/60)/60)/24)+DATE(1970,1,1)</f>
        <v>42452.494525462964</v>
      </c>
      <c r="J2591">
        <v>1458733927</v>
      </c>
      <c r="K2591" s="9">
        <f>(((Kickstarter[[#This Row],[launched_at]]/60)/60)/24)+DATE(1970,1,1)</f>
        <v>42422.536192129628</v>
      </c>
      <c r="L2591">
        <v>1456145527</v>
      </c>
      <c r="M2591" t="b">
        <v>0</v>
      </c>
      <c r="N2591">
        <v>1</v>
      </c>
      <c r="O2591" s="10">
        <f>Kickstarter[[#This Row],[pledged]]/Kickstarter[[#This Row],[goal]]</f>
        <v>1E-4</v>
      </c>
      <c r="P2591" s="12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Sub-Category]],LEN(Kickstarter[[#This Row],[Category and Sub-Category]])-FIND("/",Kickstarter[[#This Row],[Category and Sub-Category]]))</f>
        <v>food trucks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f>(((Kickstarter[[#This Row],[deadline]]/60)/60)/24)+DATE(1970,1,1)</f>
        <v>42395.589085648149</v>
      </c>
      <c r="J2592">
        <v>1453817297</v>
      </c>
      <c r="K2592" s="9">
        <f>(((Kickstarter[[#This Row],[launched_at]]/60)/60)/24)+DATE(1970,1,1)</f>
        <v>42388.589085648149</v>
      </c>
      <c r="L2592">
        <v>1453212497</v>
      </c>
      <c r="M2592" t="b">
        <v>0</v>
      </c>
      <c r="N2592">
        <v>0</v>
      </c>
      <c r="O2592" s="10">
        <f>Kickstarter[[#This Row],[pledged]]/Kickstarter[[#This Row],[goal]]</f>
        <v>0</v>
      </c>
      <c r="P2592" s="12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Sub-Category]],LEN(Kickstarter[[#This Row],[Category and Sub-Category]])-FIND("/",Kickstarter[[#This Row],[Category and Sub-Category]]))</f>
        <v>food trucks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f>(((Kickstarter[[#This Row],[deadline]]/60)/60)/24)+DATE(1970,1,1)</f>
        <v>42442.864861111113</v>
      </c>
      <c r="J2593">
        <v>1457901924</v>
      </c>
      <c r="K2593" s="9">
        <f>(((Kickstarter[[#This Row],[launched_at]]/60)/60)/24)+DATE(1970,1,1)</f>
        <v>42382.906527777777</v>
      </c>
      <c r="L2593">
        <v>1452721524</v>
      </c>
      <c r="M2593" t="b">
        <v>0</v>
      </c>
      <c r="N2593">
        <v>2</v>
      </c>
      <c r="O2593" s="10">
        <f>Kickstarter[[#This Row],[pledged]]/Kickstarter[[#This Row],[goal]]</f>
        <v>1.7333333333333333E-2</v>
      </c>
      <c r="P2593" s="12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Sub-Category]],LEN(Kickstarter[[#This Row],[Category and Sub-Category]])-FIND("/",Kickstarter[[#This Row],[Category and Sub-Category]]))</f>
        <v>food trucks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f>(((Kickstarter[[#This Row],[deadline]]/60)/60)/24)+DATE(1970,1,1)</f>
        <v>41917.801168981481</v>
      </c>
      <c r="J2594">
        <v>1412536421</v>
      </c>
      <c r="K2594" s="9">
        <f>(((Kickstarter[[#This Row],[launched_at]]/60)/60)/24)+DATE(1970,1,1)</f>
        <v>41887.801168981481</v>
      </c>
      <c r="L2594">
        <v>1409944421</v>
      </c>
      <c r="M2594" t="b">
        <v>0</v>
      </c>
      <c r="N2594">
        <v>1</v>
      </c>
      <c r="O2594" s="10">
        <f>Kickstarter[[#This Row],[pledged]]/Kickstarter[[#This Row],[goal]]</f>
        <v>1.6666666666666668E-3</v>
      </c>
      <c r="P2594" s="12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Sub-Category]],LEN(Kickstarter[[#This Row],[Category and Sub-Category]])-FIND("/",Kickstarter[[#This Row],[Category and Sub-Category]]))</f>
        <v>food trucks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f>(((Kickstarter[[#This Row],[deadline]]/60)/60)/24)+DATE(1970,1,1)</f>
        <v>42119.84520833334</v>
      </c>
      <c r="J2595">
        <v>1429993026</v>
      </c>
      <c r="K2595" s="9">
        <f>(((Kickstarter[[#This Row],[launched_at]]/60)/60)/24)+DATE(1970,1,1)</f>
        <v>42089.84520833334</v>
      </c>
      <c r="L2595">
        <v>1427401026</v>
      </c>
      <c r="M2595" t="b">
        <v>0</v>
      </c>
      <c r="N2595">
        <v>0</v>
      </c>
      <c r="O2595" s="10">
        <f>Kickstarter[[#This Row],[pledged]]/Kickstarter[[#This Row],[goal]]</f>
        <v>0</v>
      </c>
      <c r="P2595" s="12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Sub-Category]],LEN(Kickstarter[[#This Row],[Category and Sub-Category]])-FIND("/",Kickstarter[[#This Row],[Category and Sub-Category]]))</f>
        <v>food trucks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f>(((Kickstarter[[#This Row],[deadline]]/60)/60)/24)+DATE(1970,1,1)</f>
        <v>41858.967916666668</v>
      </c>
      <c r="J2596">
        <v>1407453228</v>
      </c>
      <c r="K2596" s="9">
        <f>(((Kickstarter[[#This Row],[launched_at]]/60)/60)/24)+DATE(1970,1,1)</f>
        <v>41828.967916666668</v>
      </c>
      <c r="L2596">
        <v>1404861228</v>
      </c>
      <c r="M2596" t="b">
        <v>0</v>
      </c>
      <c r="N2596">
        <v>1</v>
      </c>
      <c r="O2596" s="10">
        <f>Kickstarter[[#This Row],[pledged]]/Kickstarter[[#This Row],[goal]]</f>
        <v>1.2500000000000001E-5</v>
      </c>
      <c r="P2596" s="12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Sub-Category]],LEN(Kickstarter[[#This Row],[Category and Sub-Category]])-FIND("/",Kickstarter[[#This Row],[Category and Sub-Category]]))</f>
        <v>food trucks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f>(((Kickstarter[[#This Row],[deadline]]/60)/60)/24)+DATE(1970,1,1)</f>
        <v>42790.244212962964</v>
      </c>
      <c r="J2597">
        <v>1487915500</v>
      </c>
      <c r="K2597" s="9">
        <f>(((Kickstarter[[#This Row],[launched_at]]/60)/60)/24)+DATE(1970,1,1)</f>
        <v>42760.244212962964</v>
      </c>
      <c r="L2597">
        <v>1485323500</v>
      </c>
      <c r="M2597" t="b">
        <v>0</v>
      </c>
      <c r="N2597">
        <v>19</v>
      </c>
      <c r="O2597" s="10">
        <f>Kickstarter[[#This Row],[pledged]]/Kickstarter[[#This Row],[goal]]</f>
        <v>0.12166666666666667</v>
      </c>
      <c r="P2597" s="12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Sub-Category]],LEN(Kickstarter[[#This Row],[Category and Sub-Category]])-FIND("/",Kickstarter[[#This Row],[Category and Sub-Category]]))</f>
        <v>food trucks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f>(((Kickstarter[[#This Row],[deadline]]/60)/60)/24)+DATE(1970,1,1)</f>
        <v>41858.664456018516</v>
      </c>
      <c r="J2598">
        <v>1407427009</v>
      </c>
      <c r="K2598" s="9">
        <f>(((Kickstarter[[#This Row],[launched_at]]/60)/60)/24)+DATE(1970,1,1)</f>
        <v>41828.664456018516</v>
      </c>
      <c r="L2598">
        <v>1404835009</v>
      </c>
      <c r="M2598" t="b">
        <v>0</v>
      </c>
      <c r="N2598">
        <v>27</v>
      </c>
      <c r="O2598" s="10">
        <f>Kickstarter[[#This Row],[pledged]]/Kickstarter[[#This Row],[goal]]</f>
        <v>0.23588571428571428</v>
      </c>
      <c r="P2598" s="12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Sub-Category]],LEN(Kickstarter[[#This Row],[Category and Sub-Category]])-FIND("/",Kickstarter[[#This Row],[Category and Sub-Category]]))</f>
        <v>food trucks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f>(((Kickstarter[[#This Row],[deadline]]/60)/60)/24)+DATE(1970,1,1)</f>
        <v>42540.341631944444</v>
      </c>
      <c r="J2599">
        <v>1466323917</v>
      </c>
      <c r="K2599" s="9">
        <f>(((Kickstarter[[#This Row],[launched_at]]/60)/60)/24)+DATE(1970,1,1)</f>
        <v>42510.341631944444</v>
      </c>
      <c r="L2599">
        <v>1463731917</v>
      </c>
      <c r="M2599" t="b">
        <v>0</v>
      </c>
      <c r="N2599">
        <v>7</v>
      </c>
      <c r="O2599" s="10">
        <f>Kickstarter[[#This Row],[pledged]]/Kickstarter[[#This Row],[goal]]</f>
        <v>5.6666666666666664E-2</v>
      </c>
      <c r="P2599" s="12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Sub-Category]],LEN(Kickstarter[[#This Row],[Category and Sub-Category]])-FIND("/",Kickstarter[[#This Row],[Category and Sub-Category]]))</f>
        <v>food trucks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f>(((Kickstarter[[#This Row],[deadline]]/60)/60)/24)+DATE(1970,1,1)</f>
        <v>42270.840289351851</v>
      </c>
      <c r="J2600">
        <v>1443039001</v>
      </c>
      <c r="K2600" s="9">
        <f>(((Kickstarter[[#This Row],[launched_at]]/60)/60)/24)+DATE(1970,1,1)</f>
        <v>42240.840289351851</v>
      </c>
      <c r="L2600">
        <v>1440447001</v>
      </c>
      <c r="M2600" t="b">
        <v>0</v>
      </c>
      <c r="N2600">
        <v>14</v>
      </c>
      <c r="O2600" s="10">
        <f>Kickstarter[[#This Row],[pledged]]/Kickstarter[[#This Row],[goal]]</f>
        <v>0.39</v>
      </c>
      <c r="P2600" s="12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Sub-Category]],LEN(Kickstarter[[#This Row],[Category and Sub-Category]])-FIND("/",Kickstarter[[#This Row],[Category and Sub-Category]]))</f>
        <v>food trucks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f>(((Kickstarter[[#This Row],[deadline]]/60)/60)/24)+DATE(1970,1,1)</f>
        <v>41854.754016203704</v>
      </c>
      <c r="J2601">
        <v>1407089147</v>
      </c>
      <c r="K2601" s="9">
        <f>(((Kickstarter[[#This Row],[launched_at]]/60)/60)/24)+DATE(1970,1,1)</f>
        <v>41809.754016203704</v>
      </c>
      <c r="L2601">
        <v>1403201147</v>
      </c>
      <c r="M2601" t="b">
        <v>0</v>
      </c>
      <c r="N2601">
        <v>5</v>
      </c>
      <c r="O2601" s="10">
        <f>Kickstarter[[#This Row],[pledged]]/Kickstarter[[#This Row],[goal]]</f>
        <v>9.9546510341776348E-3</v>
      </c>
      <c r="P2601" s="12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Sub-Category]],LEN(Kickstarter[[#This Row],[Category and Sub-Category]])-FIND("/",Kickstarter[[#This Row],[Category and Sub-Category]]))</f>
        <v>food trucks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f>(((Kickstarter[[#This Row],[deadline]]/60)/60)/24)+DATE(1970,1,1)</f>
        <v>42454.858796296292</v>
      </c>
      <c r="J2602">
        <v>1458938200</v>
      </c>
      <c r="K2602" s="9">
        <f>(((Kickstarter[[#This Row],[launched_at]]/60)/60)/24)+DATE(1970,1,1)</f>
        <v>42394.900462962964</v>
      </c>
      <c r="L2602">
        <v>1453757800</v>
      </c>
      <c r="M2602" t="b">
        <v>0</v>
      </c>
      <c r="N2602">
        <v>30</v>
      </c>
      <c r="O2602" s="10">
        <f>Kickstarter[[#This Row],[pledged]]/Kickstarter[[#This Row],[goal]]</f>
        <v>6.9320000000000007E-2</v>
      </c>
      <c r="P2602" s="12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Sub-Category]],LEN(Kickstarter[[#This Row],[Category and Sub-Category]])-FIND("/",Kickstarter[[#This Row],[Category and Sub-Category]]))</f>
        <v>food trucks</v>
      </c>
      <c r="S2602" t="b">
        <v>0</v>
      </c>
      <c r="T2602" t="s">
        <v>8284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f>(((Kickstarter[[#This Row],[deadline]]/60)/60)/24)+DATE(1970,1,1)</f>
        <v>41165.165972222225</v>
      </c>
      <c r="J2603">
        <v>1347508740</v>
      </c>
      <c r="K2603" s="9">
        <f>(((Kickstarter[[#This Row],[launched_at]]/60)/60)/24)+DATE(1970,1,1)</f>
        <v>41150.902187499996</v>
      </c>
      <c r="L2603">
        <v>1346276349</v>
      </c>
      <c r="M2603" t="b">
        <v>1</v>
      </c>
      <c r="N2603">
        <v>151</v>
      </c>
      <c r="O2603" s="10">
        <f>Kickstarter[[#This Row],[pledged]]/Kickstarter[[#This Row],[goal]]</f>
        <v>6.6139999999999999</v>
      </c>
      <c r="P2603" s="12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Sub-Category]],LEN(Kickstarter[[#This Row],[Category and Sub-Category]])-FIND("/",Kickstarter[[#This Row],[Category and Sub-Category]]))</f>
        <v>space exploration</v>
      </c>
      <c r="S2603" t="b">
        <v>1</v>
      </c>
      <c r="T2603" t="s">
        <v>8301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f>(((Kickstarter[[#This Row],[deadline]]/60)/60)/24)+DATE(1970,1,1)</f>
        <v>41955.888888888891</v>
      </c>
      <c r="J2604">
        <v>1415827200</v>
      </c>
      <c r="K2604" s="9">
        <f>(((Kickstarter[[#This Row],[launched_at]]/60)/60)/24)+DATE(1970,1,1)</f>
        <v>41915.747314814813</v>
      </c>
      <c r="L2604">
        <v>1412358968</v>
      </c>
      <c r="M2604" t="b">
        <v>1</v>
      </c>
      <c r="N2604">
        <v>489</v>
      </c>
      <c r="O2604" s="10">
        <f>Kickstarter[[#This Row],[pledged]]/Kickstarter[[#This Row],[goal]]</f>
        <v>3.2609166666666667</v>
      </c>
      <c r="P2604" s="12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Sub-Category]],LEN(Kickstarter[[#This Row],[Category and Sub-Category]])-FIND("/",Kickstarter[[#This Row],[Category and Sub-Category]]))</f>
        <v>space exploration</v>
      </c>
      <c r="S2604" t="b">
        <v>1</v>
      </c>
      <c r="T2604" t="s">
        <v>8301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f>(((Kickstarter[[#This Row],[deadline]]/60)/60)/24)+DATE(1970,1,1)</f>
        <v>41631.912662037037</v>
      </c>
      <c r="J2605">
        <v>1387835654</v>
      </c>
      <c r="K2605" s="9">
        <f>(((Kickstarter[[#This Row],[launched_at]]/60)/60)/24)+DATE(1970,1,1)</f>
        <v>41617.912662037037</v>
      </c>
      <c r="L2605">
        <v>1386626054</v>
      </c>
      <c r="M2605" t="b">
        <v>1</v>
      </c>
      <c r="N2605">
        <v>50</v>
      </c>
      <c r="O2605" s="10">
        <f>Kickstarter[[#This Row],[pledged]]/Kickstarter[[#This Row],[goal]]</f>
        <v>1.0148571428571429</v>
      </c>
      <c r="P2605" s="12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Sub-Category]],LEN(Kickstarter[[#This Row],[Category and Sub-Category]])-FIND("/",Kickstarter[[#This Row],[Category and Sub-Category]]))</f>
        <v>space exploration</v>
      </c>
      <c r="S2605" t="b">
        <v>1</v>
      </c>
      <c r="T2605" t="s">
        <v>8301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f>(((Kickstarter[[#This Row],[deadline]]/60)/60)/24)+DATE(1970,1,1)</f>
        <v>41028.051192129627</v>
      </c>
      <c r="J2606">
        <v>1335662023</v>
      </c>
      <c r="K2606" s="9">
        <f>(((Kickstarter[[#This Row],[launched_at]]/60)/60)/24)+DATE(1970,1,1)</f>
        <v>40998.051192129627</v>
      </c>
      <c r="L2606">
        <v>1333070023</v>
      </c>
      <c r="M2606" t="b">
        <v>1</v>
      </c>
      <c r="N2606">
        <v>321</v>
      </c>
      <c r="O2606" s="10">
        <f>Kickstarter[[#This Row],[pledged]]/Kickstarter[[#This Row],[goal]]</f>
        <v>1.0421799999999999</v>
      </c>
      <c r="P2606" s="12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Sub-Category]],LEN(Kickstarter[[#This Row],[Category and Sub-Category]])-FIND("/",Kickstarter[[#This Row],[Category and Sub-Category]]))</f>
        <v>space exploration</v>
      </c>
      <c r="S2606" t="b">
        <v>1</v>
      </c>
      <c r="T2606" t="s">
        <v>8301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f>(((Kickstarter[[#This Row],[deadline]]/60)/60)/24)+DATE(1970,1,1)</f>
        <v>42538.541550925926</v>
      </c>
      <c r="J2607">
        <v>1466168390</v>
      </c>
      <c r="K2607" s="9">
        <f>(((Kickstarter[[#This Row],[launched_at]]/60)/60)/24)+DATE(1970,1,1)</f>
        <v>42508.541550925926</v>
      </c>
      <c r="L2607">
        <v>1463576390</v>
      </c>
      <c r="M2607" t="b">
        <v>1</v>
      </c>
      <c r="N2607">
        <v>1762</v>
      </c>
      <c r="O2607" s="10">
        <f>Kickstarter[[#This Row],[pledged]]/Kickstarter[[#This Row],[goal]]</f>
        <v>1.0742157000000001</v>
      </c>
      <c r="P2607" s="12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Sub-Category]],LEN(Kickstarter[[#This Row],[Category and Sub-Category]])-FIND("/",Kickstarter[[#This Row],[Category and Sub-Category]]))</f>
        <v>space exploration</v>
      </c>
      <c r="S2607" t="b">
        <v>1</v>
      </c>
      <c r="T2607" t="s">
        <v>8301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f>(((Kickstarter[[#This Row],[deadline]]/60)/60)/24)+DATE(1970,1,1)</f>
        <v>41758.712754629632</v>
      </c>
      <c r="J2608">
        <v>1398791182</v>
      </c>
      <c r="K2608" s="9">
        <f>(((Kickstarter[[#This Row],[launched_at]]/60)/60)/24)+DATE(1970,1,1)</f>
        <v>41726.712754629632</v>
      </c>
      <c r="L2608">
        <v>1396026382</v>
      </c>
      <c r="M2608" t="b">
        <v>1</v>
      </c>
      <c r="N2608">
        <v>385</v>
      </c>
      <c r="O2608" s="10">
        <f>Kickstarter[[#This Row],[pledged]]/Kickstarter[[#This Row],[goal]]</f>
        <v>1.1005454545454545</v>
      </c>
      <c r="P2608" s="12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Sub-Category]],LEN(Kickstarter[[#This Row],[Category and Sub-Category]])-FIND("/",Kickstarter[[#This Row],[Category and Sub-Category]]))</f>
        <v>space exploration</v>
      </c>
      <c r="S2608" t="b">
        <v>1</v>
      </c>
      <c r="T2608" t="s">
        <v>8301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f>(((Kickstarter[[#This Row],[deadline]]/60)/60)/24)+DATE(1970,1,1)</f>
        <v>42228.083333333328</v>
      </c>
      <c r="J2609">
        <v>1439344800</v>
      </c>
      <c r="K2609" s="9">
        <f>(((Kickstarter[[#This Row],[launched_at]]/60)/60)/24)+DATE(1970,1,1)</f>
        <v>42184.874675925923</v>
      </c>
      <c r="L2609">
        <v>1435611572</v>
      </c>
      <c r="M2609" t="b">
        <v>1</v>
      </c>
      <c r="N2609">
        <v>398</v>
      </c>
      <c r="O2609" s="10">
        <f>Kickstarter[[#This Row],[pledged]]/Kickstarter[[#This Row],[goal]]</f>
        <v>4.077</v>
      </c>
      <c r="P2609" s="12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Sub-Category]],LEN(Kickstarter[[#This Row],[Category and Sub-Category]])-FIND("/",Kickstarter[[#This Row],[Category and Sub-Category]]))</f>
        <v>space exploration</v>
      </c>
      <c r="S2609" t="b">
        <v>1</v>
      </c>
      <c r="T2609" t="s">
        <v>8301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f>(((Kickstarter[[#This Row],[deadline]]/60)/60)/24)+DATE(1970,1,1)</f>
        <v>42809</v>
      </c>
      <c r="J2610">
        <v>1489536000</v>
      </c>
      <c r="K2610" s="9">
        <f>(((Kickstarter[[#This Row],[launched_at]]/60)/60)/24)+DATE(1970,1,1)</f>
        <v>42767.801712962959</v>
      </c>
      <c r="L2610">
        <v>1485976468</v>
      </c>
      <c r="M2610" t="b">
        <v>1</v>
      </c>
      <c r="N2610">
        <v>304</v>
      </c>
      <c r="O2610" s="10">
        <f>Kickstarter[[#This Row],[pledged]]/Kickstarter[[#This Row],[goal]]</f>
        <v>2.2392500000000002</v>
      </c>
      <c r="P2610" s="12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Sub-Category]],LEN(Kickstarter[[#This Row],[Category and Sub-Category]])-FIND("/",Kickstarter[[#This Row],[Category and Sub-Category]]))</f>
        <v>space exploration</v>
      </c>
      <c r="S2610" t="b">
        <v>1</v>
      </c>
      <c r="T2610" t="s">
        <v>8301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f>(((Kickstarter[[#This Row],[deadline]]/60)/60)/24)+DATE(1970,1,1)</f>
        <v>41105.237858796296</v>
      </c>
      <c r="J2611">
        <v>1342330951</v>
      </c>
      <c r="K2611" s="9">
        <f>(((Kickstarter[[#This Row],[launched_at]]/60)/60)/24)+DATE(1970,1,1)</f>
        <v>41075.237858796296</v>
      </c>
      <c r="L2611">
        <v>1339738951</v>
      </c>
      <c r="M2611" t="b">
        <v>1</v>
      </c>
      <c r="N2611">
        <v>676</v>
      </c>
      <c r="O2611" s="10">
        <f>Kickstarter[[#This Row],[pledged]]/Kickstarter[[#This Row],[goal]]</f>
        <v>3.038011142857143</v>
      </c>
      <c r="P2611" s="12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Sub-Category]],LEN(Kickstarter[[#This Row],[Category and Sub-Category]])-FIND("/",Kickstarter[[#This Row],[Category and Sub-Category]]))</f>
        <v>space exploration</v>
      </c>
      <c r="S2611" t="b">
        <v>1</v>
      </c>
      <c r="T2611" t="s">
        <v>8301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f>(((Kickstarter[[#This Row],[deadline]]/60)/60)/24)+DATE(1970,1,1)</f>
        <v>42604.290972222225</v>
      </c>
      <c r="J2612">
        <v>1471849140</v>
      </c>
      <c r="K2612" s="9">
        <f>(((Kickstarter[[#This Row],[launched_at]]/60)/60)/24)+DATE(1970,1,1)</f>
        <v>42564.881076388891</v>
      </c>
      <c r="L2612">
        <v>1468444125</v>
      </c>
      <c r="M2612" t="b">
        <v>1</v>
      </c>
      <c r="N2612">
        <v>577</v>
      </c>
      <c r="O2612" s="10">
        <f>Kickstarter[[#This Row],[pledged]]/Kickstarter[[#This Row],[goal]]</f>
        <v>1.4132510432681749</v>
      </c>
      <c r="P2612" s="12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Sub-Category]],LEN(Kickstarter[[#This Row],[Category and Sub-Category]])-FIND("/",Kickstarter[[#This Row],[Category and Sub-Category]]))</f>
        <v>space exploration</v>
      </c>
      <c r="S2612" t="b">
        <v>1</v>
      </c>
      <c r="T2612" t="s">
        <v>8301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f>(((Kickstarter[[#This Row],[deadline]]/60)/60)/24)+DATE(1970,1,1)</f>
        <v>42737.957638888889</v>
      </c>
      <c r="J2613">
        <v>1483397940</v>
      </c>
      <c r="K2613" s="9">
        <f>(((Kickstarter[[#This Row],[launched_at]]/60)/60)/24)+DATE(1970,1,1)</f>
        <v>42704.335810185185</v>
      </c>
      <c r="L2613">
        <v>1480493014</v>
      </c>
      <c r="M2613" t="b">
        <v>1</v>
      </c>
      <c r="N2613">
        <v>3663</v>
      </c>
      <c r="O2613" s="10">
        <f>Kickstarter[[#This Row],[pledged]]/Kickstarter[[#This Row],[goal]]</f>
        <v>27.906363636363636</v>
      </c>
      <c r="P2613" s="12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Sub-Category]],LEN(Kickstarter[[#This Row],[Category and Sub-Category]])-FIND("/",Kickstarter[[#This Row],[Category and Sub-Category]]))</f>
        <v>space exploration</v>
      </c>
      <c r="S2613" t="b">
        <v>1</v>
      </c>
      <c r="T2613" t="s">
        <v>8301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f>(((Kickstarter[[#This Row],[deadline]]/60)/60)/24)+DATE(1970,1,1)</f>
        <v>42013.143171296295</v>
      </c>
      <c r="J2614">
        <v>1420773970</v>
      </c>
      <c r="K2614" s="9">
        <f>(((Kickstarter[[#This Row],[launched_at]]/60)/60)/24)+DATE(1970,1,1)</f>
        <v>41982.143171296295</v>
      </c>
      <c r="L2614">
        <v>1418095570</v>
      </c>
      <c r="M2614" t="b">
        <v>1</v>
      </c>
      <c r="N2614">
        <v>294</v>
      </c>
      <c r="O2614" s="10">
        <f>Kickstarter[[#This Row],[pledged]]/Kickstarter[[#This Row],[goal]]</f>
        <v>1.7176130000000001</v>
      </c>
      <c r="P2614" s="12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Sub-Category]],LEN(Kickstarter[[#This Row],[Category and Sub-Category]])-FIND("/",Kickstarter[[#This Row],[Category and Sub-Category]]))</f>
        <v>space exploration</v>
      </c>
      <c r="S2614" t="b">
        <v>1</v>
      </c>
      <c r="T2614" t="s">
        <v>8301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f>(((Kickstarter[[#This Row],[deadline]]/60)/60)/24)+DATE(1970,1,1)</f>
        <v>41173.81821759259</v>
      </c>
      <c r="J2615">
        <v>1348256294</v>
      </c>
      <c r="K2615" s="9">
        <f>(((Kickstarter[[#This Row],[launched_at]]/60)/60)/24)+DATE(1970,1,1)</f>
        <v>41143.81821759259</v>
      </c>
      <c r="L2615">
        <v>1345664294</v>
      </c>
      <c r="M2615" t="b">
        <v>1</v>
      </c>
      <c r="N2615">
        <v>28</v>
      </c>
      <c r="O2615" s="10">
        <f>Kickstarter[[#This Row],[pledged]]/Kickstarter[[#This Row],[goal]]</f>
        <v>1.0101333333333333</v>
      </c>
      <c r="P2615" s="12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Sub-Category]],LEN(Kickstarter[[#This Row],[Category and Sub-Category]])-FIND("/",Kickstarter[[#This Row],[Category and Sub-Category]]))</f>
        <v>space exploration</v>
      </c>
      <c r="S2615" t="b">
        <v>1</v>
      </c>
      <c r="T2615" t="s">
        <v>8301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f>(((Kickstarter[[#This Row],[deadline]]/60)/60)/24)+DATE(1970,1,1)</f>
        <v>41759.208333333336</v>
      </c>
      <c r="J2616">
        <v>1398834000</v>
      </c>
      <c r="K2616" s="9">
        <f>(((Kickstarter[[#This Row],[launched_at]]/60)/60)/24)+DATE(1970,1,1)</f>
        <v>41730.708472222221</v>
      </c>
      <c r="L2616">
        <v>1396371612</v>
      </c>
      <c r="M2616" t="b">
        <v>1</v>
      </c>
      <c r="N2616">
        <v>100</v>
      </c>
      <c r="O2616" s="10">
        <f>Kickstarter[[#This Row],[pledged]]/Kickstarter[[#This Row],[goal]]</f>
        <v>1.02</v>
      </c>
      <c r="P2616" s="12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Sub-Category]],LEN(Kickstarter[[#This Row],[Category and Sub-Category]])-FIND("/",Kickstarter[[#This Row],[Category and Sub-Category]]))</f>
        <v>space exploration</v>
      </c>
      <c r="S2616" t="b">
        <v>1</v>
      </c>
      <c r="T2616" t="s">
        <v>8301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f>(((Kickstarter[[#This Row],[deadline]]/60)/60)/24)+DATE(1970,1,1)</f>
        <v>42490.5</v>
      </c>
      <c r="J2617">
        <v>1462017600</v>
      </c>
      <c r="K2617" s="9">
        <f>(((Kickstarter[[#This Row],[launched_at]]/60)/60)/24)+DATE(1970,1,1)</f>
        <v>42453.49726851852</v>
      </c>
      <c r="L2617">
        <v>1458820564</v>
      </c>
      <c r="M2617" t="b">
        <v>0</v>
      </c>
      <c r="N2617">
        <v>72</v>
      </c>
      <c r="O2617" s="10">
        <f>Kickstarter[[#This Row],[pledged]]/Kickstarter[[#This Row],[goal]]</f>
        <v>1.6976511744127936</v>
      </c>
      <c r="P2617" s="12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Sub-Category]],LEN(Kickstarter[[#This Row],[Category and Sub-Category]])-FIND("/",Kickstarter[[#This Row],[Category and Sub-Category]]))</f>
        <v>space exploration</v>
      </c>
      <c r="S2617" t="b">
        <v>1</v>
      </c>
      <c r="T2617" t="s">
        <v>8301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f>(((Kickstarter[[#This Row],[deadline]]/60)/60)/24)+DATE(1970,1,1)</f>
        <v>42241.99454861111</v>
      </c>
      <c r="J2618">
        <v>1440546729</v>
      </c>
      <c r="K2618" s="9">
        <f>(((Kickstarter[[#This Row],[launched_at]]/60)/60)/24)+DATE(1970,1,1)</f>
        <v>42211.99454861111</v>
      </c>
      <c r="L2618">
        <v>1437954729</v>
      </c>
      <c r="M2618" t="b">
        <v>1</v>
      </c>
      <c r="N2618">
        <v>238</v>
      </c>
      <c r="O2618" s="10">
        <f>Kickstarter[[#This Row],[pledged]]/Kickstarter[[#This Row],[goal]]</f>
        <v>1.14534</v>
      </c>
      <c r="P2618" s="12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Sub-Category]],LEN(Kickstarter[[#This Row],[Category and Sub-Category]])-FIND("/",Kickstarter[[#This Row],[Category and Sub-Category]]))</f>
        <v>space exploration</v>
      </c>
      <c r="S2618" t="b">
        <v>1</v>
      </c>
      <c r="T2618" t="s">
        <v>8301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f>(((Kickstarter[[#This Row],[deadline]]/60)/60)/24)+DATE(1970,1,1)</f>
        <v>41932.874432870369</v>
      </c>
      <c r="J2619">
        <v>1413838751</v>
      </c>
      <c r="K2619" s="9">
        <f>(((Kickstarter[[#This Row],[launched_at]]/60)/60)/24)+DATE(1970,1,1)</f>
        <v>41902.874432870369</v>
      </c>
      <c r="L2619">
        <v>1411246751</v>
      </c>
      <c r="M2619" t="b">
        <v>1</v>
      </c>
      <c r="N2619">
        <v>159</v>
      </c>
      <c r="O2619" s="10">
        <f>Kickstarter[[#This Row],[pledged]]/Kickstarter[[#This Row],[goal]]</f>
        <v>8.7759999999999998</v>
      </c>
      <c r="P2619" s="12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Sub-Category]],LEN(Kickstarter[[#This Row],[Category and Sub-Category]])-FIND("/",Kickstarter[[#This Row],[Category and Sub-Category]]))</f>
        <v>space exploration</v>
      </c>
      <c r="S2619" t="b">
        <v>1</v>
      </c>
      <c r="T2619" t="s">
        <v>8301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f>(((Kickstarter[[#This Row],[deadline]]/60)/60)/24)+DATE(1970,1,1)</f>
        <v>42339.834039351852</v>
      </c>
      <c r="J2620">
        <v>1449000061</v>
      </c>
      <c r="K2620" s="9">
        <f>(((Kickstarter[[#This Row],[launched_at]]/60)/60)/24)+DATE(1970,1,1)</f>
        <v>42279.792372685188</v>
      </c>
      <c r="L2620">
        <v>1443812461</v>
      </c>
      <c r="M2620" t="b">
        <v>1</v>
      </c>
      <c r="N2620">
        <v>77</v>
      </c>
      <c r="O2620" s="10">
        <f>Kickstarter[[#This Row],[pledged]]/Kickstarter[[#This Row],[goal]]</f>
        <v>1.0538666666666667</v>
      </c>
      <c r="P2620" s="12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Sub-Category]],LEN(Kickstarter[[#This Row],[Category and Sub-Category]])-FIND("/",Kickstarter[[#This Row],[Category and Sub-Category]]))</f>
        <v>space exploration</v>
      </c>
      <c r="S2620" t="b">
        <v>1</v>
      </c>
      <c r="T2620" t="s">
        <v>8301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f>(((Kickstarter[[#This Row],[deadline]]/60)/60)/24)+DATE(1970,1,1)</f>
        <v>42300.458333333328</v>
      </c>
      <c r="J2621">
        <v>1445598000</v>
      </c>
      <c r="K2621" s="9">
        <f>(((Kickstarter[[#This Row],[launched_at]]/60)/60)/24)+DATE(1970,1,1)</f>
        <v>42273.884305555555</v>
      </c>
      <c r="L2621">
        <v>1443302004</v>
      </c>
      <c r="M2621" t="b">
        <v>1</v>
      </c>
      <c r="N2621">
        <v>53</v>
      </c>
      <c r="O2621" s="10">
        <f>Kickstarter[[#This Row],[pledged]]/Kickstarter[[#This Row],[goal]]</f>
        <v>1.8839999999999999</v>
      </c>
      <c r="P2621" s="12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Sub-Category]],LEN(Kickstarter[[#This Row],[Category and Sub-Category]])-FIND("/",Kickstarter[[#This Row],[Category and Sub-Category]]))</f>
        <v>space exploration</v>
      </c>
      <c r="S2621" t="b">
        <v>1</v>
      </c>
      <c r="T2621" t="s">
        <v>8301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f>(((Kickstarter[[#This Row],[deadline]]/60)/60)/24)+DATE(1970,1,1)</f>
        <v>42288.041666666672</v>
      </c>
      <c r="J2622">
        <v>1444525200</v>
      </c>
      <c r="K2622" s="9">
        <f>(((Kickstarter[[#This Row],[launched_at]]/60)/60)/24)+DATE(1970,1,1)</f>
        <v>42251.16715277778</v>
      </c>
      <c r="L2622">
        <v>1441339242</v>
      </c>
      <c r="M2622" t="b">
        <v>1</v>
      </c>
      <c r="N2622">
        <v>1251</v>
      </c>
      <c r="O2622" s="10">
        <f>Kickstarter[[#This Row],[pledged]]/Kickstarter[[#This Row],[goal]]</f>
        <v>1.436523076923077</v>
      </c>
      <c r="P2622" s="12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Sub-Category]],LEN(Kickstarter[[#This Row],[Category and Sub-Category]])-FIND("/",Kickstarter[[#This Row],[Category and Sub-Category]]))</f>
        <v>space exploration</v>
      </c>
      <c r="S2622" t="b">
        <v>1</v>
      </c>
      <c r="T2622" t="s">
        <v>8301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f>(((Kickstarter[[#This Row],[deadline]]/60)/60)/24)+DATE(1970,1,1)</f>
        <v>42145.74754629629</v>
      </c>
      <c r="J2623">
        <v>1432230988</v>
      </c>
      <c r="K2623" s="9">
        <f>(((Kickstarter[[#This Row],[launched_at]]/60)/60)/24)+DATE(1970,1,1)</f>
        <v>42115.74754629629</v>
      </c>
      <c r="L2623">
        <v>1429638988</v>
      </c>
      <c r="M2623" t="b">
        <v>1</v>
      </c>
      <c r="N2623">
        <v>465</v>
      </c>
      <c r="O2623" s="10">
        <f>Kickstarter[[#This Row],[pledged]]/Kickstarter[[#This Row],[goal]]</f>
        <v>1.4588000000000001</v>
      </c>
      <c r="P2623" s="12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Sub-Category]],LEN(Kickstarter[[#This Row],[Category and Sub-Category]])-FIND("/",Kickstarter[[#This Row],[Category and Sub-Category]]))</f>
        <v>space exploration</v>
      </c>
      <c r="S2623" t="b">
        <v>1</v>
      </c>
      <c r="T2623" t="s">
        <v>8301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f>(((Kickstarter[[#This Row],[deadline]]/60)/60)/24)+DATE(1970,1,1)</f>
        <v>42734.74324074074</v>
      </c>
      <c r="J2624">
        <v>1483120216</v>
      </c>
      <c r="K2624" s="9">
        <f>(((Kickstarter[[#This Row],[launched_at]]/60)/60)/24)+DATE(1970,1,1)</f>
        <v>42689.74324074074</v>
      </c>
      <c r="L2624">
        <v>1479232216</v>
      </c>
      <c r="M2624" t="b">
        <v>0</v>
      </c>
      <c r="N2624">
        <v>74</v>
      </c>
      <c r="O2624" s="10">
        <f>Kickstarter[[#This Row],[pledged]]/Kickstarter[[#This Row],[goal]]</f>
        <v>1.3118399999999999</v>
      </c>
      <c r="P2624" s="12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Sub-Category]],LEN(Kickstarter[[#This Row],[Category and Sub-Category]])-FIND("/",Kickstarter[[#This Row],[Category and Sub-Category]]))</f>
        <v>space exploration</v>
      </c>
      <c r="S2624" t="b">
        <v>1</v>
      </c>
      <c r="T2624" t="s">
        <v>8301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f>(((Kickstarter[[#This Row],[deadline]]/60)/60)/24)+DATE(1970,1,1)</f>
        <v>42706.256550925929</v>
      </c>
      <c r="J2625">
        <v>1480658966</v>
      </c>
      <c r="K2625" s="9">
        <f>(((Kickstarter[[#This Row],[launched_at]]/60)/60)/24)+DATE(1970,1,1)</f>
        <v>42692.256550925929</v>
      </c>
      <c r="L2625">
        <v>1479449366</v>
      </c>
      <c r="M2625" t="b">
        <v>0</v>
      </c>
      <c r="N2625">
        <v>62</v>
      </c>
      <c r="O2625" s="10">
        <f>Kickstarter[[#This Row],[pledged]]/Kickstarter[[#This Row],[goal]]</f>
        <v>1.1399999999999999</v>
      </c>
      <c r="P2625" s="12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Sub-Category]],LEN(Kickstarter[[#This Row],[Category and Sub-Category]])-FIND("/",Kickstarter[[#This Row],[Category and Sub-Category]]))</f>
        <v>space exploration</v>
      </c>
      <c r="S2625" t="b">
        <v>1</v>
      </c>
      <c r="T2625" t="s">
        <v>8301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f>(((Kickstarter[[#This Row],[deadline]]/60)/60)/24)+DATE(1970,1,1)</f>
        <v>41165.42155092593</v>
      </c>
      <c r="J2626">
        <v>1347530822</v>
      </c>
      <c r="K2626" s="9">
        <f>(((Kickstarter[[#This Row],[launched_at]]/60)/60)/24)+DATE(1970,1,1)</f>
        <v>41144.42155092593</v>
      </c>
      <c r="L2626">
        <v>1345716422</v>
      </c>
      <c r="M2626" t="b">
        <v>0</v>
      </c>
      <c r="N2626">
        <v>3468</v>
      </c>
      <c r="O2626" s="10">
        <f>Kickstarter[[#This Row],[pledged]]/Kickstarter[[#This Row],[goal]]</f>
        <v>13.794206249999998</v>
      </c>
      <c r="P2626" s="12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Sub-Category]],LEN(Kickstarter[[#This Row],[Category and Sub-Category]])-FIND("/",Kickstarter[[#This Row],[Category and Sub-Category]]))</f>
        <v>space exploration</v>
      </c>
      <c r="S2626" t="b">
        <v>1</v>
      </c>
      <c r="T2626" t="s">
        <v>8301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f>(((Kickstarter[[#This Row],[deadline]]/60)/60)/24)+DATE(1970,1,1)</f>
        <v>42683.851944444439</v>
      </c>
      <c r="J2627">
        <v>1478723208</v>
      </c>
      <c r="K2627" s="9">
        <f>(((Kickstarter[[#This Row],[launched_at]]/60)/60)/24)+DATE(1970,1,1)</f>
        <v>42658.810277777782</v>
      </c>
      <c r="L2627">
        <v>1476559608</v>
      </c>
      <c r="M2627" t="b">
        <v>0</v>
      </c>
      <c r="N2627">
        <v>52</v>
      </c>
      <c r="O2627" s="10">
        <f>Kickstarter[[#This Row],[pledged]]/Kickstarter[[#This Row],[goal]]</f>
        <v>9.56</v>
      </c>
      <c r="P2627" s="12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Sub-Category]],LEN(Kickstarter[[#This Row],[Category and Sub-Category]])-FIND("/",Kickstarter[[#This Row],[Category and Sub-Category]]))</f>
        <v>space exploration</v>
      </c>
      <c r="S2627" t="b">
        <v>1</v>
      </c>
      <c r="T2627" t="s">
        <v>8301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f>(((Kickstarter[[#This Row],[deadline]]/60)/60)/24)+DATE(1970,1,1)</f>
        <v>42158.628113425926</v>
      </c>
      <c r="J2628">
        <v>1433343869</v>
      </c>
      <c r="K2628" s="9">
        <f>(((Kickstarter[[#This Row],[launched_at]]/60)/60)/24)+DATE(1970,1,1)</f>
        <v>42128.628113425926</v>
      </c>
      <c r="L2628">
        <v>1430751869</v>
      </c>
      <c r="M2628" t="b">
        <v>0</v>
      </c>
      <c r="N2628">
        <v>50</v>
      </c>
      <c r="O2628" s="10">
        <f>Kickstarter[[#This Row],[pledged]]/Kickstarter[[#This Row],[goal]]</f>
        <v>1.1200000000000001</v>
      </c>
      <c r="P2628" s="12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Sub-Category]],LEN(Kickstarter[[#This Row],[Category and Sub-Category]])-FIND("/",Kickstarter[[#This Row],[Category and Sub-Category]]))</f>
        <v>space exploration</v>
      </c>
      <c r="S2628" t="b">
        <v>1</v>
      </c>
      <c r="T2628" t="s">
        <v>8301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f>(((Kickstarter[[#This Row],[deadline]]/60)/60)/24)+DATE(1970,1,1)</f>
        <v>42334.871076388896</v>
      </c>
      <c r="J2629">
        <v>1448571261</v>
      </c>
      <c r="K2629" s="9">
        <f>(((Kickstarter[[#This Row],[launched_at]]/60)/60)/24)+DATE(1970,1,1)</f>
        <v>42304.829409722224</v>
      </c>
      <c r="L2629">
        <v>1445975661</v>
      </c>
      <c r="M2629" t="b">
        <v>0</v>
      </c>
      <c r="N2629">
        <v>45</v>
      </c>
      <c r="O2629" s="10">
        <f>Kickstarter[[#This Row],[pledged]]/Kickstarter[[#This Row],[goal]]</f>
        <v>6.4666666666666668</v>
      </c>
      <c r="P2629" s="12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Sub-Category]],LEN(Kickstarter[[#This Row],[Category and Sub-Category]])-FIND("/",Kickstarter[[#This Row],[Category and Sub-Category]]))</f>
        <v>space exploration</v>
      </c>
      <c r="S2629" t="b">
        <v>1</v>
      </c>
      <c r="T2629" t="s">
        <v>8301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f>(((Kickstarter[[#This Row],[deadline]]/60)/60)/24)+DATE(1970,1,1)</f>
        <v>41973.966053240743</v>
      </c>
      <c r="J2630">
        <v>1417389067</v>
      </c>
      <c r="K2630" s="9">
        <f>(((Kickstarter[[#This Row],[launched_at]]/60)/60)/24)+DATE(1970,1,1)</f>
        <v>41953.966053240743</v>
      </c>
      <c r="L2630">
        <v>1415661067</v>
      </c>
      <c r="M2630" t="b">
        <v>0</v>
      </c>
      <c r="N2630">
        <v>21</v>
      </c>
      <c r="O2630" s="10">
        <f>Kickstarter[[#This Row],[pledged]]/Kickstarter[[#This Row],[goal]]</f>
        <v>1.1036948748510131</v>
      </c>
      <c r="P2630" s="12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Sub-Category]],LEN(Kickstarter[[#This Row],[Category and Sub-Category]])-FIND("/",Kickstarter[[#This Row],[Category and Sub-Category]]))</f>
        <v>space exploration</v>
      </c>
      <c r="S2630" t="b">
        <v>1</v>
      </c>
      <c r="T2630" t="s">
        <v>8301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f>(((Kickstarter[[#This Row],[deadline]]/60)/60)/24)+DATE(1970,1,1)</f>
        <v>42138.538449074069</v>
      </c>
      <c r="J2631">
        <v>1431608122</v>
      </c>
      <c r="K2631" s="9">
        <f>(((Kickstarter[[#This Row],[launched_at]]/60)/60)/24)+DATE(1970,1,1)</f>
        <v>42108.538449074069</v>
      </c>
      <c r="L2631">
        <v>1429016122</v>
      </c>
      <c r="M2631" t="b">
        <v>0</v>
      </c>
      <c r="N2631">
        <v>100</v>
      </c>
      <c r="O2631" s="10">
        <f>Kickstarter[[#This Row],[pledged]]/Kickstarter[[#This Row],[goal]]</f>
        <v>1.2774000000000001</v>
      </c>
      <c r="P2631" s="12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Sub-Category]],LEN(Kickstarter[[#This Row],[Category and Sub-Category]])-FIND("/",Kickstarter[[#This Row],[Category and Sub-Category]]))</f>
        <v>space exploration</v>
      </c>
      <c r="S2631" t="b">
        <v>1</v>
      </c>
      <c r="T2631" t="s">
        <v>8301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f>(((Kickstarter[[#This Row],[deadline]]/60)/60)/24)+DATE(1970,1,1)</f>
        <v>42551.416666666672</v>
      </c>
      <c r="J2632">
        <v>1467280800</v>
      </c>
      <c r="K2632" s="9">
        <f>(((Kickstarter[[#This Row],[launched_at]]/60)/60)/24)+DATE(1970,1,1)</f>
        <v>42524.105462962965</v>
      </c>
      <c r="L2632">
        <v>1464921112</v>
      </c>
      <c r="M2632" t="b">
        <v>0</v>
      </c>
      <c r="N2632">
        <v>81</v>
      </c>
      <c r="O2632" s="10">
        <f>Kickstarter[[#This Row],[pledged]]/Kickstarter[[#This Row],[goal]]</f>
        <v>1.579</v>
      </c>
      <c r="P2632" s="12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Sub-Category]],LEN(Kickstarter[[#This Row],[Category and Sub-Category]])-FIND("/",Kickstarter[[#This Row],[Category and Sub-Category]]))</f>
        <v>space exploration</v>
      </c>
      <c r="S2632" t="b">
        <v>1</v>
      </c>
      <c r="T2632" t="s">
        <v>8301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f>(((Kickstarter[[#This Row],[deadline]]/60)/60)/24)+DATE(1970,1,1)</f>
        <v>42246.169293981482</v>
      </c>
      <c r="J2633">
        <v>1440907427</v>
      </c>
      <c r="K2633" s="9">
        <f>(((Kickstarter[[#This Row],[launched_at]]/60)/60)/24)+DATE(1970,1,1)</f>
        <v>42218.169293981482</v>
      </c>
      <c r="L2633">
        <v>1438488227</v>
      </c>
      <c r="M2633" t="b">
        <v>0</v>
      </c>
      <c r="N2633">
        <v>286</v>
      </c>
      <c r="O2633" s="10">
        <f>Kickstarter[[#This Row],[pledged]]/Kickstarter[[#This Row],[goal]]</f>
        <v>1.1466525000000001</v>
      </c>
      <c r="P2633" s="12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Sub-Category]],LEN(Kickstarter[[#This Row],[Category and Sub-Category]])-FIND("/",Kickstarter[[#This Row],[Category and Sub-Category]]))</f>
        <v>space exploration</v>
      </c>
      <c r="S2633" t="b">
        <v>1</v>
      </c>
      <c r="T2633" t="s">
        <v>8301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f>(((Kickstarter[[#This Row],[deadline]]/60)/60)/24)+DATE(1970,1,1)</f>
        <v>42519.061793981484</v>
      </c>
      <c r="J2634">
        <v>1464485339</v>
      </c>
      <c r="K2634" s="9">
        <f>(((Kickstarter[[#This Row],[launched_at]]/60)/60)/24)+DATE(1970,1,1)</f>
        <v>42494.061793981484</v>
      </c>
      <c r="L2634">
        <v>1462325339</v>
      </c>
      <c r="M2634" t="b">
        <v>0</v>
      </c>
      <c r="N2634">
        <v>42</v>
      </c>
      <c r="O2634" s="10">
        <f>Kickstarter[[#This Row],[pledged]]/Kickstarter[[#This Row],[goal]]</f>
        <v>1.3700934579439252</v>
      </c>
      <c r="P2634" s="12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Sub-Category]],LEN(Kickstarter[[#This Row],[Category and Sub-Category]])-FIND("/",Kickstarter[[#This Row],[Category and Sub-Category]]))</f>
        <v>space exploration</v>
      </c>
      <c r="S2634" t="b">
        <v>1</v>
      </c>
      <c r="T2634" t="s">
        <v>8301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f>(((Kickstarter[[#This Row],[deadline]]/60)/60)/24)+DATE(1970,1,1)</f>
        <v>41697.958333333336</v>
      </c>
      <c r="J2635">
        <v>1393542000</v>
      </c>
      <c r="K2635" s="9">
        <f>(((Kickstarter[[#This Row],[launched_at]]/60)/60)/24)+DATE(1970,1,1)</f>
        <v>41667.823287037041</v>
      </c>
      <c r="L2635">
        <v>1390938332</v>
      </c>
      <c r="M2635" t="b">
        <v>0</v>
      </c>
      <c r="N2635">
        <v>199</v>
      </c>
      <c r="O2635" s="10">
        <f>Kickstarter[[#This Row],[pledged]]/Kickstarter[[#This Row],[goal]]</f>
        <v>3.5461999999999998</v>
      </c>
      <c r="P2635" s="12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Sub-Category]],LEN(Kickstarter[[#This Row],[Category and Sub-Category]])-FIND("/",Kickstarter[[#This Row],[Category and Sub-Category]]))</f>
        <v>space exploration</v>
      </c>
      <c r="S2635" t="b">
        <v>1</v>
      </c>
      <c r="T2635" t="s">
        <v>8301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f>(((Kickstarter[[#This Row],[deadline]]/60)/60)/24)+DATE(1970,1,1)</f>
        <v>42642.656493055561</v>
      </c>
      <c r="J2636">
        <v>1475163921</v>
      </c>
      <c r="K2636" s="9">
        <f>(((Kickstarter[[#This Row],[launched_at]]/60)/60)/24)+DATE(1970,1,1)</f>
        <v>42612.656493055561</v>
      </c>
      <c r="L2636">
        <v>1472571921</v>
      </c>
      <c r="M2636" t="b">
        <v>0</v>
      </c>
      <c r="N2636">
        <v>25</v>
      </c>
      <c r="O2636" s="10">
        <f>Kickstarter[[#This Row],[pledged]]/Kickstarter[[#This Row],[goal]]</f>
        <v>1.0602150537634409</v>
      </c>
      <c r="P2636" s="12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Sub-Category]],LEN(Kickstarter[[#This Row],[Category and Sub-Category]])-FIND("/",Kickstarter[[#This Row],[Category and Sub-Category]]))</f>
        <v>space exploration</v>
      </c>
      <c r="S2636" t="b">
        <v>1</v>
      </c>
      <c r="T2636" t="s">
        <v>8301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f>(((Kickstarter[[#This Row],[deadline]]/60)/60)/24)+DATE(1970,1,1)</f>
        <v>42072.909270833334</v>
      </c>
      <c r="J2637">
        <v>1425937761</v>
      </c>
      <c r="K2637" s="9">
        <f>(((Kickstarter[[#This Row],[launched_at]]/60)/60)/24)+DATE(1970,1,1)</f>
        <v>42037.950937500005</v>
      </c>
      <c r="L2637">
        <v>1422917361</v>
      </c>
      <c r="M2637" t="b">
        <v>0</v>
      </c>
      <c r="N2637">
        <v>84</v>
      </c>
      <c r="O2637" s="10">
        <f>Kickstarter[[#This Row],[pledged]]/Kickstarter[[#This Row],[goal]]</f>
        <v>1</v>
      </c>
      <c r="P2637" s="12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Sub-Category]],LEN(Kickstarter[[#This Row],[Category and Sub-Category]])-FIND("/",Kickstarter[[#This Row],[Category and Sub-Category]]))</f>
        <v>space exploration</v>
      </c>
      <c r="S2637" t="b">
        <v>1</v>
      </c>
      <c r="T2637" t="s">
        <v>8301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f>(((Kickstarter[[#This Row],[deadline]]/60)/60)/24)+DATE(1970,1,1)</f>
        <v>42659.041666666672</v>
      </c>
      <c r="J2638">
        <v>1476579600</v>
      </c>
      <c r="K2638" s="9">
        <f>(((Kickstarter[[#This Row],[launched_at]]/60)/60)/24)+DATE(1970,1,1)</f>
        <v>42636.614745370374</v>
      </c>
      <c r="L2638">
        <v>1474641914</v>
      </c>
      <c r="M2638" t="b">
        <v>0</v>
      </c>
      <c r="N2638">
        <v>50</v>
      </c>
      <c r="O2638" s="10">
        <f>Kickstarter[[#This Row],[pledged]]/Kickstarter[[#This Row],[goal]]</f>
        <v>1.873</v>
      </c>
      <c r="P2638" s="12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Sub-Category]],LEN(Kickstarter[[#This Row],[Category and Sub-Category]])-FIND("/",Kickstarter[[#This Row],[Category and Sub-Category]]))</f>
        <v>space exploration</v>
      </c>
      <c r="S2638" t="b">
        <v>1</v>
      </c>
      <c r="T2638" t="s">
        <v>8301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f>(((Kickstarter[[#This Row],[deadline]]/60)/60)/24)+DATE(1970,1,1)</f>
        <v>42655.549479166672</v>
      </c>
      <c r="J2639">
        <v>1476277875</v>
      </c>
      <c r="K2639" s="9">
        <f>(((Kickstarter[[#This Row],[launched_at]]/60)/60)/24)+DATE(1970,1,1)</f>
        <v>42639.549479166672</v>
      </c>
      <c r="L2639">
        <v>1474895475</v>
      </c>
      <c r="M2639" t="b">
        <v>0</v>
      </c>
      <c r="N2639">
        <v>26</v>
      </c>
      <c r="O2639" s="10">
        <f>Kickstarter[[#This Row],[pledged]]/Kickstarter[[#This Row],[goal]]</f>
        <v>1.6619999999999999</v>
      </c>
      <c r="P2639" s="12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Sub-Category]],LEN(Kickstarter[[#This Row],[Category and Sub-Category]])-FIND("/",Kickstarter[[#This Row],[Category and Sub-Category]]))</f>
        <v>space exploration</v>
      </c>
      <c r="S2639" t="b">
        <v>1</v>
      </c>
      <c r="T2639" t="s">
        <v>8301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f>(((Kickstarter[[#This Row],[deadline]]/60)/60)/24)+DATE(1970,1,1)</f>
        <v>42019.913136574076</v>
      </c>
      <c r="J2640">
        <v>1421358895</v>
      </c>
      <c r="K2640" s="9">
        <f>(((Kickstarter[[#This Row],[launched_at]]/60)/60)/24)+DATE(1970,1,1)</f>
        <v>41989.913136574076</v>
      </c>
      <c r="L2640">
        <v>1418766895</v>
      </c>
      <c r="M2640" t="b">
        <v>0</v>
      </c>
      <c r="N2640">
        <v>14</v>
      </c>
      <c r="O2640" s="10">
        <f>Kickstarter[[#This Row],[pledged]]/Kickstarter[[#This Row],[goal]]</f>
        <v>1.0172910662824208</v>
      </c>
      <c r="P2640" s="12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Sub-Category]],LEN(Kickstarter[[#This Row],[Category and Sub-Category]])-FIND("/",Kickstarter[[#This Row],[Category and Sub-Category]]))</f>
        <v>space exploration</v>
      </c>
      <c r="S2640" t="b">
        <v>1</v>
      </c>
      <c r="T2640" t="s">
        <v>8301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f>(((Kickstarter[[#This Row],[deadline]]/60)/60)/24)+DATE(1970,1,1)</f>
        <v>42054.86513888889</v>
      </c>
      <c r="J2641">
        <v>1424378748</v>
      </c>
      <c r="K2641" s="9">
        <f>(((Kickstarter[[#This Row],[launched_at]]/60)/60)/24)+DATE(1970,1,1)</f>
        <v>42024.86513888889</v>
      </c>
      <c r="L2641">
        <v>1421786748</v>
      </c>
      <c r="M2641" t="b">
        <v>0</v>
      </c>
      <c r="N2641">
        <v>49</v>
      </c>
      <c r="O2641" s="10">
        <f>Kickstarter[[#This Row],[pledged]]/Kickstarter[[#This Row],[goal]]</f>
        <v>1.64</v>
      </c>
      <c r="P2641" s="12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Sub-Category]],LEN(Kickstarter[[#This Row],[Category and Sub-Category]])-FIND("/",Kickstarter[[#This Row],[Category and Sub-Category]]))</f>
        <v>space exploration</v>
      </c>
      <c r="S2641" t="b">
        <v>1</v>
      </c>
      <c r="T2641" t="s">
        <v>8301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f>(((Kickstarter[[#This Row],[deadline]]/60)/60)/24)+DATE(1970,1,1)</f>
        <v>42163.160578703704</v>
      </c>
      <c r="J2642">
        <v>1433735474</v>
      </c>
      <c r="K2642" s="9">
        <f>(((Kickstarter[[#This Row],[launched_at]]/60)/60)/24)+DATE(1970,1,1)</f>
        <v>42103.160578703704</v>
      </c>
      <c r="L2642">
        <v>1428551474</v>
      </c>
      <c r="M2642" t="b">
        <v>0</v>
      </c>
      <c r="N2642">
        <v>69</v>
      </c>
      <c r="O2642" s="10">
        <f>Kickstarter[[#This Row],[pledged]]/Kickstarter[[#This Row],[goal]]</f>
        <v>1.0566666666666666</v>
      </c>
      <c r="P2642" s="12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Sub-Category]],LEN(Kickstarter[[#This Row],[Category and Sub-Category]])-FIND("/",Kickstarter[[#This Row],[Category and Sub-Category]]))</f>
        <v>space exploration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f>(((Kickstarter[[#This Row],[deadline]]/60)/60)/24)+DATE(1970,1,1)</f>
        <v>41897.839583333334</v>
      </c>
      <c r="J2643">
        <v>1410811740</v>
      </c>
      <c r="K2643" s="9">
        <f>(((Kickstarter[[#This Row],[launched_at]]/60)/60)/24)+DATE(1970,1,1)</f>
        <v>41880.827118055553</v>
      </c>
      <c r="L2643">
        <v>1409341863</v>
      </c>
      <c r="M2643" t="b">
        <v>0</v>
      </c>
      <c r="N2643">
        <v>1</v>
      </c>
      <c r="O2643" s="10">
        <f>Kickstarter[[#This Row],[pledged]]/Kickstarter[[#This Row],[goal]]</f>
        <v>0.01</v>
      </c>
      <c r="P2643" s="12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Sub-Category]],LEN(Kickstarter[[#This Row],[Category and Sub-Category]])-FIND("/",Kickstarter[[#This Row],[Category and Sub-Category]]))</f>
        <v>space exploration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f>(((Kickstarter[[#This Row],[deadline]]/60)/60)/24)+DATE(1970,1,1)</f>
        <v>42566.289583333331</v>
      </c>
      <c r="J2644">
        <v>1468565820</v>
      </c>
      <c r="K2644" s="9">
        <f>(((Kickstarter[[#This Row],[launched_at]]/60)/60)/24)+DATE(1970,1,1)</f>
        <v>42536.246620370366</v>
      </c>
      <c r="L2644">
        <v>1465970108</v>
      </c>
      <c r="M2644" t="b">
        <v>0</v>
      </c>
      <c r="N2644">
        <v>0</v>
      </c>
      <c r="O2644" s="10">
        <f>Kickstarter[[#This Row],[pledged]]/Kickstarter[[#This Row],[goal]]</f>
        <v>0</v>
      </c>
      <c r="P2644" s="12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Sub-Category]],LEN(Kickstarter[[#This Row],[Category and Sub-Category]])-FIND("/",Kickstarter[[#This Row],[Category and Sub-Category]]))</f>
        <v>space exploration</v>
      </c>
      <c r="S2644" t="b">
        <v>0</v>
      </c>
      <c r="T2644" t="s">
        <v>8301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f>(((Kickstarter[[#This Row],[deadline]]/60)/60)/24)+DATE(1970,1,1)</f>
        <v>42725.332638888889</v>
      </c>
      <c r="J2645">
        <v>1482307140</v>
      </c>
      <c r="K2645" s="9">
        <f>(((Kickstarter[[#This Row],[launched_at]]/60)/60)/24)+DATE(1970,1,1)</f>
        <v>42689.582349537035</v>
      </c>
      <c r="L2645">
        <v>1479218315</v>
      </c>
      <c r="M2645" t="b">
        <v>1</v>
      </c>
      <c r="N2645">
        <v>1501</v>
      </c>
      <c r="O2645" s="10">
        <f>Kickstarter[[#This Row],[pledged]]/Kickstarter[[#This Row],[goal]]</f>
        <v>0.33559730999999998</v>
      </c>
      <c r="P2645" s="12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Sub-Category]],LEN(Kickstarter[[#This Row],[Category and Sub-Category]])-FIND("/",Kickstarter[[#This Row],[Category and Sub-Category]]))</f>
        <v>space exploration</v>
      </c>
      <c r="S2645" t="b">
        <v>0</v>
      </c>
      <c r="T2645" t="s">
        <v>8301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f>(((Kickstarter[[#This Row],[deadline]]/60)/60)/24)+DATE(1970,1,1)</f>
        <v>42804.792071759264</v>
      </c>
      <c r="J2646">
        <v>1489172435</v>
      </c>
      <c r="K2646" s="9">
        <f>(((Kickstarter[[#This Row],[launched_at]]/60)/60)/24)+DATE(1970,1,1)</f>
        <v>42774.792071759264</v>
      </c>
      <c r="L2646">
        <v>1486580435</v>
      </c>
      <c r="M2646" t="b">
        <v>1</v>
      </c>
      <c r="N2646">
        <v>52</v>
      </c>
      <c r="O2646" s="10">
        <f>Kickstarter[[#This Row],[pledged]]/Kickstarter[[#This Row],[goal]]</f>
        <v>2.053E-2</v>
      </c>
      <c r="P2646" s="12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Sub-Category]],LEN(Kickstarter[[#This Row],[Category and Sub-Category]])-FIND("/",Kickstarter[[#This Row],[Category and Sub-Category]]))</f>
        <v>space exploration</v>
      </c>
      <c r="S2646" t="b">
        <v>0</v>
      </c>
      <c r="T2646" t="s">
        <v>8301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f>(((Kickstarter[[#This Row],[deadline]]/60)/60)/24)+DATE(1970,1,1)</f>
        <v>41951.884293981479</v>
      </c>
      <c r="J2647">
        <v>1415481203</v>
      </c>
      <c r="K2647" s="9">
        <f>(((Kickstarter[[#This Row],[launched_at]]/60)/60)/24)+DATE(1970,1,1)</f>
        <v>41921.842627314814</v>
      </c>
      <c r="L2647">
        <v>1412885603</v>
      </c>
      <c r="M2647" t="b">
        <v>1</v>
      </c>
      <c r="N2647">
        <v>23</v>
      </c>
      <c r="O2647" s="10">
        <f>Kickstarter[[#This Row],[pledged]]/Kickstarter[[#This Row],[goal]]</f>
        <v>0.105</v>
      </c>
      <c r="P2647" s="12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Sub-Category]],LEN(Kickstarter[[#This Row],[Category and Sub-Category]])-FIND("/",Kickstarter[[#This Row],[Category and Sub-Category]]))</f>
        <v>space exploration</v>
      </c>
      <c r="S2647" t="b">
        <v>0</v>
      </c>
      <c r="T2647" t="s">
        <v>8301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f>(((Kickstarter[[#This Row],[deadline]]/60)/60)/24)+DATE(1970,1,1)</f>
        <v>42256.313298611116</v>
      </c>
      <c r="J2648">
        <v>1441783869</v>
      </c>
      <c r="K2648" s="9">
        <f>(((Kickstarter[[#This Row],[launched_at]]/60)/60)/24)+DATE(1970,1,1)</f>
        <v>42226.313298611116</v>
      </c>
      <c r="L2648">
        <v>1439191869</v>
      </c>
      <c r="M2648" t="b">
        <v>1</v>
      </c>
      <c r="N2648">
        <v>535</v>
      </c>
      <c r="O2648" s="10">
        <f>Kickstarter[[#This Row],[pledged]]/Kickstarter[[#This Row],[goal]]</f>
        <v>8.4172839999999999E-2</v>
      </c>
      <c r="P2648" s="12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Sub-Category]],LEN(Kickstarter[[#This Row],[Category and Sub-Category]])-FIND("/",Kickstarter[[#This Row],[Category and Sub-Category]]))</f>
        <v>space exploration</v>
      </c>
      <c r="S2648" t="b">
        <v>0</v>
      </c>
      <c r="T2648" t="s">
        <v>8301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f>(((Kickstarter[[#This Row],[deadline]]/60)/60)/24)+DATE(1970,1,1)</f>
        <v>42230.261793981481</v>
      </c>
      <c r="J2649">
        <v>1439533019</v>
      </c>
      <c r="K2649" s="9">
        <f>(((Kickstarter[[#This Row],[launched_at]]/60)/60)/24)+DATE(1970,1,1)</f>
        <v>42200.261793981481</v>
      </c>
      <c r="L2649">
        <v>1436941019</v>
      </c>
      <c r="M2649" t="b">
        <v>0</v>
      </c>
      <c r="N2649">
        <v>3</v>
      </c>
      <c r="O2649" s="10">
        <f>Kickstarter[[#This Row],[pledged]]/Kickstarter[[#This Row],[goal]]</f>
        <v>1.44E-2</v>
      </c>
      <c r="P2649" s="12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Sub-Category]],LEN(Kickstarter[[#This Row],[Category and Sub-Category]])-FIND("/",Kickstarter[[#This Row],[Category and Sub-Category]]))</f>
        <v>space exploration</v>
      </c>
      <c r="S2649" t="b">
        <v>0</v>
      </c>
      <c r="T2649" t="s">
        <v>8301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f>(((Kickstarter[[#This Row],[deadline]]/60)/60)/24)+DATE(1970,1,1)</f>
        <v>42438.714814814812</v>
      </c>
      <c r="J2650">
        <v>1457543360</v>
      </c>
      <c r="K2650" s="9">
        <f>(((Kickstarter[[#This Row],[launched_at]]/60)/60)/24)+DATE(1970,1,1)</f>
        <v>42408.714814814812</v>
      </c>
      <c r="L2650">
        <v>1454951360</v>
      </c>
      <c r="M2650" t="b">
        <v>0</v>
      </c>
      <c r="N2650">
        <v>6</v>
      </c>
      <c r="O2650" s="10">
        <f>Kickstarter[[#This Row],[pledged]]/Kickstarter[[#This Row],[goal]]</f>
        <v>8.8333333333333337E-3</v>
      </c>
      <c r="P2650" s="12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Sub-Category]],LEN(Kickstarter[[#This Row],[Category and Sub-Category]])-FIND("/",Kickstarter[[#This Row],[Category and Sub-Category]]))</f>
        <v>space exploration</v>
      </c>
      <c r="S2650" t="b">
        <v>0</v>
      </c>
      <c r="T2650" t="s">
        <v>8301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f>(((Kickstarter[[#This Row],[deadline]]/60)/60)/24)+DATE(1970,1,1)</f>
        <v>42401.99700231482</v>
      </c>
      <c r="J2651">
        <v>1454370941</v>
      </c>
      <c r="K2651" s="9">
        <f>(((Kickstarter[[#This Row],[launched_at]]/60)/60)/24)+DATE(1970,1,1)</f>
        <v>42341.99700231482</v>
      </c>
      <c r="L2651">
        <v>1449186941</v>
      </c>
      <c r="M2651" t="b">
        <v>0</v>
      </c>
      <c r="N2651">
        <v>3</v>
      </c>
      <c r="O2651" s="10">
        <f>Kickstarter[[#This Row],[pledged]]/Kickstarter[[#This Row],[goal]]</f>
        <v>9.9200000000000004E-4</v>
      </c>
      <c r="P2651" s="12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Sub-Category]],LEN(Kickstarter[[#This Row],[Category and Sub-Category]])-FIND("/",Kickstarter[[#This Row],[Category and Sub-Category]]))</f>
        <v>space exploration</v>
      </c>
      <c r="S2651" t="b">
        <v>0</v>
      </c>
      <c r="T2651" t="s">
        <v>8301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f>(((Kickstarter[[#This Row],[deadline]]/60)/60)/24)+DATE(1970,1,1)</f>
        <v>42725.624340277776</v>
      </c>
      <c r="J2652">
        <v>1482332343</v>
      </c>
      <c r="K2652" s="9">
        <f>(((Kickstarter[[#This Row],[launched_at]]/60)/60)/24)+DATE(1970,1,1)</f>
        <v>42695.624340277776</v>
      </c>
      <c r="L2652">
        <v>1479740343</v>
      </c>
      <c r="M2652" t="b">
        <v>0</v>
      </c>
      <c r="N2652">
        <v>5</v>
      </c>
      <c r="O2652" s="10">
        <f>Kickstarter[[#This Row],[pledged]]/Kickstarter[[#This Row],[goal]]</f>
        <v>5.966666666666667E-3</v>
      </c>
      <c r="P2652" s="12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Sub-Category]],LEN(Kickstarter[[#This Row],[Category and Sub-Category]])-FIND("/",Kickstarter[[#This Row],[Category and Sub-Category]]))</f>
        <v>space exploration</v>
      </c>
      <c r="S2652" t="b">
        <v>0</v>
      </c>
      <c r="T2652" t="s">
        <v>8301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f>(((Kickstarter[[#This Row],[deadline]]/60)/60)/24)+DATE(1970,1,1)</f>
        <v>42355.805659722217</v>
      </c>
      <c r="J2653">
        <v>1450380009</v>
      </c>
      <c r="K2653" s="9">
        <f>(((Kickstarter[[#This Row],[launched_at]]/60)/60)/24)+DATE(1970,1,1)</f>
        <v>42327.805659722217</v>
      </c>
      <c r="L2653">
        <v>1447960809</v>
      </c>
      <c r="M2653" t="b">
        <v>0</v>
      </c>
      <c r="N2653">
        <v>17</v>
      </c>
      <c r="O2653" s="10">
        <f>Kickstarter[[#This Row],[pledged]]/Kickstarter[[#This Row],[goal]]</f>
        <v>1.8689285714285714E-2</v>
      </c>
      <c r="P2653" s="12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Sub-Category]],LEN(Kickstarter[[#This Row],[Category and Sub-Category]])-FIND("/",Kickstarter[[#This Row],[Category and Sub-Category]]))</f>
        <v>space exploration</v>
      </c>
      <c r="S2653" t="b">
        <v>0</v>
      </c>
      <c r="T2653" t="s">
        <v>8301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f>(((Kickstarter[[#This Row],[deadline]]/60)/60)/24)+DATE(1970,1,1)</f>
        <v>41983.158854166672</v>
      </c>
      <c r="J2654">
        <v>1418183325</v>
      </c>
      <c r="K2654" s="9">
        <f>(((Kickstarter[[#This Row],[launched_at]]/60)/60)/24)+DATE(1970,1,1)</f>
        <v>41953.158854166672</v>
      </c>
      <c r="L2654">
        <v>1415591325</v>
      </c>
      <c r="M2654" t="b">
        <v>0</v>
      </c>
      <c r="N2654">
        <v>11</v>
      </c>
      <c r="O2654" s="10">
        <f>Kickstarter[[#This Row],[pledged]]/Kickstarter[[#This Row],[goal]]</f>
        <v>8.8500000000000002E-3</v>
      </c>
      <c r="P2654" s="12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Sub-Category]],LEN(Kickstarter[[#This Row],[Category and Sub-Category]])-FIND("/",Kickstarter[[#This Row],[Category and Sub-Category]]))</f>
        <v>space exploration</v>
      </c>
      <c r="S2654" t="b">
        <v>0</v>
      </c>
      <c r="T2654" t="s">
        <v>8301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f>(((Kickstarter[[#This Row],[deadline]]/60)/60)/24)+DATE(1970,1,1)</f>
        <v>41803.166666666664</v>
      </c>
      <c r="J2655">
        <v>1402632000</v>
      </c>
      <c r="K2655" s="9">
        <f>(((Kickstarter[[#This Row],[launched_at]]/60)/60)/24)+DATE(1970,1,1)</f>
        <v>41771.651932870373</v>
      </c>
      <c r="L2655">
        <v>1399909127</v>
      </c>
      <c r="M2655" t="b">
        <v>0</v>
      </c>
      <c r="N2655">
        <v>70</v>
      </c>
      <c r="O2655" s="10">
        <f>Kickstarter[[#This Row],[pledged]]/Kickstarter[[#This Row],[goal]]</f>
        <v>0.1152156862745098</v>
      </c>
      <c r="P2655" s="12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Sub-Category]],LEN(Kickstarter[[#This Row],[Category and Sub-Category]])-FIND("/",Kickstarter[[#This Row],[Category and Sub-Category]]))</f>
        <v>space exploration</v>
      </c>
      <c r="S2655" t="b">
        <v>0</v>
      </c>
      <c r="T2655" t="s">
        <v>8301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f>(((Kickstarter[[#This Row],[deadline]]/60)/60)/24)+DATE(1970,1,1)</f>
        <v>42115.559328703705</v>
      </c>
      <c r="J2656">
        <v>1429622726</v>
      </c>
      <c r="K2656" s="9">
        <f>(((Kickstarter[[#This Row],[launched_at]]/60)/60)/24)+DATE(1970,1,1)</f>
        <v>42055.600995370376</v>
      </c>
      <c r="L2656">
        <v>1424442326</v>
      </c>
      <c r="M2656" t="b">
        <v>0</v>
      </c>
      <c r="N2656">
        <v>6</v>
      </c>
      <c r="O2656" s="10">
        <f>Kickstarter[[#This Row],[pledged]]/Kickstarter[[#This Row],[goal]]</f>
        <v>5.1000000000000004E-4</v>
      </c>
      <c r="P2656" s="12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Sub-Category]],LEN(Kickstarter[[#This Row],[Category and Sub-Category]])-FIND("/",Kickstarter[[#This Row],[Category and Sub-Category]]))</f>
        <v>space exploration</v>
      </c>
      <c r="S2656" t="b">
        <v>0</v>
      </c>
      <c r="T2656" t="s">
        <v>8301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f>(((Kickstarter[[#This Row],[deadline]]/60)/60)/24)+DATE(1970,1,1)</f>
        <v>42409.833333333328</v>
      </c>
      <c r="J2657">
        <v>1455048000</v>
      </c>
      <c r="K2657" s="9">
        <f>(((Kickstarter[[#This Row],[launched_at]]/60)/60)/24)+DATE(1970,1,1)</f>
        <v>42381.866284722222</v>
      </c>
      <c r="L2657">
        <v>1452631647</v>
      </c>
      <c r="M2657" t="b">
        <v>0</v>
      </c>
      <c r="N2657">
        <v>43</v>
      </c>
      <c r="O2657" s="10">
        <f>Kickstarter[[#This Row],[pledged]]/Kickstarter[[#This Row],[goal]]</f>
        <v>0.21033333333333334</v>
      </c>
      <c r="P2657" s="12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Sub-Category]],LEN(Kickstarter[[#This Row],[Category and Sub-Category]])-FIND("/",Kickstarter[[#This Row],[Category and Sub-Category]]))</f>
        <v>space exploration</v>
      </c>
      <c r="S2657" t="b">
        <v>0</v>
      </c>
      <c r="T2657" t="s">
        <v>8301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f>(((Kickstarter[[#This Row],[deadline]]/60)/60)/24)+DATE(1970,1,1)</f>
        <v>42806.791666666672</v>
      </c>
      <c r="J2658">
        <v>1489345200</v>
      </c>
      <c r="K2658" s="9">
        <f>(((Kickstarter[[#This Row],[launched_at]]/60)/60)/24)+DATE(1970,1,1)</f>
        <v>42767.688518518517</v>
      </c>
      <c r="L2658">
        <v>1485966688</v>
      </c>
      <c r="M2658" t="b">
        <v>0</v>
      </c>
      <c r="N2658">
        <v>152</v>
      </c>
      <c r="O2658" s="10">
        <f>Kickstarter[[#This Row],[pledged]]/Kickstarter[[#This Row],[goal]]</f>
        <v>0.11436666666666667</v>
      </c>
      <c r="P2658" s="12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Sub-Category]],LEN(Kickstarter[[#This Row],[Category and Sub-Category]])-FIND("/",Kickstarter[[#This Row],[Category and Sub-Category]]))</f>
        <v>space exploration</v>
      </c>
      <c r="S2658" t="b">
        <v>0</v>
      </c>
      <c r="T2658" t="s">
        <v>8301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f>(((Kickstarter[[#This Row],[deadline]]/60)/60)/24)+DATE(1970,1,1)</f>
        <v>42585.0625</v>
      </c>
      <c r="J2659">
        <v>1470187800</v>
      </c>
      <c r="K2659" s="9">
        <f>(((Kickstarter[[#This Row],[launched_at]]/60)/60)/24)+DATE(1970,1,1)</f>
        <v>42551.928854166668</v>
      </c>
      <c r="L2659">
        <v>1467325053</v>
      </c>
      <c r="M2659" t="b">
        <v>0</v>
      </c>
      <c r="N2659">
        <v>59</v>
      </c>
      <c r="O2659" s="10">
        <f>Kickstarter[[#This Row],[pledged]]/Kickstarter[[#This Row],[goal]]</f>
        <v>0.18737933333333334</v>
      </c>
      <c r="P2659" s="12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Sub-Category]],LEN(Kickstarter[[#This Row],[Category and Sub-Category]])-FIND("/",Kickstarter[[#This Row],[Category and Sub-Category]]))</f>
        <v>space exploration</v>
      </c>
      <c r="S2659" t="b">
        <v>0</v>
      </c>
      <c r="T2659" t="s">
        <v>8301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f>(((Kickstarter[[#This Row],[deadline]]/60)/60)/24)+DATE(1970,1,1)</f>
        <v>42581.884189814817</v>
      </c>
      <c r="J2660">
        <v>1469913194</v>
      </c>
      <c r="K2660" s="9">
        <f>(((Kickstarter[[#This Row],[launched_at]]/60)/60)/24)+DATE(1970,1,1)</f>
        <v>42551.884189814817</v>
      </c>
      <c r="L2660">
        <v>1467321194</v>
      </c>
      <c r="M2660" t="b">
        <v>0</v>
      </c>
      <c r="N2660">
        <v>4</v>
      </c>
      <c r="O2660" s="10">
        <f>Kickstarter[[#This Row],[pledged]]/Kickstarter[[#This Row],[goal]]</f>
        <v>9.2857142857142856E-4</v>
      </c>
      <c r="P2660" s="12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Sub-Category]],LEN(Kickstarter[[#This Row],[Category and Sub-Category]])-FIND("/",Kickstarter[[#This Row],[Category and Sub-Category]]))</f>
        <v>space exploration</v>
      </c>
      <c r="S2660" t="b">
        <v>0</v>
      </c>
      <c r="T2660" t="s">
        <v>8301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f>(((Kickstarter[[#This Row],[deadline]]/60)/60)/24)+DATE(1970,1,1)</f>
        <v>42112.069560185191</v>
      </c>
      <c r="J2661">
        <v>1429321210</v>
      </c>
      <c r="K2661" s="9">
        <f>(((Kickstarter[[#This Row],[launched_at]]/60)/60)/24)+DATE(1970,1,1)</f>
        <v>42082.069560185191</v>
      </c>
      <c r="L2661">
        <v>1426729210</v>
      </c>
      <c r="M2661" t="b">
        <v>0</v>
      </c>
      <c r="N2661">
        <v>10</v>
      </c>
      <c r="O2661" s="10">
        <f>Kickstarter[[#This Row],[pledged]]/Kickstarter[[#This Row],[goal]]</f>
        <v>2.720408163265306E-2</v>
      </c>
      <c r="P2661" s="12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Sub-Category]],LEN(Kickstarter[[#This Row],[Category and Sub-Category]])-FIND("/",Kickstarter[[#This Row],[Category and Sub-Category]]))</f>
        <v>space exploration</v>
      </c>
      <c r="S2661" t="b">
        <v>0</v>
      </c>
      <c r="T2661" t="s">
        <v>8301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f>(((Kickstarter[[#This Row],[deadline]]/60)/60)/24)+DATE(1970,1,1)</f>
        <v>42332.754837962959</v>
      </c>
      <c r="J2662">
        <v>1448388418</v>
      </c>
      <c r="K2662" s="9">
        <f>(((Kickstarter[[#This Row],[launched_at]]/60)/60)/24)+DATE(1970,1,1)</f>
        <v>42272.713171296295</v>
      </c>
      <c r="L2662">
        <v>1443200818</v>
      </c>
      <c r="M2662" t="b">
        <v>0</v>
      </c>
      <c r="N2662">
        <v>5</v>
      </c>
      <c r="O2662" s="10">
        <f>Kickstarter[[#This Row],[pledged]]/Kickstarter[[#This Row],[goal]]</f>
        <v>9.5E-4</v>
      </c>
      <c r="P2662" s="12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Sub-Category]],LEN(Kickstarter[[#This Row],[Category and Sub-Category]])-FIND("/",Kickstarter[[#This Row],[Category and Sub-Category]]))</f>
        <v>space exploration</v>
      </c>
      <c r="S2662" t="b">
        <v>0</v>
      </c>
      <c r="T2662" t="s">
        <v>8301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f>(((Kickstarter[[#This Row],[deadline]]/60)/60)/24)+DATE(1970,1,1)</f>
        <v>41572.958449074074</v>
      </c>
      <c r="J2663">
        <v>1382742010</v>
      </c>
      <c r="K2663" s="9">
        <f>(((Kickstarter[[#This Row],[launched_at]]/60)/60)/24)+DATE(1970,1,1)</f>
        <v>41542.958449074074</v>
      </c>
      <c r="L2663">
        <v>1380150010</v>
      </c>
      <c r="M2663" t="b">
        <v>0</v>
      </c>
      <c r="N2663">
        <v>60</v>
      </c>
      <c r="O2663" s="10">
        <f>Kickstarter[[#This Row],[pledged]]/Kickstarter[[#This Row],[goal]]</f>
        <v>1.0289999999999999</v>
      </c>
      <c r="P2663" s="12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Sub-Category]],LEN(Kickstarter[[#This Row],[Category and Sub-Category]])-FIND("/",Kickstarter[[#This Row],[Category and Sub-Category]]))</f>
        <v>makerspaces</v>
      </c>
      <c r="S2663" t="b">
        <v>1</v>
      </c>
      <c r="T2663" t="s">
        <v>8302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f>(((Kickstarter[[#This Row],[deadline]]/60)/60)/24)+DATE(1970,1,1)</f>
        <v>42237.746678240743</v>
      </c>
      <c r="J2664">
        <v>1440179713</v>
      </c>
      <c r="K2664" s="9">
        <f>(((Kickstarter[[#This Row],[launched_at]]/60)/60)/24)+DATE(1970,1,1)</f>
        <v>42207.746678240743</v>
      </c>
      <c r="L2664">
        <v>1437587713</v>
      </c>
      <c r="M2664" t="b">
        <v>0</v>
      </c>
      <c r="N2664">
        <v>80</v>
      </c>
      <c r="O2664" s="10">
        <f>Kickstarter[[#This Row],[pledged]]/Kickstarter[[#This Row],[goal]]</f>
        <v>1.0680000000000001</v>
      </c>
      <c r="P2664" s="12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Sub-Category]],LEN(Kickstarter[[#This Row],[Category and Sub-Category]])-FIND("/",Kickstarter[[#This Row],[Category and Sub-Category]]))</f>
        <v>makerspaces</v>
      </c>
      <c r="S2664" t="b">
        <v>1</v>
      </c>
      <c r="T2664" t="s">
        <v>8302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f>(((Kickstarter[[#This Row],[deadline]]/60)/60)/24)+DATE(1970,1,1)</f>
        <v>42251.625</v>
      </c>
      <c r="J2665">
        <v>1441378800</v>
      </c>
      <c r="K2665" s="9">
        <f>(((Kickstarter[[#This Row],[launched_at]]/60)/60)/24)+DATE(1970,1,1)</f>
        <v>42222.622766203705</v>
      </c>
      <c r="L2665">
        <v>1438873007</v>
      </c>
      <c r="M2665" t="b">
        <v>0</v>
      </c>
      <c r="N2665">
        <v>56</v>
      </c>
      <c r="O2665" s="10">
        <f>Kickstarter[[#This Row],[pledged]]/Kickstarter[[#This Row],[goal]]</f>
        <v>1.0459624999999999</v>
      </c>
      <c r="P2665" s="12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Sub-Category]],LEN(Kickstarter[[#This Row],[Category and Sub-Category]])-FIND("/",Kickstarter[[#This Row],[Category and Sub-Category]]))</f>
        <v>makerspaces</v>
      </c>
      <c r="S2665" t="b">
        <v>1</v>
      </c>
      <c r="T2665" t="s">
        <v>8302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f>(((Kickstarter[[#This Row],[deadline]]/60)/60)/24)+DATE(1970,1,1)</f>
        <v>42347.290972222225</v>
      </c>
      <c r="J2666">
        <v>1449644340</v>
      </c>
      <c r="K2666" s="9">
        <f>(((Kickstarter[[#This Row],[launched_at]]/60)/60)/24)+DATE(1970,1,1)</f>
        <v>42313.02542824074</v>
      </c>
      <c r="L2666">
        <v>1446683797</v>
      </c>
      <c r="M2666" t="b">
        <v>0</v>
      </c>
      <c r="N2666">
        <v>104</v>
      </c>
      <c r="O2666" s="10">
        <f>Kickstarter[[#This Row],[pledged]]/Kickstarter[[#This Row],[goal]]</f>
        <v>1.0342857142857143</v>
      </c>
      <c r="P2666" s="12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Sub-Category]],LEN(Kickstarter[[#This Row],[Category and Sub-Category]])-FIND("/",Kickstarter[[#This Row],[Category and Sub-Category]]))</f>
        <v>makerspaces</v>
      </c>
      <c r="S2666" t="b">
        <v>1</v>
      </c>
      <c r="T2666" t="s">
        <v>8302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f>(((Kickstarter[[#This Row],[deadline]]/60)/60)/24)+DATE(1970,1,1)</f>
        <v>42128.895532407405</v>
      </c>
      <c r="J2667">
        <v>1430774974</v>
      </c>
      <c r="K2667" s="9">
        <f>(((Kickstarter[[#This Row],[launched_at]]/60)/60)/24)+DATE(1970,1,1)</f>
        <v>42083.895532407405</v>
      </c>
      <c r="L2667">
        <v>1426886974</v>
      </c>
      <c r="M2667" t="b">
        <v>0</v>
      </c>
      <c r="N2667">
        <v>46</v>
      </c>
      <c r="O2667" s="10">
        <f>Kickstarter[[#This Row],[pledged]]/Kickstarter[[#This Row],[goal]]</f>
        <v>1.2314285714285715</v>
      </c>
      <c r="P2667" s="12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Sub-Category]],LEN(Kickstarter[[#This Row],[Category and Sub-Category]])-FIND("/",Kickstarter[[#This Row],[Category and Sub-Category]]))</f>
        <v>makerspaces</v>
      </c>
      <c r="S2667" t="b">
        <v>1</v>
      </c>
      <c r="T2667" t="s">
        <v>8302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f>(((Kickstarter[[#This Row],[deadline]]/60)/60)/24)+DATE(1970,1,1)</f>
        <v>42272.875</v>
      </c>
      <c r="J2668">
        <v>1443214800</v>
      </c>
      <c r="K2668" s="9">
        <f>(((Kickstarter[[#This Row],[launched_at]]/60)/60)/24)+DATE(1970,1,1)</f>
        <v>42235.764340277776</v>
      </c>
      <c r="L2668">
        <v>1440008439</v>
      </c>
      <c r="M2668" t="b">
        <v>0</v>
      </c>
      <c r="N2668">
        <v>206</v>
      </c>
      <c r="O2668" s="10">
        <f>Kickstarter[[#This Row],[pledged]]/Kickstarter[[#This Row],[goal]]</f>
        <v>1.592951</v>
      </c>
      <c r="P2668" s="12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Sub-Category]],LEN(Kickstarter[[#This Row],[Category and Sub-Category]])-FIND("/",Kickstarter[[#This Row],[Category and Sub-Category]]))</f>
        <v>makerspaces</v>
      </c>
      <c r="S2668" t="b">
        <v>1</v>
      </c>
      <c r="T2668" t="s">
        <v>8302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f>(((Kickstarter[[#This Row],[deadline]]/60)/60)/24)+DATE(1970,1,1)</f>
        <v>42410.926111111112</v>
      </c>
      <c r="J2669">
        <v>1455142416</v>
      </c>
      <c r="K2669" s="9">
        <f>(((Kickstarter[[#This Row],[launched_at]]/60)/60)/24)+DATE(1970,1,1)</f>
        <v>42380.926111111112</v>
      </c>
      <c r="L2669">
        <v>1452550416</v>
      </c>
      <c r="M2669" t="b">
        <v>0</v>
      </c>
      <c r="N2669">
        <v>18</v>
      </c>
      <c r="O2669" s="10">
        <f>Kickstarter[[#This Row],[pledged]]/Kickstarter[[#This Row],[goal]]</f>
        <v>1.1066666666666667</v>
      </c>
      <c r="P2669" s="12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Sub-Category]],LEN(Kickstarter[[#This Row],[Category and Sub-Category]])-FIND("/",Kickstarter[[#This Row],[Category and Sub-Category]]))</f>
        <v>makerspaces</v>
      </c>
      <c r="S2669" t="b">
        <v>1</v>
      </c>
      <c r="T2669" t="s">
        <v>8302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f>(((Kickstarter[[#This Row],[deadline]]/60)/60)/24)+DATE(1970,1,1)</f>
        <v>42317.60555555555</v>
      </c>
      <c r="J2670">
        <v>1447079520</v>
      </c>
      <c r="K2670" s="9">
        <f>(((Kickstarter[[#This Row],[launched_at]]/60)/60)/24)+DATE(1970,1,1)</f>
        <v>42275.588715277772</v>
      </c>
      <c r="L2670">
        <v>1443449265</v>
      </c>
      <c r="M2670" t="b">
        <v>0</v>
      </c>
      <c r="N2670">
        <v>28</v>
      </c>
      <c r="O2670" s="10">
        <f>Kickstarter[[#This Row],[pledged]]/Kickstarter[[#This Row],[goal]]</f>
        <v>1.7070000000000001</v>
      </c>
      <c r="P2670" s="12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Sub-Category]],LEN(Kickstarter[[#This Row],[Category and Sub-Category]])-FIND("/",Kickstarter[[#This Row],[Category and Sub-Category]]))</f>
        <v>makerspaces</v>
      </c>
      <c r="S2670" t="b">
        <v>1</v>
      </c>
      <c r="T2670" t="s">
        <v>8302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f>(((Kickstarter[[#This Row],[deadline]]/60)/60)/24)+DATE(1970,1,1)</f>
        <v>42379.035833333335</v>
      </c>
      <c r="J2671">
        <v>1452387096</v>
      </c>
      <c r="K2671" s="9">
        <f>(((Kickstarter[[#This Row],[launched_at]]/60)/60)/24)+DATE(1970,1,1)</f>
        <v>42319.035833333335</v>
      </c>
      <c r="L2671">
        <v>1447203096</v>
      </c>
      <c r="M2671" t="b">
        <v>0</v>
      </c>
      <c r="N2671">
        <v>11</v>
      </c>
      <c r="O2671" s="10">
        <f>Kickstarter[[#This Row],[pledged]]/Kickstarter[[#This Row],[goal]]</f>
        <v>1.25125</v>
      </c>
      <c r="P2671" s="12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Sub-Category]],LEN(Kickstarter[[#This Row],[Category and Sub-Category]])-FIND("/",Kickstarter[[#This Row],[Category and Sub-Category]]))</f>
        <v>makerspaces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f>(((Kickstarter[[#This Row],[deadline]]/60)/60)/24)+DATE(1970,1,1)</f>
        <v>41849.020601851851</v>
      </c>
      <c r="J2672">
        <v>1406593780</v>
      </c>
      <c r="K2672" s="9">
        <f>(((Kickstarter[[#This Row],[launched_at]]/60)/60)/24)+DATE(1970,1,1)</f>
        <v>41821.020601851851</v>
      </c>
      <c r="L2672">
        <v>1404174580</v>
      </c>
      <c r="M2672" t="b">
        <v>1</v>
      </c>
      <c r="N2672">
        <v>60</v>
      </c>
      <c r="O2672" s="10">
        <f>Kickstarter[[#This Row],[pledged]]/Kickstarter[[#This Row],[goal]]</f>
        <v>6.4158609339642042E-2</v>
      </c>
      <c r="P2672" s="12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Sub-Category]],LEN(Kickstarter[[#This Row],[Category and Sub-Category]])-FIND("/",Kickstarter[[#This Row],[Category and Sub-Category]]))</f>
        <v>makerspaces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f>(((Kickstarter[[#This Row],[deadline]]/60)/60)/24)+DATE(1970,1,1)</f>
        <v>41992.818055555559</v>
      </c>
      <c r="J2673">
        <v>1419017880</v>
      </c>
      <c r="K2673" s="9">
        <f>(((Kickstarter[[#This Row],[launched_at]]/60)/60)/24)+DATE(1970,1,1)</f>
        <v>41962.749027777783</v>
      </c>
      <c r="L2673">
        <v>1416419916</v>
      </c>
      <c r="M2673" t="b">
        <v>1</v>
      </c>
      <c r="N2673">
        <v>84</v>
      </c>
      <c r="O2673" s="10">
        <f>Kickstarter[[#This Row],[pledged]]/Kickstarter[[#This Row],[goal]]</f>
        <v>0.11344</v>
      </c>
      <c r="P2673" s="12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Sub-Category]],LEN(Kickstarter[[#This Row],[Category and Sub-Category]])-FIND("/",Kickstarter[[#This Row],[Category and Sub-Category]]))</f>
        <v>makerspaces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f>(((Kickstarter[[#This Row],[deadline]]/60)/60)/24)+DATE(1970,1,1)</f>
        <v>42366.25</v>
      </c>
      <c r="J2674">
        <v>1451282400</v>
      </c>
      <c r="K2674" s="9">
        <f>(((Kickstarter[[#This Row],[launched_at]]/60)/60)/24)+DATE(1970,1,1)</f>
        <v>42344.884143518517</v>
      </c>
      <c r="L2674">
        <v>1449436390</v>
      </c>
      <c r="M2674" t="b">
        <v>1</v>
      </c>
      <c r="N2674">
        <v>47</v>
      </c>
      <c r="O2674" s="10">
        <f>Kickstarter[[#This Row],[pledged]]/Kickstarter[[#This Row],[goal]]</f>
        <v>0.33189999999999997</v>
      </c>
      <c r="P2674" s="12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Sub-Category]],LEN(Kickstarter[[#This Row],[Category and Sub-Category]])-FIND("/",Kickstarter[[#This Row],[Category and Sub-Category]]))</f>
        <v>makerspaces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f>(((Kickstarter[[#This Row],[deadline]]/60)/60)/24)+DATE(1970,1,1)</f>
        <v>41941.947916666664</v>
      </c>
      <c r="J2675">
        <v>1414622700</v>
      </c>
      <c r="K2675" s="9">
        <f>(((Kickstarter[[#This Row],[launched_at]]/60)/60)/24)+DATE(1970,1,1)</f>
        <v>41912.541655092595</v>
      </c>
      <c r="L2675">
        <v>1412081999</v>
      </c>
      <c r="M2675" t="b">
        <v>1</v>
      </c>
      <c r="N2675">
        <v>66</v>
      </c>
      <c r="O2675" s="10">
        <f>Kickstarter[[#This Row],[pledged]]/Kickstarter[[#This Row],[goal]]</f>
        <v>0.27579999999999999</v>
      </c>
      <c r="P2675" s="12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Sub-Category]],LEN(Kickstarter[[#This Row],[Category and Sub-Category]])-FIND("/",Kickstarter[[#This Row],[Category and Sub-Category]]))</f>
        <v>makerspaces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f>(((Kickstarter[[#This Row],[deadline]]/60)/60)/24)+DATE(1970,1,1)</f>
        <v>42556.207638888889</v>
      </c>
      <c r="J2676">
        <v>1467694740</v>
      </c>
      <c r="K2676" s="9">
        <f>(((Kickstarter[[#This Row],[launched_at]]/60)/60)/24)+DATE(1970,1,1)</f>
        <v>42529.632754629631</v>
      </c>
      <c r="L2676">
        <v>1465398670</v>
      </c>
      <c r="M2676" t="b">
        <v>1</v>
      </c>
      <c r="N2676">
        <v>171</v>
      </c>
      <c r="O2676" s="10">
        <f>Kickstarter[[#This Row],[pledged]]/Kickstarter[[#This Row],[goal]]</f>
        <v>0.62839999999999996</v>
      </c>
      <c r="P2676" s="12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Sub-Category]],LEN(Kickstarter[[#This Row],[Category and Sub-Category]])-FIND("/",Kickstarter[[#This Row],[Category and Sub-Category]]))</f>
        <v>makerspaces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f>(((Kickstarter[[#This Row],[deadline]]/60)/60)/24)+DATE(1970,1,1)</f>
        <v>41953.899178240739</v>
      </c>
      <c r="J2677">
        <v>1415655289</v>
      </c>
      <c r="K2677" s="9">
        <f>(((Kickstarter[[#This Row],[launched_at]]/60)/60)/24)+DATE(1970,1,1)</f>
        <v>41923.857511574075</v>
      </c>
      <c r="L2677">
        <v>1413059689</v>
      </c>
      <c r="M2677" t="b">
        <v>1</v>
      </c>
      <c r="N2677">
        <v>29</v>
      </c>
      <c r="O2677" s="10">
        <f>Kickstarter[[#This Row],[pledged]]/Kickstarter[[#This Row],[goal]]</f>
        <v>7.5880000000000003E-2</v>
      </c>
      <c r="P2677" s="12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Sub-Category]],LEN(Kickstarter[[#This Row],[Category and Sub-Category]])-FIND("/",Kickstarter[[#This Row],[Category and Sub-Category]]))</f>
        <v>makerspaces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f>(((Kickstarter[[#This Row],[deadline]]/60)/60)/24)+DATE(1970,1,1)</f>
        <v>42512.624699074076</v>
      </c>
      <c r="J2678">
        <v>1463929174</v>
      </c>
      <c r="K2678" s="9">
        <f>(((Kickstarter[[#This Row],[launched_at]]/60)/60)/24)+DATE(1970,1,1)</f>
        <v>42482.624699074076</v>
      </c>
      <c r="L2678">
        <v>1461337174</v>
      </c>
      <c r="M2678" t="b">
        <v>0</v>
      </c>
      <c r="N2678">
        <v>9</v>
      </c>
      <c r="O2678" s="10">
        <f>Kickstarter[[#This Row],[pledged]]/Kickstarter[[#This Row],[goal]]</f>
        <v>0.50380952380952382</v>
      </c>
      <c r="P2678" s="12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Sub-Category]],LEN(Kickstarter[[#This Row],[Category and Sub-Category]])-FIND("/",Kickstarter[[#This Row],[Category and Sub-Category]]))</f>
        <v>makerspaces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f>(((Kickstarter[[#This Row],[deadline]]/60)/60)/24)+DATE(1970,1,1)</f>
        <v>41823.029432870368</v>
      </c>
      <c r="J2679">
        <v>1404348143</v>
      </c>
      <c r="K2679" s="9">
        <f>(((Kickstarter[[#This Row],[launched_at]]/60)/60)/24)+DATE(1970,1,1)</f>
        <v>41793.029432870368</v>
      </c>
      <c r="L2679">
        <v>1401756143</v>
      </c>
      <c r="M2679" t="b">
        <v>0</v>
      </c>
      <c r="N2679">
        <v>27</v>
      </c>
      <c r="O2679" s="10">
        <f>Kickstarter[[#This Row],[pledged]]/Kickstarter[[#This Row],[goal]]</f>
        <v>0.17512820512820512</v>
      </c>
      <c r="P2679" s="12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Sub-Category]],LEN(Kickstarter[[#This Row],[Category and Sub-Category]])-FIND("/",Kickstarter[[#This Row],[Category and Sub-Category]]))</f>
        <v>makerspaces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f>(((Kickstarter[[#This Row],[deadline]]/60)/60)/24)+DATE(1970,1,1)</f>
        <v>42271.798206018517</v>
      </c>
      <c r="J2680">
        <v>1443121765</v>
      </c>
      <c r="K2680" s="9">
        <f>(((Kickstarter[[#This Row],[launched_at]]/60)/60)/24)+DATE(1970,1,1)</f>
        <v>42241.798206018517</v>
      </c>
      <c r="L2680">
        <v>1440529765</v>
      </c>
      <c r="M2680" t="b">
        <v>0</v>
      </c>
      <c r="N2680">
        <v>2</v>
      </c>
      <c r="O2680" s="10">
        <f>Kickstarter[[#This Row],[pledged]]/Kickstarter[[#This Row],[goal]]</f>
        <v>1.3750000000000001E-4</v>
      </c>
      <c r="P2680" s="12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Sub-Category]],LEN(Kickstarter[[#This Row],[Category and Sub-Category]])-FIND("/",Kickstarter[[#This Row],[Category and Sub-Category]]))</f>
        <v>makerspaces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f>(((Kickstarter[[#This Row],[deadline]]/60)/60)/24)+DATE(1970,1,1)</f>
        <v>42063.001087962963</v>
      </c>
      <c r="J2681">
        <v>1425081694</v>
      </c>
      <c r="K2681" s="9">
        <f>(((Kickstarter[[#This Row],[launched_at]]/60)/60)/24)+DATE(1970,1,1)</f>
        <v>42033.001087962963</v>
      </c>
      <c r="L2681">
        <v>1422489694</v>
      </c>
      <c r="M2681" t="b">
        <v>0</v>
      </c>
      <c r="N2681">
        <v>3</v>
      </c>
      <c r="O2681" s="10">
        <f>Kickstarter[[#This Row],[pledged]]/Kickstarter[[#This Row],[goal]]</f>
        <v>3.3E-3</v>
      </c>
      <c r="P2681" s="12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Sub-Category]],LEN(Kickstarter[[#This Row],[Category and Sub-Category]])-FIND("/",Kickstarter[[#This Row],[Category and Sub-Category]]))</f>
        <v>makerspaces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f>(((Kickstarter[[#This Row],[deadline]]/60)/60)/24)+DATE(1970,1,1)</f>
        <v>42466.170034722221</v>
      </c>
      <c r="J2682">
        <v>1459915491</v>
      </c>
      <c r="K2682" s="9">
        <f>(((Kickstarter[[#This Row],[launched_at]]/60)/60)/24)+DATE(1970,1,1)</f>
        <v>42436.211701388893</v>
      </c>
      <c r="L2682">
        <v>1457327091</v>
      </c>
      <c r="M2682" t="b">
        <v>0</v>
      </c>
      <c r="N2682">
        <v>4</v>
      </c>
      <c r="O2682" s="10">
        <f>Kickstarter[[#This Row],[pledged]]/Kickstarter[[#This Row],[goal]]</f>
        <v>8.6250000000000007E-3</v>
      </c>
      <c r="P2682" s="12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Sub-Category]],LEN(Kickstarter[[#This Row],[Category and Sub-Category]])-FIND("/",Kickstarter[[#This Row],[Category and Sub-Category]]))</f>
        <v>makerspaces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f>(((Kickstarter[[#This Row],[deadline]]/60)/60)/24)+DATE(1970,1,1)</f>
        <v>41830.895254629628</v>
      </c>
      <c r="J2683">
        <v>1405027750</v>
      </c>
      <c r="K2683" s="9">
        <f>(((Kickstarter[[#This Row],[launched_at]]/60)/60)/24)+DATE(1970,1,1)</f>
        <v>41805.895254629628</v>
      </c>
      <c r="L2683">
        <v>1402867750</v>
      </c>
      <c r="M2683" t="b">
        <v>0</v>
      </c>
      <c r="N2683">
        <v>2</v>
      </c>
      <c r="O2683" s="10">
        <f>Kickstarter[[#This Row],[pledged]]/Kickstarter[[#This Row],[goal]]</f>
        <v>6.875E-3</v>
      </c>
      <c r="P2683" s="12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Sub-Category]],LEN(Kickstarter[[#This Row],[Category and Sub-Category]])-FIND("/",Kickstarter[[#This Row],[Category and Sub-Category]]))</f>
        <v>food trucks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f>(((Kickstarter[[#This Row],[deadline]]/60)/60)/24)+DATE(1970,1,1)</f>
        <v>41965.249305555553</v>
      </c>
      <c r="J2684">
        <v>1416635940</v>
      </c>
      <c r="K2684" s="9">
        <f>(((Kickstarter[[#This Row],[launched_at]]/60)/60)/24)+DATE(1970,1,1)</f>
        <v>41932.871990740743</v>
      </c>
      <c r="L2684">
        <v>1413838540</v>
      </c>
      <c r="M2684" t="b">
        <v>0</v>
      </c>
      <c r="N2684">
        <v>20</v>
      </c>
      <c r="O2684" s="10">
        <f>Kickstarter[[#This Row],[pledged]]/Kickstarter[[#This Row],[goal]]</f>
        <v>0.28299999999999997</v>
      </c>
      <c r="P2684" s="12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Sub-Category]],LEN(Kickstarter[[#This Row],[Category and Sub-Category]])-FIND("/",Kickstarter[[#This Row],[Category and Sub-Category]]))</f>
        <v>food trucks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f>(((Kickstarter[[#This Row],[deadline]]/60)/60)/24)+DATE(1970,1,1)</f>
        <v>42064.75509259259</v>
      </c>
      <c r="J2685">
        <v>1425233240</v>
      </c>
      <c r="K2685" s="9">
        <f>(((Kickstarter[[#This Row],[launched_at]]/60)/60)/24)+DATE(1970,1,1)</f>
        <v>42034.75509259259</v>
      </c>
      <c r="L2685">
        <v>1422641240</v>
      </c>
      <c r="M2685" t="b">
        <v>0</v>
      </c>
      <c r="N2685">
        <v>3</v>
      </c>
      <c r="O2685" s="10">
        <f>Kickstarter[[#This Row],[pledged]]/Kickstarter[[#This Row],[goal]]</f>
        <v>2.3999999999999998E-3</v>
      </c>
      <c r="P2685" s="12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Sub-Category]],LEN(Kickstarter[[#This Row],[Category and Sub-Category]])-FIND("/",Kickstarter[[#This Row],[Category and Sub-Category]]))</f>
        <v>food trucks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f>(((Kickstarter[[#This Row],[deadline]]/60)/60)/24)+DATE(1970,1,1)</f>
        <v>41860.914641203701</v>
      </c>
      <c r="J2686">
        <v>1407621425</v>
      </c>
      <c r="K2686" s="9">
        <f>(((Kickstarter[[#This Row],[launched_at]]/60)/60)/24)+DATE(1970,1,1)</f>
        <v>41820.914641203701</v>
      </c>
      <c r="L2686">
        <v>1404165425</v>
      </c>
      <c r="M2686" t="b">
        <v>0</v>
      </c>
      <c r="N2686">
        <v>4</v>
      </c>
      <c r="O2686" s="10">
        <f>Kickstarter[[#This Row],[pledged]]/Kickstarter[[#This Row],[goal]]</f>
        <v>1.1428571428571429E-2</v>
      </c>
      <c r="P2686" s="12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Sub-Category]],LEN(Kickstarter[[#This Row],[Category and Sub-Category]])-FIND("/",Kickstarter[[#This Row],[Category and Sub-Category]]))</f>
        <v>food trucks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f>(((Kickstarter[[#This Row],[deadline]]/60)/60)/24)+DATE(1970,1,1)</f>
        <v>42121.654282407413</v>
      </c>
      <c r="J2687">
        <v>1430149330</v>
      </c>
      <c r="K2687" s="9">
        <f>(((Kickstarter[[#This Row],[launched_at]]/60)/60)/24)+DATE(1970,1,1)</f>
        <v>42061.69594907407</v>
      </c>
      <c r="L2687">
        <v>1424968930</v>
      </c>
      <c r="M2687" t="b">
        <v>0</v>
      </c>
      <c r="N2687">
        <v>1</v>
      </c>
      <c r="O2687" s="10">
        <f>Kickstarter[[#This Row],[pledged]]/Kickstarter[[#This Row],[goal]]</f>
        <v>2.0000000000000001E-4</v>
      </c>
      <c r="P2687" s="12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Sub-Category]],LEN(Kickstarter[[#This Row],[Category and Sub-Category]])-FIND("/",Kickstarter[[#This Row],[Category and Sub-Category]]))</f>
        <v>food trucks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f>(((Kickstarter[[#This Row],[deadline]]/60)/60)/24)+DATE(1970,1,1)</f>
        <v>41912.974803240737</v>
      </c>
      <c r="J2688">
        <v>1412119423</v>
      </c>
      <c r="K2688" s="9">
        <f>(((Kickstarter[[#This Row],[launched_at]]/60)/60)/24)+DATE(1970,1,1)</f>
        <v>41892.974803240737</v>
      </c>
      <c r="L2688">
        <v>1410391423</v>
      </c>
      <c r="M2688" t="b">
        <v>0</v>
      </c>
      <c r="N2688">
        <v>0</v>
      </c>
      <c r="O2688" s="10">
        <f>Kickstarter[[#This Row],[pledged]]/Kickstarter[[#This Row],[goal]]</f>
        <v>0</v>
      </c>
      <c r="P2688" s="12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Sub-Category]],LEN(Kickstarter[[#This Row],[Category and Sub-Category]])-FIND("/",Kickstarter[[#This Row],[Category and Sub-Category]]))</f>
        <v>food trucks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f>(((Kickstarter[[#This Row],[deadline]]/60)/60)/24)+DATE(1970,1,1)</f>
        <v>42184.64025462963</v>
      </c>
      <c r="J2689">
        <v>1435591318</v>
      </c>
      <c r="K2689" s="9">
        <f>(((Kickstarter[[#This Row],[launched_at]]/60)/60)/24)+DATE(1970,1,1)</f>
        <v>42154.64025462963</v>
      </c>
      <c r="L2689">
        <v>1432999318</v>
      </c>
      <c r="M2689" t="b">
        <v>0</v>
      </c>
      <c r="N2689">
        <v>0</v>
      </c>
      <c r="O2689" s="10">
        <f>Kickstarter[[#This Row],[pledged]]/Kickstarter[[#This Row],[goal]]</f>
        <v>0</v>
      </c>
      <c r="P2689" s="12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Sub-Category]],LEN(Kickstarter[[#This Row],[Category and Sub-Category]])-FIND("/",Kickstarter[[#This Row],[Category and Sub-Category]]))</f>
        <v>food trucks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f>(((Kickstarter[[#This Row],[deadline]]/60)/60)/24)+DATE(1970,1,1)</f>
        <v>42059.125</v>
      </c>
      <c r="J2690">
        <v>1424746800</v>
      </c>
      <c r="K2690" s="9">
        <f>(((Kickstarter[[#This Row],[launched_at]]/60)/60)/24)+DATE(1970,1,1)</f>
        <v>42028.118865740747</v>
      </c>
      <c r="L2690">
        <v>1422067870</v>
      </c>
      <c r="M2690" t="b">
        <v>0</v>
      </c>
      <c r="N2690">
        <v>14</v>
      </c>
      <c r="O2690" s="10">
        <f>Kickstarter[[#This Row],[pledged]]/Kickstarter[[#This Row],[goal]]</f>
        <v>1.48E-3</v>
      </c>
      <c r="P2690" s="12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Sub-Category]],LEN(Kickstarter[[#This Row],[Category and Sub-Category]])-FIND("/",Kickstarter[[#This Row],[Category and Sub-Category]]))</f>
        <v>food trucks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f>(((Kickstarter[[#This Row],[deadline]]/60)/60)/24)+DATE(1970,1,1)</f>
        <v>42581.961689814809</v>
      </c>
      <c r="J2691">
        <v>1469919890</v>
      </c>
      <c r="K2691" s="9">
        <f>(((Kickstarter[[#This Row],[launched_at]]/60)/60)/24)+DATE(1970,1,1)</f>
        <v>42551.961689814809</v>
      </c>
      <c r="L2691">
        <v>1467327890</v>
      </c>
      <c r="M2691" t="b">
        <v>0</v>
      </c>
      <c r="N2691">
        <v>1</v>
      </c>
      <c r="O2691" s="10">
        <f>Kickstarter[[#This Row],[pledged]]/Kickstarter[[#This Row],[goal]]</f>
        <v>2.8571428571428571E-5</v>
      </c>
      <c r="P2691" s="12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Sub-Category]],LEN(Kickstarter[[#This Row],[Category and Sub-Category]])-FIND("/",Kickstarter[[#This Row],[Category and Sub-Category]]))</f>
        <v>food trucks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f>(((Kickstarter[[#This Row],[deadline]]/60)/60)/24)+DATE(1970,1,1)</f>
        <v>42158.105046296296</v>
      </c>
      <c r="J2692">
        <v>1433298676</v>
      </c>
      <c r="K2692" s="9">
        <f>(((Kickstarter[[#This Row],[launched_at]]/60)/60)/24)+DATE(1970,1,1)</f>
        <v>42113.105046296296</v>
      </c>
      <c r="L2692">
        <v>1429410676</v>
      </c>
      <c r="M2692" t="b">
        <v>0</v>
      </c>
      <c r="N2692">
        <v>118</v>
      </c>
      <c r="O2692" s="10">
        <f>Kickstarter[[#This Row],[pledged]]/Kickstarter[[#This Row],[goal]]</f>
        <v>0.107325</v>
      </c>
      <c r="P2692" s="12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Sub-Category]],LEN(Kickstarter[[#This Row],[Category and Sub-Category]])-FIND("/",Kickstarter[[#This Row],[Category and Sub-Category]]))</f>
        <v>food trucks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f>(((Kickstarter[[#This Row],[deadline]]/60)/60)/24)+DATE(1970,1,1)</f>
        <v>42134.724039351851</v>
      </c>
      <c r="J2693">
        <v>1431278557</v>
      </c>
      <c r="K2693" s="9">
        <f>(((Kickstarter[[#This Row],[launched_at]]/60)/60)/24)+DATE(1970,1,1)</f>
        <v>42089.724039351851</v>
      </c>
      <c r="L2693">
        <v>1427390557</v>
      </c>
      <c r="M2693" t="b">
        <v>0</v>
      </c>
      <c r="N2693">
        <v>2</v>
      </c>
      <c r="O2693" s="10">
        <f>Kickstarter[[#This Row],[pledged]]/Kickstarter[[#This Row],[goal]]</f>
        <v>5.3846153846153844E-4</v>
      </c>
      <c r="P2693" s="12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Sub-Category]],LEN(Kickstarter[[#This Row],[Category and Sub-Category]])-FIND("/",Kickstarter[[#This Row],[Category and Sub-Category]]))</f>
        <v>food trucks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f>(((Kickstarter[[#This Row],[deadline]]/60)/60)/24)+DATE(1970,1,1)</f>
        <v>42088.292361111111</v>
      </c>
      <c r="J2694">
        <v>1427266860</v>
      </c>
      <c r="K2694" s="9">
        <f>(((Kickstarter[[#This Row],[launched_at]]/60)/60)/24)+DATE(1970,1,1)</f>
        <v>42058.334027777775</v>
      </c>
      <c r="L2694">
        <v>1424678460</v>
      </c>
      <c r="M2694" t="b">
        <v>0</v>
      </c>
      <c r="N2694">
        <v>1</v>
      </c>
      <c r="O2694" s="10">
        <f>Kickstarter[[#This Row],[pledged]]/Kickstarter[[#This Row],[goal]]</f>
        <v>7.1428571428571426E-3</v>
      </c>
      <c r="P2694" s="12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Sub-Category]],LEN(Kickstarter[[#This Row],[Category and Sub-Category]])-FIND("/",Kickstarter[[#This Row],[Category and Sub-Category]]))</f>
        <v>food trucks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f>(((Kickstarter[[#This Row],[deadline]]/60)/60)/24)+DATE(1970,1,1)</f>
        <v>41864.138495370367</v>
      </c>
      <c r="J2695">
        <v>1407899966</v>
      </c>
      <c r="K2695" s="9">
        <f>(((Kickstarter[[#This Row],[launched_at]]/60)/60)/24)+DATE(1970,1,1)</f>
        <v>41834.138495370367</v>
      </c>
      <c r="L2695">
        <v>1405307966</v>
      </c>
      <c r="M2695" t="b">
        <v>0</v>
      </c>
      <c r="N2695">
        <v>3</v>
      </c>
      <c r="O2695" s="10">
        <f>Kickstarter[[#This Row],[pledged]]/Kickstarter[[#This Row],[goal]]</f>
        <v>8.0000000000000002E-3</v>
      </c>
      <c r="P2695" s="12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Sub-Category]],LEN(Kickstarter[[#This Row],[Category and Sub-Category]])-FIND("/",Kickstarter[[#This Row],[Category and Sub-Category]]))</f>
        <v>food trucks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f>(((Kickstarter[[#This Row],[deadline]]/60)/60)/24)+DATE(1970,1,1)</f>
        <v>41908.140497685185</v>
      </c>
      <c r="J2696">
        <v>1411701739</v>
      </c>
      <c r="K2696" s="9">
        <f>(((Kickstarter[[#This Row],[launched_at]]/60)/60)/24)+DATE(1970,1,1)</f>
        <v>41878.140497685185</v>
      </c>
      <c r="L2696">
        <v>1409109739</v>
      </c>
      <c r="M2696" t="b">
        <v>0</v>
      </c>
      <c r="N2696">
        <v>1</v>
      </c>
      <c r="O2696" s="10">
        <f>Kickstarter[[#This Row],[pledged]]/Kickstarter[[#This Row],[goal]]</f>
        <v>3.3333333333333335E-5</v>
      </c>
      <c r="P2696" s="12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Sub-Category]],LEN(Kickstarter[[#This Row],[Category and Sub-Category]])-FIND("/",Kickstarter[[#This Row],[Category and Sub-Category]]))</f>
        <v>food trucks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f>(((Kickstarter[[#This Row],[deadline]]/60)/60)/24)+DATE(1970,1,1)</f>
        <v>42108.14025462963</v>
      </c>
      <c r="J2697">
        <v>1428981718</v>
      </c>
      <c r="K2697" s="9">
        <f>(((Kickstarter[[#This Row],[launched_at]]/60)/60)/24)+DATE(1970,1,1)</f>
        <v>42048.181921296295</v>
      </c>
      <c r="L2697">
        <v>1423801318</v>
      </c>
      <c r="M2697" t="b">
        <v>0</v>
      </c>
      <c r="N2697">
        <v>3</v>
      </c>
      <c r="O2697" s="10">
        <f>Kickstarter[[#This Row],[pledged]]/Kickstarter[[#This Row],[goal]]</f>
        <v>4.7333333333333333E-3</v>
      </c>
      <c r="P2697" s="12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Sub-Category]],LEN(Kickstarter[[#This Row],[Category and Sub-Category]])-FIND("/",Kickstarter[[#This Row],[Category and Sub-Category]]))</f>
        <v>food trucks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f>(((Kickstarter[[#This Row],[deadline]]/60)/60)/24)+DATE(1970,1,1)</f>
        <v>41998.844444444447</v>
      </c>
      <c r="J2698">
        <v>1419538560</v>
      </c>
      <c r="K2698" s="9">
        <f>(((Kickstarter[[#This Row],[launched_at]]/60)/60)/24)+DATE(1970,1,1)</f>
        <v>41964.844444444447</v>
      </c>
      <c r="L2698">
        <v>1416600960</v>
      </c>
      <c r="M2698" t="b">
        <v>0</v>
      </c>
      <c r="N2698">
        <v>38</v>
      </c>
      <c r="O2698" s="10">
        <f>Kickstarter[[#This Row],[pledged]]/Kickstarter[[#This Row],[goal]]</f>
        <v>5.6500000000000002E-2</v>
      </c>
      <c r="P2698" s="12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Sub-Category]],LEN(Kickstarter[[#This Row],[Category and Sub-Category]])-FIND("/",Kickstarter[[#This Row],[Category and Sub-Category]]))</f>
        <v>food trucks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f>(((Kickstarter[[#This Row],[deadline]]/60)/60)/24)+DATE(1970,1,1)</f>
        <v>42218.916666666672</v>
      </c>
      <c r="J2699">
        <v>1438552800</v>
      </c>
      <c r="K2699" s="9">
        <f>(((Kickstarter[[#This Row],[launched_at]]/60)/60)/24)+DATE(1970,1,1)</f>
        <v>42187.940081018518</v>
      </c>
      <c r="L2699">
        <v>1435876423</v>
      </c>
      <c r="M2699" t="b">
        <v>0</v>
      </c>
      <c r="N2699">
        <v>52</v>
      </c>
      <c r="O2699" s="10">
        <f>Kickstarter[[#This Row],[pledged]]/Kickstarter[[#This Row],[goal]]</f>
        <v>0.26352173913043481</v>
      </c>
      <c r="P2699" s="12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Sub-Category]],LEN(Kickstarter[[#This Row],[Category and Sub-Category]])-FIND("/",Kickstarter[[#This Row],[Category and Sub-Category]]))</f>
        <v>food trucks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f>(((Kickstarter[[#This Row],[deadline]]/60)/60)/24)+DATE(1970,1,1)</f>
        <v>41817.898240740738</v>
      </c>
      <c r="J2700">
        <v>1403904808</v>
      </c>
      <c r="K2700" s="9">
        <f>(((Kickstarter[[#This Row],[launched_at]]/60)/60)/24)+DATE(1970,1,1)</f>
        <v>41787.898240740738</v>
      </c>
      <c r="L2700">
        <v>1401312808</v>
      </c>
      <c r="M2700" t="b">
        <v>0</v>
      </c>
      <c r="N2700">
        <v>2</v>
      </c>
      <c r="O2700" s="10">
        <f>Kickstarter[[#This Row],[pledged]]/Kickstarter[[#This Row],[goal]]</f>
        <v>3.2512500000000002E-3</v>
      </c>
      <c r="P2700" s="12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Sub-Category]],LEN(Kickstarter[[#This Row],[Category and Sub-Category]])-FIND("/",Kickstarter[[#This Row],[Category and Sub-Category]]))</f>
        <v>food trucks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f>(((Kickstarter[[#This Row],[deadline]]/60)/60)/24)+DATE(1970,1,1)</f>
        <v>41859.896562499998</v>
      </c>
      <c r="J2701">
        <v>1407533463</v>
      </c>
      <c r="K2701" s="9">
        <f>(((Kickstarter[[#This Row],[launched_at]]/60)/60)/24)+DATE(1970,1,1)</f>
        <v>41829.896562499998</v>
      </c>
      <c r="L2701">
        <v>1404941463</v>
      </c>
      <c r="M2701" t="b">
        <v>0</v>
      </c>
      <c r="N2701">
        <v>0</v>
      </c>
      <c r="O2701" s="10">
        <f>Kickstarter[[#This Row],[pledged]]/Kickstarter[[#This Row],[goal]]</f>
        <v>0</v>
      </c>
      <c r="P2701" s="12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Sub-Category]],LEN(Kickstarter[[#This Row],[Category and Sub-Category]])-FIND("/",Kickstarter[[#This Row],[Category and Sub-Category]]))</f>
        <v>food trucks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f>(((Kickstarter[[#This Row],[deadline]]/60)/60)/24)+DATE(1970,1,1)</f>
        <v>41900.87467592593</v>
      </c>
      <c r="J2702">
        <v>1411073972</v>
      </c>
      <c r="K2702" s="9">
        <f>(((Kickstarter[[#This Row],[launched_at]]/60)/60)/24)+DATE(1970,1,1)</f>
        <v>41870.87467592593</v>
      </c>
      <c r="L2702">
        <v>1408481972</v>
      </c>
      <c r="M2702" t="b">
        <v>0</v>
      </c>
      <c r="N2702">
        <v>4</v>
      </c>
      <c r="O2702" s="10">
        <f>Kickstarter[[#This Row],[pledged]]/Kickstarter[[#This Row],[goal]]</f>
        <v>7.0007000700070005E-3</v>
      </c>
      <c r="P2702" s="12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Sub-Category]],LEN(Kickstarter[[#This Row],[Category and Sub-Category]])-FIND("/",Kickstarter[[#This Row],[Category and Sub-Category]]))</f>
        <v>food trucks</v>
      </c>
      <c r="S2702" t="b">
        <v>0</v>
      </c>
      <c r="T2702" t="s">
        <v>8284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f>(((Kickstarter[[#This Row],[deadline]]/60)/60)/24)+DATE(1970,1,1)</f>
        <v>42832.733032407406</v>
      </c>
      <c r="J2703">
        <v>1491586534</v>
      </c>
      <c r="K2703" s="9">
        <f>(((Kickstarter[[#This Row],[launched_at]]/60)/60)/24)+DATE(1970,1,1)</f>
        <v>42801.774699074071</v>
      </c>
      <c r="L2703">
        <v>1488911734</v>
      </c>
      <c r="M2703" t="b">
        <v>0</v>
      </c>
      <c r="N2703">
        <v>46</v>
      </c>
      <c r="O2703" s="10">
        <f>Kickstarter[[#This Row],[pledged]]/Kickstarter[[#This Row],[goal]]</f>
        <v>0.46176470588235297</v>
      </c>
      <c r="P2703" s="12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Sub-Category]],LEN(Kickstarter[[#This Row],[Category and Sub-Category]])-FIND("/",Kickstarter[[#This Row],[Category and Sub-Category]]))</f>
        <v>spaces</v>
      </c>
      <c r="S2703" t="b">
        <v>0</v>
      </c>
      <c r="T2703" t="s">
        <v>8303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f>(((Kickstarter[[#This Row],[deadline]]/60)/60)/24)+DATE(1970,1,1)</f>
        <v>42830.760150462964</v>
      </c>
      <c r="J2704">
        <v>1491416077</v>
      </c>
      <c r="K2704" s="9">
        <f>(((Kickstarter[[#This Row],[launched_at]]/60)/60)/24)+DATE(1970,1,1)</f>
        <v>42800.801817129628</v>
      </c>
      <c r="L2704">
        <v>1488827677</v>
      </c>
      <c r="M2704" t="b">
        <v>1</v>
      </c>
      <c r="N2704">
        <v>26</v>
      </c>
      <c r="O2704" s="10">
        <f>Kickstarter[[#This Row],[pledged]]/Kickstarter[[#This Row],[goal]]</f>
        <v>0.34410000000000002</v>
      </c>
      <c r="P2704" s="12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Sub-Category]],LEN(Kickstarter[[#This Row],[Category and Sub-Category]])-FIND("/",Kickstarter[[#This Row],[Category and Sub-Category]]))</f>
        <v>spaces</v>
      </c>
      <c r="S2704" t="b">
        <v>0</v>
      </c>
      <c r="T2704" t="s">
        <v>8303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f>(((Kickstarter[[#This Row],[deadline]]/60)/60)/24)+DATE(1970,1,1)</f>
        <v>42816.648495370369</v>
      </c>
      <c r="J2705">
        <v>1490196830</v>
      </c>
      <c r="K2705" s="9">
        <f>(((Kickstarter[[#This Row],[launched_at]]/60)/60)/24)+DATE(1970,1,1)</f>
        <v>42756.690162037034</v>
      </c>
      <c r="L2705">
        <v>1485016430</v>
      </c>
      <c r="M2705" t="b">
        <v>0</v>
      </c>
      <c r="N2705">
        <v>45</v>
      </c>
      <c r="O2705" s="10">
        <f>Kickstarter[[#This Row],[pledged]]/Kickstarter[[#This Row],[goal]]</f>
        <v>1.0375000000000001</v>
      </c>
      <c r="P2705" s="12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Sub-Category]],LEN(Kickstarter[[#This Row],[Category and Sub-Category]])-FIND("/",Kickstarter[[#This Row],[Category and Sub-Category]]))</f>
        <v>spaces</v>
      </c>
      <c r="S2705" t="b">
        <v>0</v>
      </c>
      <c r="T2705" t="s">
        <v>8303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f>(((Kickstarter[[#This Row],[deadline]]/60)/60)/24)+DATE(1970,1,1)</f>
        <v>42830.820763888885</v>
      </c>
      <c r="J2706">
        <v>1491421314</v>
      </c>
      <c r="K2706" s="9">
        <f>(((Kickstarter[[#This Row],[launched_at]]/60)/60)/24)+DATE(1970,1,1)</f>
        <v>42787.862430555557</v>
      </c>
      <c r="L2706">
        <v>1487709714</v>
      </c>
      <c r="M2706" t="b">
        <v>0</v>
      </c>
      <c r="N2706">
        <v>7</v>
      </c>
      <c r="O2706" s="10">
        <f>Kickstarter[[#This Row],[pledged]]/Kickstarter[[#This Row],[goal]]</f>
        <v>6.0263157894736845E-2</v>
      </c>
      <c r="P2706" s="12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Sub-Category]],LEN(Kickstarter[[#This Row],[Category and Sub-Category]])-FIND("/",Kickstarter[[#This Row],[Category and Sub-Category]]))</f>
        <v>spaces</v>
      </c>
      <c r="S2706" t="b">
        <v>0</v>
      </c>
      <c r="T2706" t="s">
        <v>8303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f>(((Kickstarter[[#This Row],[deadline]]/60)/60)/24)+DATE(1970,1,1)</f>
        <v>42818.874513888892</v>
      </c>
      <c r="J2707">
        <v>1490389158</v>
      </c>
      <c r="K2707" s="9">
        <f>(((Kickstarter[[#This Row],[launched_at]]/60)/60)/24)+DATE(1970,1,1)</f>
        <v>42773.916180555556</v>
      </c>
      <c r="L2707">
        <v>1486504758</v>
      </c>
      <c r="M2707" t="b">
        <v>0</v>
      </c>
      <c r="N2707">
        <v>8</v>
      </c>
      <c r="O2707" s="10">
        <f>Kickstarter[[#This Row],[pledged]]/Kickstarter[[#This Row],[goal]]</f>
        <v>0.10539393939393939</v>
      </c>
      <c r="P2707" s="12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Sub-Category]],LEN(Kickstarter[[#This Row],[Category and Sub-Category]])-FIND("/",Kickstarter[[#This Row],[Category and Sub-Category]]))</f>
        <v>spaces</v>
      </c>
      <c r="S2707" t="b">
        <v>0</v>
      </c>
      <c r="T2707" t="s">
        <v>8303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f>(((Kickstarter[[#This Row],[deadline]]/60)/60)/24)+DATE(1970,1,1)</f>
        <v>41928.290972222225</v>
      </c>
      <c r="J2708">
        <v>1413442740</v>
      </c>
      <c r="K2708" s="9">
        <f>(((Kickstarter[[#This Row],[launched_at]]/60)/60)/24)+DATE(1970,1,1)</f>
        <v>41899.294942129629</v>
      </c>
      <c r="L2708">
        <v>1410937483</v>
      </c>
      <c r="M2708" t="b">
        <v>1</v>
      </c>
      <c r="N2708">
        <v>263</v>
      </c>
      <c r="O2708" s="10">
        <f>Kickstarter[[#This Row],[pledged]]/Kickstarter[[#This Row],[goal]]</f>
        <v>1.1229714285714285</v>
      </c>
      <c r="P2708" s="12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Sub-Category]],LEN(Kickstarter[[#This Row],[Category and Sub-Category]])-FIND("/",Kickstarter[[#This Row],[Category and Sub-Category]]))</f>
        <v>spaces</v>
      </c>
      <c r="S2708" t="b">
        <v>1</v>
      </c>
      <c r="T2708" t="s">
        <v>8303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f>(((Kickstarter[[#This Row],[deadline]]/60)/60)/24)+DATE(1970,1,1)</f>
        <v>41421.290972222225</v>
      </c>
      <c r="J2709">
        <v>1369637940</v>
      </c>
      <c r="K2709" s="9">
        <f>(((Kickstarter[[#This Row],[launched_at]]/60)/60)/24)+DATE(1970,1,1)</f>
        <v>41391.782905092594</v>
      </c>
      <c r="L2709">
        <v>1367088443</v>
      </c>
      <c r="M2709" t="b">
        <v>1</v>
      </c>
      <c r="N2709">
        <v>394</v>
      </c>
      <c r="O2709" s="10">
        <f>Kickstarter[[#This Row],[pledged]]/Kickstarter[[#This Row],[goal]]</f>
        <v>3.50844625</v>
      </c>
      <c r="P2709" s="12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Sub-Category]],LEN(Kickstarter[[#This Row],[Category and Sub-Category]])-FIND("/",Kickstarter[[#This Row],[Category and Sub-Category]]))</f>
        <v>spaces</v>
      </c>
      <c r="S2709" t="b">
        <v>1</v>
      </c>
      <c r="T2709" t="s">
        <v>8303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f>(((Kickstarter[[#This Row],[deadline]]/60)/60)/24)+DATE(1970,1,1)</f>
        <v>42572.698217592595</v>
      </c>
      <c r="J2710">
        <v>1469119526</v>
      </c>
      <c r="K2710" s="9">
        <f>(((Kickstarter[[#This Row],[launched_at]]/60)/60)/24)+DATE(1970,1,1)</f>
        <v>42512.698217592595</v>
      </c>
      <c r="L2710">
        <v>1463935526</v>
      </c>
      <c r="M2710" t="b">
        <v>1</v>
      </c>
      <c r="N2710">
        <v>1049</v>
      </c>
      <c r="O2710" s="10">
        <f>Kickstarter[[#This Row],[pledged]]/Kickstarter[[#This Row],[goal]]</f>
        <v>2.3321535</v>
      </c>
      <c r="P2710" s="12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Sub-Category]],LEN(Kickstarter[[#This Row],[Category and Sub-Category]])-FIND("/",Kickstarter[[#This Row],[Category and Sub-Category]]))</f>
        <v>spaces</v>
      </c>
      <c r="S2710" t="b">
        <v>1</v>
      </c>
      <c r="T2710" t="s">
        <v>8303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f>(((Kickstarter[[#This Row],[deadline]]/60)/60)/24)+DATE(1970,1,1)</f>
        <v>42647.165972222225</v>
      </c>
      <c r="J2711">
        <v>1475553540</v>
      </c>
      <c r="K2711" s="9">
        <f>(((Kickstarter[[#This Row],[launched_at]]/60)/60)/24)+DATE(1970,1,1)</f>
        <v>42612.149780092594</v>
      </c>
      <c r="L2711">
        <v>1472528141</v>
      </c>
      <c r="M2711" t="b">
        <v>1</v>
      </c>
      <c r="N2711">
        <v>308</v>
      </c>
      <c r="O2711" s="10">
        <f>Kickstarter[[#This Row],[pledged]]/Kickstarter[[#This Row],[goal]]</f>
        <v>1.01606</v>
      </c>
      <c r="P2711" s="12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Sub-Category]],LEN(Kickstarter[[#This Row],[Category and Sub-Category]])-FIND("/",Kickstarter[[#This Row],[Category and Sub-Category]]))</f>
        <v>spaces</v>
      </c>
      <c r="S2711" t="b">
        <v>1</v>
      </c>
      <c r="T2711" t="s">
        <v>8303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f>(((Kickstarter[[#This Row],[deadline]]/60)/60)/24)+DATE(1970,1,1)</f>
        <v>41860.083333333336</v>
      </c>
      <c r="J2712">
        <v>1407549600</v>
      </c>
      <c r="K2712" s="9">
        <f>(((Kickstarter[[#This Row],[launched_at]]/60)/60)/24)+DATE(1970,1,1)</f>
        <v>41828.229490740741</v>
      </c>
      <c r="L2712">
        <v>1404797428</v>
      </c>
      <c r="M2712" t="b">
        <v>1</v>
      </c>
      <c r="N2712">
        <v>1088</v>
      </c>
      <c r="O2712" s="10">
        <f>Kickstarter[[#This Row],[pledged]]/Kickstarter[[#This Row],[goal]]</f>
        <v>1.5390035000000002</v>
      </c>
      <c r="P2712" s="12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Sub-Category]],LEN(Kickstarter[[#This Row],[Category and Sub-Category]])-FIND("/",Kickstarter[[#This Row],[Category and Sub-Category]]))</f>
        <v>spaces</v>
      </c>
      <c r="S2712" t="b">
        <v>1</v>
      </c>
      <c r="T2712" t="s">
        <v>8303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f>(((Kickstarter[[#This Row],[deadline]]/60)/60)/24)+DATE(1970,1,1)</f>
        <v>41810.917361111111</v>
      </c>
      <c r="J2713">
        <v>1403301660</v>
      </c>
      <c r="K2713" s="9">
        <f>(((Kickstarter[[#This Row],[launched_at]]/60)/60)/24)+DATE(1970,1,1)</f>
        <v>41780.745254629634</v>
      </c>
      <c r="L2713">
        <v>1400694790</v>
      </c>
      <c r="M2713" t="b">
        <v>1</v>
      </c>
      <c r="N2713">
        <v>73</v>
      </c>
      <c r="O2713" s="10">
        <f>Kickstarter[[#This Row],[pledged]]/Kickstarter[[#This Row],[goal]]</f>
        <v>1.007161125319693</v>
      </c>
      <c r="P2713" s="12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Sub-Category]],LEN(Kickstarter[[#This Row],[Category and Sub-Category]])-FIND("/",Kickstarter[[#This Row],[Category and Sub-Category]]))</f>
        <v>spaces</v>
      </c>
      <c r="S2713" t="b">
        <v>1</v>
      </c>
      <c r="T2713" t="s">
        <v>8303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f>(((Kickstarter[[#This Row],[deadline]]/60)/60)/24)+DATE(1970,1,1)</f>
        <v>41468.75</v>
      </c>
      <c r="J2714">
        <v>1373738400</v>
      </c>
      <c r="K2714" s="9">
        <f>(((Kickstarter[[#This Row],[launched_at]]/60)/60)/24)+DATE(1970,1,1)</f>
        <v>41432.062037037038</v>
      </c>
      <c r="L2714">
        <v>1370568560</v>
      </c>
      <c r="M2714" t="b">
        <v>1</v>
      </c>
      <c r="N2714">
        <v>143</v>
      </c>
      <c r="O2714" s="10">
        <f>Kickstarter[[#This Row],[pledged]]/Kickstarter[[#This Row],[goal]]</f>
        <v>1.3138181818181818</v>
      </c>
      <c r="P2714" s="12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Sub-Category]],LEN(Kickstarter[[#This Row],[Category and Sub-Category]])-FIND("/",Kickstarter[[#This Row],[Category and Sub-Category]]))</f>
        <v>spaces</v>
      </c>
      <c r="S2714" t="b">
        <v>1</v>
      </c>
      <c r="T2714" t="s">
        <v>8303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f>(((Kickstarter[[#This Row],[deadline]]/60)/60)/24)+DATE(1970,1,1)</f>
        <v>42362.653749999998</v>
      </c>
      <c r="J2715">
        <v>1450971684</v>
      </c>
      <c r="K2715" s="9">
        <f>(((Kickstarter[[#This Row],[launched_at]]/60)/60)/24)+DATE(1970,1,1)</f>
        <v>42322.653749999998</v>
      </c>
      <c r="L2715">
        <v>1447515684</v>
      </c>
      <c r="M2715" t="b">
        <v>1</v>
      </c>
      <c r="N2715">
        <v>1420</v>
      </c>
      <c r="O2715" s="10">
        <f>Kickstarter[[#This Row],[pledged]]/Kickstarter[[#This Row],[goal]]</f>
        <v>1.0224133333333334</v>
      </c>
      <c r="P2715" s="12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Sub-Category]],LEN(Kickstarter[[#This Row],[Category and Sub-Category]])-FIND("/",Kickstarter[[#This Row],[Category and Sub-Category]]))</f>
        <v>spaces</v>
      </c>
      <c r="S2715" t="b">
        <v>1</v>
      </c>
      <c r="T2715" t="s">
        <v>8303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f>(((Kickstarter[[#This Row],[deadline]]/60)/60)/24)+DATE(1970,1,1)</f>
        <v>42657.958333333328</v>
      </c>
      <c r="J2716">
        <v>1476486000</v>
      </c>
      <c r="K2716" s="9">
        <f>(((Kickstarter[[#This Row],[launched_at]]/60)/60)/24)+DATE(1970,1,1)</f>
        <v>42629.655046296291</v>
      </c>
      <c r="L2716">
        <v>1474040596</v>
      </c>
      <c r="M2716" t="b">
        <v>1</v>
      </c>
      <c r="N2716">
        <v>305</v>
      </c>
      <c r="O2716" s="10">
        <f>Kickstarter[[#This Row],[pledged]]/Kickstarter[[#This Row],[goal]]</f>
        <v>1.1635599999999999</v>
      </c>
      <c r="P2716" s="12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Sub-Category]],LEN(Kickstarter[[#This Row],[Category and Sub-Category]])-FIND("/",Kickstarter[[#This Row],[Category and Sub-Category]]))</f>
        <v>spaces</v>
      </c>
      <c r="S2716" t="b">
        <v>1</v>
      </c>
      <c r="T2716" t="s">
        <v>8303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f>(((Kickstarter[[#This Row],[deadline]]/60)/60)/24)+DATE(1970,1,1)</f>
        <v>42421.398472222223</v>
      </c>
      <c r="J2717">
        <v>1456047228</v>
      </c>
      <c r="K2717" s="9">
        <f>(((Kickstarter[[#This Row],[launched_at]]/60)/60)/24)+DATE(1970,1,1)</f>
        <v>42387.398472222223</v>
      </c>
      <c r="L2717">
        <v>1453109628</v>
      </c>
      <c r="M2717" t="b">
        <v>1</v>
      </c>
      <c r="N2717">
        <v>551</v>
      </c>
      <c r="O2717" s="10">
        <f>Kickstarter[[#This Row],[pledged]]/Kickstarter[[#This Row],[goal]]</f>
        <v>2.6462241666666664</v>
      </c>
      <c r="P2717" s="12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Sub-Category]],LEN(Kickstarter[[#This Row],[Category and Sub-Category]])-FIND("/",Kickstarter[[#This Row],[Category and Sub-Category]]))</f>
        <v>spaces</v>
      </c>
      <c r="S2717" t="b">
        <v>1</v>
      </c>
      <c r="T2717" t="s">
        <v>8303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f>(((Kickstarter[[#This Row],[deadline]]/60)/60)/24)+DATE(1970,1,1)</f>
        <v>42285.333252314813</v>
      </c>
      <c r="J2718">
        <v>1444291193</v>
      </c>
      <c r="K2718" s="9">
        <f>(((Kickstarter[[#This Row],[launched_at]]/60)/60)/24)+DATE(1970,1,1)</f>
        <v>42255.333252314813</v>
      </c>
      <c r="L2718">
        <v>1441699193</v>
      </c>
      <c r="M2718" t="b">
        <v>1</v>
      </c>
      <c r="N2718">
        <v>187</v>
      </c>
      <c r="O2718" s="10">
        <f>Kickstarter[[#This Row],[pledged]]/Kickstarter[[#This Row],[goal]]</f>
        <v>1.1998010000000001</v>
      </c>
      <c r="P2718" s="12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Sub-Category]],LEN(Kickstarter[[#This Row],[Category and Sub-Category]])-FIND("/",Kickstarter[[#This Row],[Category and Sub-Category]]))</f>
        <v>spaces</v>
      </c>
      <c r="S2718" t="b">
        <v>1</v>
      </c>
      <c r="T2718" t="s">
        <v>8303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f>(((Kickstarter[[#This Row],[deadline]]/60)/60)/24)+DATE(1970,1,1)</f>
        <v>41979.956585648149</v>
      </c>
      <c r="J2719">
        <v>1417906649</v>
      </c>
      <c r="K2719" s="9">
        <f>(((Kickstarter[[#This Row],[launched_at]]/60)/60)/24)+DATE(1970,1,1)</f>
        <v>41934.914918981485</v>
      </c>
      <c r="L2719">
        <v>1414015049</v>
      </c>
      <c r="M2719" t="b">
        <v>1</v>
      </c>
      <c r="N2719">
        <v>325</v>
      </c>
      <c r="O2719" s="10">
        <f>Kickstarter[[#This Row],[pledged]]/Kickstarter[[#This Row],[goal]]</f>
        <v>1.2010400000000001</v>
      </c>
      <c r="P2719" s="12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Sub-Category]],LEN(Kickstarter[[#This Row],[Category and Sub-Category]])-FIND("/",Kickstarter[[#This Row],[Category and Sub-Category]]))</f>
        <v>spaces</v>
      </c>
      <c r="S2719" t="b">
        <v>1</v>
      </c>
      <c r="T2719" t="s">
        <v>8303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f>(((Kickstarter[[#This Row],[deadline]]/60)/60)/24)+DATE(1970,1,1)</f>
        <v>42493.958333333328</v>
      </c>
      <c r="J2720">
        <v>1462316400</v>
      </c>
      <c r="K2720" s="9">
        <f>(((Kickstarter[[#This Row],[launched_at]]/60)/60)/24)+DATE(1970,1,1)</f>
        <v>42465.596585648149</v>
      </c>
      <c r="L2720">
        <v>1459865945</v>
      </c>
      <c r="M2720" t="b">
        <v>1</v>
      </c>
      <c r="N2720">
        <v>148</v>
      </c>
      <c r="O2720" s="10">
        <f>Kickstarter[[#This Row],[pledged]]/Kickstarter[[#This Row],[goal]]</f>
        <v>1.0358333333333334</v>
      </c>
      <c r="P2720" s="12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Sub-Category]],LEN(Kickstarter[[#This Row],[Category and Sub-Category]])-FIND("/",Kickstarter[[#This Row],[Category and Sub-Category]]))</f>
        <v>spaces</v>
      </c>
      <c r="S2720" t="b">
        <v>1</v>
      </c>
      <c r="T2720" t="s">
        <v>8303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f>(((Kickstarter[[#This Row],[deadline]]/60)/60)/24)+DATE(1970,1,1)</f>
        <v>42477.989513888882</v>
      </c>
      <c r="J2721">
        <v>1460936694</v>
      </c>
      <c r="K2721" s="9">
        <f>(((Kickstarter[[#This Row],[launched_at]]/60)/60)/24)+DATE(1970,1,1)</f>
        <v>42418.031180555554</v>
      </c>
      <c r="L2721">
        <v>1455756294</v>
      </c>
      <c r="M2721" t="b">
        <v>0</v>
      </c>
      <c r="N2721">
        <v>69</v>
      </c>
      <c r="O2721" s="10">
        <f>Kickstarter[[#This Row],[pledged]]/Kickstarter[[#This Row],[goal]]</f>
        <v>1.0883333333333334</v>
      </c>
      <c r="P2721" s="12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Sub-Category]],LEN(Kickstarter[[#This Row],[Category and Sub-Category]])-FIND("/",Kickstarter[[#This Row],[Category and Sub-Category]]))</f>
        <v>spaces</v>
      </c>
      <c r="S2721" t="b">
        <v>1</v>
      </c>
      <c r="T2721" t="s">
        <v>8303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f>(((Kickstarter[[#This Row],[deadline]]/60)/60)/24)+DATE(1970,1,1)</f>
        <v>42685.507557870369</v>
      </c>
      <c r="J2722">
        <v>1478866253</v>
      </c>
      <c r="K2722" s="9">
        <f>(((Kickstarter[[#This Row],[launched_at]]/60)/60)/24)+DATE(1970,1,1)</f>
        <v>42655.465891203698</v>
      </c>
      <c r="L2722">
        <v>1476270653</v>
      </c>
      <c r="M2722" t="b">
        <v>0</v>
      </c>
      <c r="N2722">
        <v>173</v>
      </c>
      <c r="O2722" s="10">
        <f>Kickstarter[[#This Row],[pledged]]/Kickstarter[[#This Row],[goal]]</f>
        <v>1.1812400000000001</v>
      </c>
      <c r="P2722" s="12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Sub-Category]],LEN(Kickstarter[[#This Row],[Category and Sub-Category]])-FIND("/",Kickstarter[[#This Row],[Category and Sub-Category]]))</f>
        <v>spaces</v>
      </c>
      <c r="S2722" t="b">
        <v>1</v>
      </c>
      <c r="T2722" t="s">
        <v>8303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f>(((Kickstarter[[#This Row],[deadline]]/60)/60)/24)+DATE(1970,1,1)</f>
        <v>41523.791666666664</v>
      </c>
      <c r="J2723">
        <v>1378494000</v>
      </c>
      <c r="K2723" s="9">
        <f>(((Kickstarter[[#This Row],[launched_at]]/60)/60)/24)+DATE(1970,1,1)</f>
        <v>41493.543958333335</v>
      </c>
      <c r="L2723">
        <v>1375880598</v>
      </c>
      <c r="M2723" t="b">
        <v>0</v>
      </c>
      <c r="N2723">
        <v>269</v>
      </c>
      <c r="O2723" s="10">
        <f>Kickstarter[[#This Row],[pledged]]/Kickstarter[[#This Row],[goal]]</f>
        <v>14.62</v>
      </c>
      <c r="P2723" s="12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Sub-Category]],LEN(Kickstarter[[#This Row],[Category and Sub-Category]])-FIND("/",Kickstarter[[#This Row],[Category and Sub-Category]]))</f>
        <v>hardware</v>
      </c>
      <c r="S2723" t="b">
        <v>1</v>
      </c>
      <c r="T2723" t="s">
        <v>8295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f>(((Kickstarter[[#This Row],[deadline]]/60)/60)/24)+DATE(1970,1,1)</f>
        <v>42764.857094907406</v>
      </c>
      <c r="J2724">
        <v>1485722053</v>
      </c>
      <c r="K2724" s="9">
        <f>(((Kickstarter[[#This Row],[launched_at]]/60)/60)/24)+DATE(1970,1,1)</f>
        <v>42704.857094907406</v>
      </c>
      <c r="L2724">
        <v>1480538053</v>
      </c>
      <c r="M2724" t="b">
        <v>0</v>
      </c>
      <c r="N2724">
        <v>185</v>
      </c>
      <c r="O2724" s="10">
        <f>Kickstarter[[#This Row],[pledged]]/Kickstarter[[#This Row],[goal]]</f>
        <v>2.5253999999999999</v>
      </c>
      <c r="P2724" s="12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Sub-Category]],LEN(Kickstarter[[#This Row],[Category and Sub-Category]])-FIND("/",Kickstarter[[#This Row],[Category and Sub-Category]]))</f>
        <v>hardware</v>
      </c>
      <c r="S2724" t="b">
        <v>1</v>
      </c>
      <c r="T2724" t="s">
        <v>8295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f>(((Kickstarter[[#This Row],[deadline]]/60)/60)/24)+DATE(1970,1,1)</f>
        <v>42004.880648148144</v>
      </c>
      <c r="J2725">
        <v>1420060088</v>
      </c>
      <c r="K2725" s="9">
        <f>(((Kickstarter[[#This Row],[launched_at]]/60)/60)/24)+DATE(1970,1,1)</f>
        <v>41944.83898148148</v>
      </c>
      <c r="L2725">
        <v>1414872488</v>
      </c>
      <c r="M2725" t="b">
        <v>0</v>
      </c>
      <c r="N2725">
        <v>176</v>
      </c>
      <c r="O2725" s="10">
        <f>Kickstarter[[#This Row],[pledged]]/Kickstarter[[#This Row],[goal]]</f>
        <v>1.4005000000000001</v>
      </c>
      <c r="P2725" s="12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Sub-Category]],LEN(Kickstarter[[#This Row],[Category and Sub-Category]])-FIND("/",Kickstarter[[#This Row],[Category and Sub-Category]]))</f>
        <v>hardware</v>
      </c>
      <c r="S2725" t="b">
        <v>1</v>
      </c>
      <c r="T2725" t="s">
        <v>8295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f>(((Kickstarter[[#This Row],[deadline]]/60)/60)/24)+DATE(1970,1,1)</f>
        <v>42231.32707175926</v>
      </c>
      <c r="J2726">
        <v>1439625059</v>
      </c>
      <c r="K2726" s="9">
        <f>(((Kickstarter[[#This Row],[launched_at]]/60)/60)/24)+DATE(1970,1,1)</f>
        <v>42199.32707175926</v>
      </c>
      <c r="L2726">
        <v>1436860259</v>
      </c>
      <c r="M2726" t="b">
        <v>0</v>
      </c>
      <c r="N2726">
        <v>1019</v>
      </c>
      <c r="O2726" s="10">
        <f>Kickstarter[[#This Row],[pledged]]/Kickstarter[[#This Row],[goal]]</f>
        <v>2.9687520259319289</v>
      </c>
      <c r="P2726" s="12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Sub-Category]],LEN(Kickstarter[[#This Row],[Category and Sub-Category]])-FIND("/",Kickstarter[[#This Row],[Category and Sub-Category]]))</f>
        <v>hardware</v>
      </c>
      <c r="S2726" t="b">
        <v>1</v>
      </c>
      <c r="T2726" t="s">
        <v>8295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f>(((Kickstarter[[#This Row],[deadline]]/60)/60)/24)+DATE(1970,1,1)</f>
        <v>42795.744618055556</v>
      </c>
      <c r="J2727">
        <v>1488390735</v>
      </c>
      <c r="K2727" s="9">
        <f>(((Kickstarter[[#This Row],[launched_at]]/60)/60)/24)+DATE(1970,1,1)</f>
        <v>42745.744618055556</v>
      </c>
      <c r="L2727">
        <v>1484070735</v>
      </c>
      <c r="M2727" t="b">
        <v>0</v>
      </c>
      <c r="N2727">
        <v>113</v>
      </c>
      <c r="O2727" s="10">
        <f>Kickstarter[[#This Row],[pledged]]/Kickstarter[[#This Row],[goal]]</f>
        <v>1.445425</v>
      </c>
      <c r="P2727" s="12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Sub-Category]],LEN(Kickstarter[[#This Row],[Category and Sub-Category]])-FIND("/",Kickstarter[[#This Row],[Category and Sub-Category]]))</f>
        <v>hardware</v>
      </c>
      <c r="S2727" t="b">
        <v>1</v>
      </c>
      <c r="T2727" t="s">
        <v>8295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f>(((Kickstarter[[#This Row],[deadline]]/60)/60)/24)+DATE(1970,1,1)</f>
        <v>42482.579988425925</v>
      </c>
      <c r="J2728">
        <v>1461333311</v>
      </c>
      <c r="K2728" s="9">
        <f>(((Kickstarter[[#This Row],[launched_at]]/60)/60)/24)+DATE(1970,1,1)</f>
        <v>42452.579988425925</v>
      </c>
      <c r="L2728">
        <v>1458741311</v>
      </c>
      <c r="M2728" t="b">
        <v>0</v>
      </c>
      <c r="N2728">
        <v>404</v>
      </c>
      <c r="O2728" s="10">
        <f>Kickstarter[[#This Row],[pledged]]/Kickstarter[[#This Row],[goal]]</f>
        <v>1.05745</v>
      </c>
      <c r="P2728" s="12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Sub-Category]],LEN(Kickstarter[[#This Row],[Category and Sub-Category]])-FIND("/",Kickstarter[[#This Row],[Category and Sub-Category]]))</f>
        <v>hardware</v>
      </c>
      <c r="S2728" t="b">
        <v>1</v>
      </c>
      <c r="T2728" t="s">
        <v>8295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f>(((Kickstarter[[#This Row],[deadline]]/60)/60)/24)+DATE(1970,1,1)</f>
        <v>42223.676655092597</v>
      </c>
      <c r="J2729">
        <v>1438964063</v>
      </c>
      <c r="K2729" s="9">
        <f>(((Kickstarter[[#This Row],[launched_at]]/60)/60)/24)+DATE(1970,1,1)</f>
        <v>42198.676655092597</v>
      </c>
      <c r="L2729">
        <v>1436804063</v>
      </c>
      <c r="M2729" t="b">
        <v>0</v>
      </c>
      <c r="N2729">
        <v>707</v>
      </c>
      <c r="O2729" s="10">
        <f>Kickstarter[[#This Row],[pledged]]/Kickstarter[[#This Row],[goal]]</f>
        <v>4.9321000000000002</v>
      </c>
      <c r="P2729" s="12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Sub-Category]],LEN(Kickstarter[[#This Row],[Category and Sub-Category]])-FIND("/",Kickstarter[[#This Row],[Category and Sub-Category]]))</f>
        <v>hardware</v>
      </c>
      <c r="S2729" t="b">
        <v>1</v>
      </c>
      <c r="T2729" t="s">
        <v>8295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f>(((Kickstarter[[#This Row],[deadline]]/60)/60)/24)+DATE(1970,1,1)</f>
        <v>42368.59993055556</v>
      </c>
      <c r="J2730">
        <v>1451485434</v>
      </c>
      <c r="K2730" s="9">
        <f>(((Kickstarter[[#This Row],[launched_at]]/60)/60)/24)+DATE(1970,1,1)</f>
        <v>42333.59993055556</v>
      </c>
      <c r="L2730">
        <v>1448461434</v>
      </c>
      <c r="M2730" t="b">
        <v>0</v>
      </c>
      <c r="N2730">
        <v>392</v>
      </c>
      <c r="O2730" s="10">
        <f>Kickstarter[[#This Row],[pledged]]/Kickstarter[[#This Row],[goal]]</f>
        <v>2.0182666666666669</v>
      </c>
      <c r="P2730" s="12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Sub-Category]],LEN(Kickstarter[[#This Row],[Category and Sub-Category]])-FIND("/",Kickstarter[[#This Row],[Category and Sub-Category]]))</f>
        <v>hardware</v>
      </c>
      <c r="S2730" t="b">
        <v>1</v>
      </c>
      <c r="T2730" t="s">
        <v>8295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f>(((Kickstarter[[#This Row],[deadline]]/60)/60)/24)+DATE(1970,1,1)</f>
        <v>42125.240706018521</v>
      </c>
      <c r="J2731">
        <v>1430459197</v>
      </c>
      <c r="K2731" s="9">
        <f>(((Kickstarter[[#This Row],[launched_at]]/60)/60)/24)+DATE(1970,1,1)</f>
        <v>42095.240706018521</v>
      </c>
      <c r="L2731">
        <v>1427867197</v>
      </c>
      <c r="M2731" t="b">
        <v>0</v>
      </c>
      <c r="N2731">
        <v>23</v>
      </c>
      <c r="O2731" s="10">
        <f>Kickstarter[[#This Row],[pledged]]/Kickstarter[[#This Row],[goal]]</f>
        <v>1.0444</v>
      </c>
      <c r="P2731" s="12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Sub-Category]],LEN(Kickstarter[[#This Row],[Category and Sub-Category]])-FIND("/",Kickstarter[[#This Row],[Category and Sub-Category]]))</f>
        <v>hardware</v>
      </c>
      <c r="S2731" t="b">
        <v>1</v>
      </c>
      <c r="T2731" t="s">
        <v>8295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f>(((Kickstarter[[#This Row],[deadline]]/60)/60)/24)+DATE(1970,1,1)</f>
        <v>41386.541377314818</v>
      </c>
      <c r="J2732">
        <v>1366635575</v>
      </c>
      <c r="K2732" s="9">
        <f>(((Kickstarter[[#This Row],[launched_at]]/60)/60)/24)+DATE(1970,1,1)</f>
        <v>41351.541377314818</v>
      </c>
      <c r="L2732">
        <v>1363611575</v>
      </c>
      <c r="M2732" t="b">
        <v>0</v>
      </c>
      <c r="N2732">
        <v>682</v>
      </c>
      <c r="O2732" s="10">
        <f>Kickstarter[[#This Row],[pledged]]/Kickstarter[[#This Row],[goal]]</f>
        <v>1.7029262962962963</v>
      </c>
      <c r="P2732" s="12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Sub-Category]],LEN(Kickstarter[[#This Row],[Category and Sub-Category]])-FIND("/",Kickstarter[[#This Row],[Category and Sub-Category]]))</f>
        <v>hardware</v>
      </c>
      <c r="S2732" t="b">
        <v>1</v>
      </c>
      <c r="T2732" t="s">
        <v>8295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f>(((Kickstarter[[#This Row],[deadline]]/60)/60)/24)+DATE(1970,1,1)</f>
        <v>41930.166666666664</v>
      </c>
      <c r="J2733">
        <v>1413604800</v>
      </c>
      <c r="K2733" s="9">
        <f>(((Kickstarter[[#This Row],[launched_at]]/60)/60)/24)+DATE(1970,1,1)</f>
        <v>41872.525717592594</v>
      </c>
      <c r="L2733">
        <v>1408624622</v>
      </c>
      <c r="M2733" t="b">
        <v>0</v>
      </c>
      <c r="N2733">
        <v>37</v>
      </c>
      <c r="O2733" s="10">
        <f>Kickstarter[[#This Row],[pledged]]/Kickstarter[[#This Row],[goal]]</f>
        <v>1.0430333333333333</v>
      </c>
      <c r="P2733" s="12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Sub-Category]],LEN(Kickstarter[[#This Row],[Category and Sub-Category]])-FIND("/",Kickstarter[[#This Row],[Category and Sub-Category]]))</f>
        <v>hardware</v>
      </c>
      <c r="S2733" t="b">
        <v>1</v>
      </c>
      <c r="T2733" t="s">
        <v>8295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f>(((Kickstarter[[#This Row],[deadline]]/60)/60)/24)+DATE(1970,1,1)</f>
        <v>41422</v>
      </c>
      <c r="J2734">
        <v>1369699200</v>
      </c>
      <c r="K2734" s="9">
        <f>(((Kickstarter[[#This Row],[launched_at]]/60)/60)/24)+DATE(1970,1,1)</f>
        <v>41389.808194444442</v>
      </c>
      <c r="L2734">
        <v>1366917828</v>
      </c>
      <c r="M2734" t="b">
        <v>0</v>
      </c>
      <c r="N2734">
        <v>146</v>
      </c>
      <c r="O2734" s="10">
        <f>Kickstarter[[#This Row],[pledged]]/Kickstarter[[#This Row],[goal]]</f>
        <v>1.1825000000000001</v>
      </c>
      <c r="P2734" s="12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Sub-Category]],LEN(Kickstarter[[#This Row],[Category and Sub-Category]])-FIND("/",Kickstarter[[#This Row],[Category and Sub-Category]]))</f>
        <v>hardware</v>
      </c>
      <c r="S2734" t="b">
        <v>1</v>
      </c>
      <c r="T2734" t="s">
        <v>8295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f>(((Kickstarter[[#This Row],[deadline]]/60)/60)/24)+DATE(1970,1,1)</f>
        <v>42104.231180555551</v>
      </c>
      <c r="J2735">
        <v>1428643974</v>
      </c>
      <c r="K2735" s="9">
        <f>(((Kickstarter[[#This Row],[launched_at]]/60)/60)/24)+DATE(1970,1,1)</f>
        <v>42044.272847222222</v>
      </c>
      <c r="L2735">
        <v>1423463574</v>
      </c>
      <c r="M2735" t="b">
        <v>0</v>
      </c>
      <c r="N2735">
        <v>119</v>
      </c>
      <c r="O2735" s="10">
        <f>Kickstarter[[#This Row],[pledged]]/Kickstarter[[#This Row],[goal]]</f>
        <v>1.07538</v>
      </c>
      <c r="P2735" s="12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Sub-Category]],LEN(Kickstarter[[#This Row],[Category and Sub-Category]])-FIND("/",Kickstarter[[#This Row],[Category and Sub-Category]]))</f>
        <v>hardware</v>
      </c>
      <c r="S2735" t="b">
        <v>1</v>
      </c>
      <c r="T2735" t="s">
        <v>8295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f>(((Kickstarter[[#This Row],[deadline]]/60)/60)/24)+DATE(1970,1,1)</f>
        <v>42656.915972222225</v>
      </c>
      <c r="J2736">
        <v>1476395940</v>
      </c>
      <c r="K2736" s="9">
        <f>(((Kickstarter[[#This Row],[launched_at]]/60)/60)/24)+DATE(1970,1,1)</f>
        <v>42626.668888888889</v>
      </c>
      <c r="L2736">
        <v>1473782592</v>
      </c>
      <c r="M2736" t="b">
        <v>0</v>
      </c>
      <c r="N2736">
        <v>163</v>
      </c>
      <c r="O2736" s="10">
        <f>Kickstarter[[#This Row],[pledged]]/Kickstarter[[#This Row],[goal]]</f>
        <v>22603</v>
      </c>
      <c r="P2736" s="12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Sub-Category]],LEN(Kickstarter[[#This Row],[Category and Sub-Category]])-FIND("/",Kickstarter[[#This Row],[Category and Sub-Category]]))</f>
        <v>hardware</v>
      </c>
      <c r="S2736" t="b">
        <v>1</v>
      </c>
      <c r="T2736" t="s">
        <v>8295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f>(((Kickstarter[[#This Row],[deadline]]/60)/60)/24)+DATE(1970,1,1)</f>
        <v>41346.833333333336</v>
      </c>
      <c r="J2737">
        <v>1363204800</v>
      </c>
      <c r="K2737" s="9">
        <f>(((Kickstarter[[#This Row],[launched_at]]/60)/60)/24)+DATE(1970,1,1)</f>
        <v>41316.120949074073</v>
      </c>
      <c r="L2737">
        <v>1360551250</v>
      </c>
      <c r="M2737" t="b">
        <v>0</v>
      </c>
      <c r="N2737">
        <v>339</v>
      </c>
      <c r="O2737" s="10">
        <f>Kickstarter[[#This Row],[pledged]]/Kickstarter[[#This Row],[goal]]</f>
        <v>9.7813466666666677</v>
      </c>
      <c r="P2737" s="12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Sub-Category]],LEN(Kickstarter[[#This Row],[Category and Sub-Category]])-FIND("/",Kickstarter[[#This Row],[Category and Sub-Category]]))</f>
        <v>hardware</v>
      </c>
      <c r="S2737" t="b">
        <v>1</v>
      </c>
      <c r="T2737" t="s">
        <v>8295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f>(((Kickstarter[[#This Row],[deadline]]/60)/60)/24)+DATE(1970,1,1)</f>
        <v>41752.666354166664</v>
      </c>
      <c r="J2738">
        <v>1398268773</v>
      </c>
      <c r="K2738" s="9">
        <f>(((Kickstarter[[#This Row],[launched_at]]/60)/60)/24)+DATE(1970,1,1)</f>
        <v>41722.666354166664</v>
      </c>
      <c r="L2738">
        <v>1395676773</v>
      </c>
      <c r="M2738" t="b">
        <v>0</v>
      </c>
      <c r="N2738">
        <v>58</v>
      </c>
      <c r="O2738" s="10">
        <f>Kickstarter[[#This Row],[pledged]]/Kickstarter[[#This Row],[goal]]</f>
        <v>1.2290000000000001</v>
      </c>
      <c r="P2738" s="12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Sub-Category]],LEN(Kickstarter[[#This Row],[Category and Sub-Category]])-FIND("/",Kickstarter[[#This Row],[Category and Sub-Category]]))</f>
        <v>hardware</v>
      </c>
      <c r="S2738" t="b">
        <v>1</v>
      </c>
      <c r="T2738" t="s">
        <v>8295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f>(((Kickstarter[[#This Row],[deadline]]/60)/60)/24)+DATE(1970,1,1)</f>
        <v>41654.791666666664</v>
      </c>
      <c r="J2739">
        <v>1389812400</v>
      </c>
      <c r="K2739" s="9">
        <f>(((Kickstarter[[#This Row],[launched_at]]/60)/60)/24)+DATE(1970,1,1)</f>
        <v>41611.917673611111</v>
      </c>
      <c r="L2739">
        <v>1386108087</v>
      </c>
      <c r="M2739" t="b">
        <v>0</v>
      </c>
      <c r="N2739">
        <v>456</v>
      </c>
      <c r="O2739" s="10">
        <f>Kickstarter[[#This Row],[pledged]]/Kickstarter[[#This Row],[goal]]</f>
        <v>2.4606080000000001</v>
      </c>
      <c r="P2739" s="12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Sub-Category]],LEN(Kickstarter[[#This Row],[Category and Sub-Category]])-FIND("/",Kickstarter[[#This Row],[Category and Sub-Category]]))</f>
        <v>hardware</v>
      </c>
      <c r="S2739" t="b">
        <v>1</v>
      </c>
      <c r="T2739" t="s">
        <v>8295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f>(((Kickstarter[[#This Row],[deadline]]/60)/60)/24)+DATE(1970,1,1)</f>
        <v>42680.143564814818</v>
      </c>
      <c r="J2740">
        <v>1478402804</v>
      </c>
      <c r="K2740" s="9">
        <f>(((Kickstarter[[#This Row],[launched_at]]/60)/60)/24)+DATE(1970,1,1)</f>
        <v>42620.143564814818</v>
      </c>
      <c r="L2740">
        <v>1473218804</v>
      </c>
      <c r="M2740" t="b">
        <v>0</v>
      </c>
      <c r="N2740">
        <v>15</v>
      </c>
      <c r="O2740" s="10">
        <f>Kickstarter[[#This Row],[pledged]]/Kickstarter[[#This Row],[goal]]</f>
        <v>1.4794</v>
      </c>
      <c r="P2740" s="12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Sub-Category]],LEN(Kickstarter[[#This Row],[Category and Sub-Category]])-FIND("/",Kickstarter[[#This Row],[Category and Sub-Category]]))</f>
        <v>hardware</v>
      </c>
      <c r="S2740" t="b">
        <v>1</v>
      </c>
      <c r="T2740" t="s">
        <v>8295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f>(((Kickstarter[[#This Row],[deadline]]/60)/60)/24)+DATE(1970,1,1)</f>
        <v>41764.887928240743</v>
      </c>
      <c r="J2741">
        <v>1399324717</v>
      </c>
      <c r="K2741" s="9">
        <f>(((Kickstarter[[#This Row],[launched_at]]/60)/60)/24)+DATE(1970,1,1)</f>
        <v>41719.887928240743</v>
      </c>
      <c r="L2741">
        <v>1395436717</v>
      </c>
      <c r="M2741" t="b">
        <v>0</v>
      </c>
      <c r="N2741">
        <v>191</v>
      </c>
      <c r="O2741" s="10">
        <f>Kickstarter[[#This Row],[pledged]]/Kickstarter[[#This Row],[goal]]</f>
        <v>3.8409090909090908</v>
      </c>
      <c r="P2741" s="12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Sub-Category]],LEN(Kickstarter[[#This Row],[Category and Sub-Category]])-FIND("/",Kickstarter[[#This Row],[Category and Sub-Category]]))</f>
        <v>hardware</v>
      </c>
      <c r="S2741" t="b">
        <v>1</v>
      </c>
      <c r="T2741" t="s">
        <v>8295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f>(((Kickstarter[[#This Row],[deadline]]/60)/60)/24)+DATE(1970,1,1)</f>
        <v>42074.99018518519</v>
      </c>
      <c r="J2742">
        <v>1426117552</v>
      </c>
      <c r="K2742" s="9">
        <f>(((Kickstarter[[#This Row],[launched_at]]/60)/60)/24)+DATE(1970,1,1)</f>
        <v>42045.031851851847</v>
      </c>
      <c r="L2742">
        <v>1423529152</v>
      </c>
      <c r="M2742" t="b">
        <v>0</v>
      </c>
      <c r="N2742">
        <v>17</v>
      </c>
      <c r="O2742" s="10">
        <f>Kickstarter[[#This Row],[pledged]]/Kickstarter[[#This Row],[goal]]</f>
        <v>1.0333333333333334</v>
      </c>
      <c r="P2742" s="12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Sub-Category]],LEN(Kickstarter[[#This Row],[Category and Sub-Category]])-FIND("/",Kickstarter[[#This Row],[Category and Sub-Category]]))</f>
        <v>hardware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f>(((Kickstarter[[#This Row],[deadline]]/60)/60)/24)+DATE(1970,1,1)</f>
        <v>41932.088194444441</v>
      </c>
      <c r="J2743">
        <v>1413770820</v>
      </c>
      <c r="K2743" s="9">
        <f>(((Kickstarter[[#This Row],[launched_at]]/60)/60)/24)+DATE(1970,1,1)</f>
        <v>41911.657430555555</v>
      </c>
      <c r="L2743">
        <v>1412005602</v>
      </c>
      <c r="M2743" t="b">
        <v>0</v>
      </c>
      <c r="N2743">
        <v>4</v>
      </c>
      <c r="O2743" s="10">
        <f>Kickstarter[[#This Row],[pledged]]/Kickstarter[[#This Row],[goal]]</f>
        <v>4.3750000000000004E-3</v>
      </c>
      <c r="P2743" s="12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Sub-Category]],LEN(Kickstarter[[#This Row],[Category and Sub-Category]])-FIND("/",Kickstarter[[#This Row],[Category and Sub-Category]]))</f>
        <v>children's books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f>(((Kickstarter[[#This Row],[deadline]]/60)/60)/24)+DATE(1970,1,1)</f>
        <v>41044.719756944447</v>
      </c>
      <c r="J2744">
        <v>1337102187</v>
      </c>
      <c r="K2744" s="9">
        <f>(((Kickstarter[[#This Row],[launched_at]]/60)/60)/24)+DATE(1970,1,1)</f>
        <v>41030.719756944447</v>
      </c>
      <c r="L2744">
        <v>1335892587</v>
      </c>
      <c r="M2744" t="b">
        <v>0</v>
      </c>
      <c r="N2744">
        <v>18</v>
      </c>
      <c r="O2744" s="10">
        <f>Kickstarter[[#This Row],[pledged]]/Kickstarter[[#This Row],[goal]]</f>
        <v>0.29239999999999999</v>
      </c>
      <c r="P2744" s="12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Sub-Category]],LEN(Kickstarter[[#This Row],[Category and Sub-Category]])-FIND("/",Kickstarter[[#This Row],[Category and Sub-Category]]))</f>
        <v>children's books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f>(((Kickstarter[[#This Row],[deadline]]/60)/60)/24)+DATE(1970,1,1)</f>
        <v>42662.328784722224</v>
      </c>
      <c r="J2745">
        <v>1476863607</v>
      </c>
      <c r="K2745" s="9">
        <f>(((Kickstarter[[#This Row],[launched_at]]/60)/60)/24)+DATE(1970,1,1)</f>
        <v>42632.328784722224</v>
      </c>
      <c r="L2745">
        <v>1474271607</v>
      </c>
      <c r="M2745" t="b">
        <v>0</v>
      </c>
      <c r="N2745">
        <v>0</v>
      </c>
      <c r="O2745" s="10">
        <f>Kickstarter[[#This Row],[pledged]]/Kickstarter[[#This Row],[goal]]</f>
        <v>0</v>
      </c>
      <c r="P2745" s="12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Sub-Category]],LEN(Kickstarter[[#This Row],[Category and Sub-Category]])-FIND("/",Kickstarter[[#This Row],[Category and Sub-Category]]))</f>
        <v>children's books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f>(((Kickstarter[[#This Row],[deadline]]/60)/60)/24)+DATE(1970,1,1)</f>
        <v>40968.062476851854</v>
      </c>
      <c r="J2746">
        <v>1330478998</v>
      </c>
      <c r="K2746" s="9">
        <f>(((Kickstarter[[#This Row],[launched_at]]/60)/60)/24)+DATE(1970,1,1)</f>
        <v>40938.062476851854</v>
      </c>
      <c r="L2746">
        <v>1327886998</v>
      </c>
      <c r="M2746" t="b">
        <v>0</v>
      </c>
      <c r="N2746">
        <v>22</v>
      </c>
      <c r="O2746" s="10">
        <f>Kickstarter[[#This Row],[pledged]]/Kickstarter[[#This Row],[goal]]</f>
        <v>5.2187499999999998E-2</v>
      </c>
      <c r="P2746" s="12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Sub-Category]],LEN(Kickstarter[[#This Row],[Category and Sub-Category]])-FIND("/",Kickstarter[[#This Row],[Category and Sub-Category]]))</f>
        <v>children's books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f>(((Kickstarter[[#This Row],[deadline]]/60)/60)/24)+DATE(1970,1,1)</f>
        <v>41104.988055555557</v>
      </c>
      <c r="J2747">
        <v>1342309368</v>
      </c>
      <c r="K2747" s="9">
        <f>(((Kickstarter[[#This Row],[launched_at]]/60)/60)/24)+DATE(1970,1,1)</f>
        <v>41044.988055555557</v>
      </c>
      <c r="L2747">
        <v>1337125368</v>
      </c>
      <c r="M2747" t="b">
        <v>0</v>
      </c>
      <c r="N2747">
        <v>49</v>
      </c>
      <c r="O2747" s="10">
        <f>Kickstarter[[#This Row],[pledged]]/Kickstarter[[#This Row],[goal]]</f>
        <v>0.21887499999999999</v>
      </c>
      <c r="P2747" s="12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Sub-Category]],LEN(Kickstarter[[#This Row],[Category and Sub-Category]])-FIND("/",Kickstarter[[#This Row],[Category and Sub-Category]]))</f>
        <v>children's books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f>(((Kickstarter[[#This Row],[deadline]]/60)/60)/24)+DATE(1970,1,1)</f>
        <v>41880.781377314815</v>
      </c>
      <c r="J2748">
        <v>1409337911</v>
      </c>
      <c r="K2748" s="9">
        <f>(((Kickstarter[[#This Row],[launched_at]]/60)/60)/24)+DATE(1970,1,1)</f>
        <v>41850.781377314815</v>
      </c>
      <c r="L2748">
        <v>1406745911</v>
      </c>
      <c r="M2748" t="b">
        <v>0</v>
      </c>
      <c r="N2748">
        <v>19</v>
      </c>
      <c r="O2748" s="10">
        <f>Kickstarter[[#This Row],[pledged]]/Kickstarter[[#This Row],[goal]]</f>
        <v>0.26700000000000002</v>
      </c>
      <c r="P2748" s="12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Sub-Category]],LEN(Kickstarter[[#This Row],[Category and Sub-Category]])-FIND("/",Kickstarter[[#This Row],[Category and Sub-Category]]))</f>
        <v>children's books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f>(((Kickstarter[[#This Row],[deadline]]/60)/60)/24)+DATE(1970,1,1)</f>
        <v>41076.131944444445</v>
      </c>
      <c r="J2749">
        <v>1339816200</v>
      </c>
      <c r="K2749" s="9">
        <f>(((Kickstarter[[#This Row],[launched_at]]/60)/60)/24)+DATE(1970,1,1)</f>
        <v>41044.64811342593</v>
      </c>
      <c r="L2749">
        <v>1337095997</v>
      </c>
      <c r="M2749" t="b">
        <v>0</v>
      </c>
      <c r="N2749">
        <v>4</v>
      </c>
      <c r="O2749" s="10">
        <f>Kickstarter[[#This Row],[pledged]]/Kickstarter[[#This Row],[goal]]</f>
        <v>0.28000000000000003</v>
      </c>
      <c r="P2749" s="12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Sub-Category]],LEN(Kickstarter[[#This Row],[Category and Sub-Category]])-FIND("/",Kickstarter[[#This Row],[Category and Sub-Category]]))</f>
        <v>children's books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f>(((Kickstarter[[#This Row],[deadline]]/60)/60)/24)+DATE(1970,1,1)</f>
        <v>42615.7106712963</v>
      </c>
      <c r="J2750">
        <v>1472835802</v>
      </c>
      <c r="K2750" s="9">
        <f>(((Kickstarter[[#This Row],[launched_at]]/60)/60)/24)+DATE(1970,1,1)</f>
        <v>42585.7106712963</v>
      </c>
      <c r="L2750">
        <v>1470243802</v>
      </c>
      <c r="M2750" t="b">
        <v>0</v>
      </c>
      <c r="N2750">
        <v>4</v>
      </c>
      <c r="O2750" s="10">
        <f>Kickstarter[[#This Row],[pledged]]/Kickstarter[[#This Row],[goal]]</f>
        <v>1.06E-2</v>
      </c>
      <c r="P2750" s="12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Sub-Category]],LEN(Kickstarter[[#This Row],[Category and Sub-Category]])-FIND("/",Kickstarter[[#This Row],[Category and Sub-Category]]))</f>
        <v>children's books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f>(((Kickstarter[[#This Row],[deadline]]/60)/60)/24)+DATE(1970,1,1)</f>
        <v>42098.757372685184</v>
      </c>
      <c r="J2751">
        <v>1428171037</v>
      </c>
      <c r="K2751" s="9">
        <f>(((Kickstarter[[#This Row],[launched_at]]/60)/60)/24)+DATE(1970,1,1)</f>
        <v>42068.799039351856</v>
      </c>
      <c r="L2751">
        <v>1425582637</v>
      </c>
      <c r="M2751" t="b">
        <v>0</v>
      </c>
      <c r="N2751">
        <v>2</v>
      </c>
      <c r="O2751" s="10">
        <f>Kickstarter[[#This Row],[pledged]]/Kickstarter[[#This Row],[goal]]</f>
        <v>1.0999999999999999E-2</v>
      </c>
      <c r="P2751" s="12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Sub-Category]],LEN(Kickstarter[[#This Row],[Category and Sub-Category]])-FIND("/",Kickstarter[[#This Row],[Category and Sub-Category]]))</f>
        <v>children's books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f>(((Kickstarter[[#This Row],[deadline]]/60)/60)/24)+DATE(1970,1,1)</f>
        <v>41090.833333333336</v>
      </c>
      <c r="J2752">
        <v>1341086400</v>
      </c>
      <c r="K2752" s="9">
        <f>(((Kickstarter[[#This Row],[launched_at]]/60)/60)/24)+DATE(1970,1,1)</f>
        <v>41078.899826388886</v>
      </c>
      <c r="L2752">
        <v>1340055345</v>
      </c>
      <c r="M2752" t="b">
        <v>0</v>
      </c>
      <c r="N2752">
        <v>0</v>
      </c>
      <c r="O2752" s="10">
        <f>Kickstarter[[#This Row],[pledged]]/Kickstarter[[#This Row],[goal]]</f>
        <v>0</v>
      </c>
      <c r="P2752" s="12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Sub-Category]],LEN(Kickstarter[[#This Row],[Category and Sub-Category]])-FIND("/",Kickstarter[[#This Row],[Category and Sub-Category]]))</f>
        <v>children's books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f>(((Kickstarter[[#This Row],[deadline]]/60)/60)/24)+DATE(1970,1,1)</f>
        <v>41807.887060185189</v>
      </c>
      <c r="J2753">
        <v>1403039842</v>
      </c>
      <c r="K2753" s="9">
        <f>(((Kickstarter[[#This Row],[launched_at]]/60)/60)/24)+DATE(1970,1,1)</f>
        <v>41747.887060185189</v>
      </c>
      <c r="L2753">
        <v>1397855842</v>
      </c>
      <c r="M2753" t="b">
        <v>0</v>
      </c>
      <c r="N2753">
        <v>0</v>
      </c>
      <c r="O2753" s="10">
        <f>Kickstarter[[#This Row],[pledged]]/Kickstarter[[#This Row],[goal]]</f>
        <v>0</v>
      </c>
      <c r="P2753" s="12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Sub-Category]],LEN(Kickstarter[[#This Row],[Category and Sub-Category]])-FIND("/",Kickstarter[[#This Row],[Category and Sub-Category]]))</f>
        <v>children's books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f>(((Kickstarter[[#This Row],[deadline]]/60)/60)/24)+DATE(1970,1,1)</f>
        <v>40895.765092592592</v>
      </c>
      <c r="J2754">
        <v>1324232504</v>
      </c>
      <c r="K2754" s="9">
        <f>(((Kickstarter[[#This Row],[launched_at]]/60)/60)/24)+DATE(1970,1,1)</f>
        <v>40855.765092592592</v>
      </c>
      <c r="L2754">
        <v>1320776504</v>
      </c>
      <c r="M2754" t="b">
        <v>0</v>
      </c>
      <c r="N2754">
        <v>14</v>
      </c>
      <c r="O2754" s="10">
        <f>Kickstarter[[#This Row],[pledged]]/Kickstarter[[#This Row],[goal]]</f>
        <v>0.11458333333333333</v>
      </c>
      <c r="P2754" s="12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Sub-Category]],LEN(Kickstarter[[#This Row],[Category and Sub-Category]])-FIND("/",Kickstarter[[#This Row],[Category and Sub-Category]]))</f>
        <v>children's books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f>(((Kickstarter[[#This Row],[deadline]]/60)/60)/24)+DATE(1970,1,1)</f>
        <v>41147.900729166664</v>
      </c>
      <c r="J2755">
        <v>1346017023</v>
      </c>
      <c r="K2755" s="9">
        <f>(((Kickstarter[[#This Row],[launched_at]]/60)/60)/24)+DATE(1970,1,1)</f>
        <v>41117.900729166664</v>
      </c>
      <c r="L2755">
        <v>1343425023</v>
      </c>
      <c r="M2755" t="b">
        <v>0</v>
      </c>
      <c r="N2755">
        <v>8</v>
      </c>
      <c r="O2755" s="10">
        <f>Kickstarter[[#This Row],[pledged]]/Kickstarter[[#This Row],[goal]]</f>
        <v>0.19</v>
      </c>
      <c r="P2755" s="12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Sub-Category]],LEN(Kickstarter[[#This Row],[Category and Sub-Category]])-FIND("/",Kickstarter[[#This Row],[Category and Sub-Category]]))</f>
        <v>children's books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f>(((Kickstarter[[#This Row],[deadline]]/60)/60)/24)+DATE(1970,1,1)</f>
        <v>41893.636006944449</v>
      </c>
      <c r="J2756">
        <v>1410448551</v>
      </c>
      <c r="K2756" s="9">
        <f>(((Kickstarter[[#This Row],[launched_at]]/60)/60)/24)+DATE(1970,1,1)</f>
        <v>41863.636006944449</v>
      </c>
      <c r="L2756">
        <v>1407856551</v>
      </c>
      <c r="M2756" t="b">
        <v>0</v>
      </c>
      <c r="N2756">
        <v>0</v>
      </c>
      <c r="O2756" s="10">
        <f>Kickstarter[[#This Row],[pledged]]/Kickstarter[[#This Row],[goal]]</f>
        <v>0</v>
      </c>
      <c r="P2756" s="12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Sub-Category]],LEN(Kickstarter[[#This Row],[Category and Sub-Category]])-FIND("/",Kickstarter[[#This Row],[Category and Sub-Category]]))</f>
        <v>children's books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f>(((Kickstarter[[#This Row],[deadline]]/60)/60)/24)+DATE(1970,1,1)</f>
        <v>42102.790821759263</v>
      </c>
      <c r="J2757">
        <v>1428519527</v>
      </c>
      <c r="K2757" s="9">
        <f>(((Kickstarter[[#This Row],[launched_at]]/60)/60)/24)+DATE(1970,1,1)</f>
        <v>42072.790821759263</v>
      </c>
      <c r="L2757">
        <v>1425927527</v>
      </c>
      <c r="M2757" t="b">
        <v>0</v>
      </c>
      <c r="N2757">
        <v>15</v>
      </c>
      <c r="O2757" s="10">
        <f>Kickstarter[[#This Row],[pledged]]/Kickstarter[[#This Row],[goal]]</f>
        <v>0.52</v>
      </c>
      <c r="P2757" s="12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Sub-Category]],LEN(Kickstarter[[#This Row],[Category and Sub-Category]])-FIND("/",Kickstarter[[#This Row],[Category and Sub-Category]]))</f>
        <v>children's books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f>(((Kickstarter[[#This Row],[deadline]]/60)/60)/24)+DATE(1970,1,1)</f>
        <v>41650.90047453704</v>
      </c>
      <c r="J2758">
        <v>1389476201</v>
      </c>
      <c r="K2758" s="9">
        <f>(((Kickstarter[[#This Row],[launched_at]]/60)/60)/24)+DATE(1970,1,1)</f>
        <v>41620.90047453704</v>
      </c>
      <c r="L2758">
        <v>1386884201</v>
      </c>
      <c r="M2758" t="b">
        <v>0</v>
      </c>
      <c r="N2758">
        <v>33</v>
      </c>
      <c r="O2758" s="10">
        <f>Kickstarter[[#This Row],[pledged]]/Kickstarter[[#This Row],[goal]]</f>
        <v>0.1048</v>
      </c>
      <c r="P2758" s="12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Sub-Category]],LEN(Kickstarter[[#This Row],[Category and Sub-Category]])-FIND("/",Kickstarter[[#This Row],[Category and Sub-Category]]))</f>
        <v>children's books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f>(((Kickstarter[[#This Row],[deadline]]/60)/60)/24)+DATE(1970,1,1)</f>
        <v>42588.65662037037</v>
      </c>
      <c r="J2759">
        <v>1470498332</v>
      </c>
      <c r="K2759" s="9">
        <f>(((Kickstarter[[#This Row],[launched_at]]/60)/60)/24)+DATE(1970,1,1)</f>
        <v>42573.65662037037</v>
      </c>
      <c r="L2759">
        <v>1469202332</v>
      </c>
      <c r="M2759" t="b">
        <v>0</v>
      </c>
      <c r="N2759">
        <v>2</v>
      </c>
      <c r="O2759" s="10">
        <f>Kickstarter[[#This Row],[pledged]]/Kickstarter[[#This Row],[goal]]</f>
        <v>6.6666666666666671E-3</v>
      </c>
      <c r="P2759" s="12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Sub-Category]],LEN(Kickstarter[[#This Row],[Category and Sub-Category]])-FIND("/",Kickstarter[[#This Row],[Category and Sub-Category]]))</f>
        <v>children's books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f>(((Kickstarter[[#This Row],[deadline]]/60)/60)/24)+DATE(1970,1,1)</f>
        <v>42653.441932870366</v>
      </c>
      <c r="J2760">
        <v>1476095783</v>
      </c>
      <c r="K2760" s="9">
        <f>(((Kickstarter[[#This Row],[launched_at]]/60)/60)/24)+DATE(1970,1,1)</f>
        <v>42639.441932870366</v>
      </c>
      <c r="L2760">
        <v>1474886183</v>
      </c>
      <c r="M2760" t="b">
        <v>0</v>
      </c>
      <c r="N2760">
        <v>6</v>
      </c>
      <c r="O2760" s="10">
        <f>Kickstarter[[#This Row],[pledged]]/Kickstarter[[#This Row],[goal]]</f>
        <v>0.11700000000000001</v>
      </c>
      <c r="P2760" s="12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Sub-Category]],LEN(Kickstarter[[#This Row],[Category and Sub-Category]])-FIND("/",Kickstarter[[#This Row],[Category and Sub-Category]]))</f>
        <v>children's books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f>(((Kickstarter[[#This Row],[deadline]]/60)/60)/24)+DATE(1970,1,1)</f>
        <v>42567.36650462963</v>
      </c>
      <c r="J2761">
        <v>1468658866</v>
      </c>
      <c r="K2761" s="9">
        <f>(((Kickstarter[[#This Row],[launched_at]]/60)/60)/24)+DATE(1970,1,1)</f>
        <v>42524.36650462963</v>
      </c>
      <c r="L2761">
        <v>1464943666</v>
      </c>
      <c r="M2761" t="b">
        <v>0</v>
      </c>
      <c r="N2761">
        <v>2</v>
      </c>
      <c r="O2761" s="10">
        <f>Kickstarter[[#This Row],[pledged]]/Kickstarter[[#This Row],[goal]]</f>
        <v>0.105</v>
      </c>
      <c r="P2761" s="12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Sub-Category]],LEN(Kickstarter[[#This Row],[Category and Sub-Category]])-FIND("/",Kickstarter[[#This Row],[Category and Sub-Category]]))</f>
        <v>children's books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f>(((Kickstarter[[#This Row],[deadline]]/60)/60)/24)+DATE(1970,1,1)</f>
        <v>41445.461319444446</v>
      </c>
      <c r="J2762">
        <v>1371726258</v>
      </c>
      <c r="K2762" s="9">
        <f>(((Kickstarter[[#This Row],[launched_at]]/60)/60)/24)+DATE(1970,1,1)</f>
        <v>41415.461319444446</v>
      </c>
      <c r="L2762">
        <v>1369134258</v>
      </c>
      <c r="M2762" t="b">
        <v>0</v>
      </c>
      <c r="N2762">
        <v>0</v>
      </c>
      <c r="O2762" s="10">
        <f>Kickstarter[[#This Row],[pledged]]/Kickstarter[[#This Row],[goal]]</f>
        <v>0</v>
      </c>
      <c r="P2762" s="12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Sub-Category]],LEN(Kickstarter[[#This Row],[Category and Sub-Category]])-FIND("/",Kickstarter[[#This Row],[Category and Sub-Category]]))</f>
        <v>children's books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f>(((Kickstarter[[#This Row],[deadline]]/60)/60)/24)+DATE(1970,1,1)</f>
        <v>41277.063576388886</v>
      </c>
      <c r="J2763">
        <v>1357176693</v>
      </c>
      <c r="K2763" s="9">
        <f>(((Kickstarter[[#This Row],[launched_at]]/60)/60)/24)+DATE(1970,1,1)</f>
        <v>41247.063576388886</v>
      </c>
      <c r="L2763">
        <v>1354584693</v>
      </c>
      <c r="M2763" t="b">
        <v>0</v>
      </c>
      <c r="N2763">
        <v>4</v>
      </c>
      <c r="O2763" s="10">
        <f>Kickstarter[[#This Row],[pledged]]/Kickstarter[[#This Row],[goal]]</f>
        <v>7.1999999999999998E-3</v>
      </c>
      <c r="P2763" s="12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Sub-Category]],LEN(Kickstarter[[#This Row],[Category and Sub-Category]])-FIND("/",Kickstarter[[#This Row],[Category and Sub-Category]]))</f>
        <v>children's books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f>(((Kickstarter[[#This Row],[deadline]]/60)/60)/24)+DATE(1970,1,1)</f>
        <v>40986.995312500003</v>
      </c>
      <c r="J2764">
        <v>1332114795</v>
      </c>
      <c r="K2764" s="9">
        <f>(((Kickstarter[[#This Row],[launched_at]]/60)/60)/24)+DATE(1970,1,1)</f>
        <v>40927.036979166667</v>
      </c>
      <c r="L2764">
        <v>1326934395</v>
      </c>
      <c r="M2764" t="b">
        <v>0</v>
      </c>
      <c r="N2764">
        <v>1</v>
      </c>
      <c r="O2764" s="10">
        <f>Kickstarter[[#This Row],[pledged]]/Kickstarter[[#This Row],[goal]]</f>
        <v>7.6923076923076927E-3</v>
      </c>
      <c r="P2764" s="12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Sub-Category]],LEN(Kickstarter[[#This Row],[Category and Sub-Category]])-FIND("/",Kickstarter[[#This Row],[Category and Sub-Category]]))</f>
        <v>children's books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f>(((Kickstarter[[#This Row],[deadline]]/60)/60)/24)+DATE(1970,1,1)</f>
        <v>41418.579675925925</v>
      </c>
      <c r="J2765">
        <v>1369403684</v>
      </c>
      <c r="K2765" s="9">
        <f>(((Kickstarter[[#This Row],[launched_at]]/60)/60)/24)+DATE(1970,1,1)</f>
        <v>41373.579675925925</v>
      </c>
      <c r="L2765">
        <v>1365515684</v>
      </c>
      <c r="M2765" t="b">
        <v>0</v>
      </c>
      <c r="N2765">
        <v>3</v>
      </c>
      <c r="O2765" s="10">
        <f>Kickstarter[[#This Row],[pledged]]/Kickstarter[[#This Row],[goal]]</f>
        <v>2.2842639593908631E-3</v>
      </c>
      <c r="P2765" s="12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Sub-Category]],LEN(Kickstarter[[#This Row],[Category and Sub-Category]])-FIND("/",Kickstarter[[#This Row],[Category and Sub-Category]]))</f>
        <v>children's books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f>(((Kickstarter[[#This Row],[deadline]]/60)/60)/24)+DATE(1970,1,1)</f>
        <v>41059.791666666664</v>
      </c>
      <c r="J2766">
        <v>1338404400</v>
      </c>
      <c r="K2766" s="9">
        <f>(((Kickstarter[[#This Row],[launched_at]]/60)/60)/24)+DATE(1970,1,1)</f>
        <v>41030.292025462964</v>
      </c>
      <c r="L2766">
        <v>1335855631</v>
      </c>
      <c r="M2766" t="b">
        <v>0</v>
      </c>
      <c r="N2766">
        <v>4</v>
      </c>
      <c r="O2766" s="10">
        <f>Kickstarter[[#This Row],[pledged]]/Kickstarter[[#This Row],[goal]]</f>
        <v>1.125E-2</v>
      </c>
      <c r="P2766" s="12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Sub-Category]],LEN(Kickstarter[[#This Row],[Category and Sub-Category]])-FIND("/",Kickstarter[[#This Row],[Category and Sub-Category]]))</f>
        <v>children's books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f>(((Kickstarter[[#This Row],[deadline]]/60)/60)/24)+DATE(1970,1,1)</f>
        <v>41210.579027777778</v>
      </c>
      <c r="J2767">
        <v>1351432428</v>
      </c>
      <c r="K2767" s="9">
        <f>(((Kickstarter[[#This Row],[launched_at]]/60)/60)/24)+DATE(1970,1,1)</f>
        <v>41194.579027777778</v>
      </c>
      <c r="L2767">
        <v>1350050028</v>
      </c>
      <c r="M2767" t="b">
        <v>0</v>
      </c>
      <c r="N2767">
        <v>0</v>
      </c>
      <c r="O2767" s="10">
        <f>Kickstarter[[#This Row],[pledged]]/Kickstarter[[#This Row],[goal]]</f>
        <v>0</v>
      </c>
      <c r="P2767" s="12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Sub-Category]],LEN(Kickstarter[[#This Row],[Category and Sub-Category]])-FIND("/",Kickstarter[[#This Row],[Category and Sub-Category]]))</f>
        <v>children's books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f>(((Kickstarter[[#This Row],[deadline]]/60)/60)/24)+DATE(1970,1,1)</f>
        <v>40766.668032407404</v>
      </c>
      <c r="J2768">
        <v>1313078518</v>
      </c>
      <c r="K2768" s="9">
        <f>(((Kickstarter[[#This Row],[launched_at]]/60)/60)/24)+DATE(1970,1,1)</f>
        <v>40736.668032407404</v>
      </c>
      <c r="L2768">
        <v>1310486518</v>
      </c>
      <c r="M2768" t="b">
        <v>0</v>
      </c>
      <c r="N2768">
        <v>4</v>
      </c>
      <c r="O2768" s="10">
        <f>Kickstarter[[#This Row],[pledged]]/Kickstarter[[#This Row],[goal]]</f>
        <v>0.02</v>
      </c>
      <c r="P2768" s="12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Sub-Category]],LEN(Kickstarter[[#This Row],[Category and Sub-Category]])-FIND("/",Kickstarter[[#This Row],[Category and Sub-Category]]))</f>
        <v>children's books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f>(((Kickstarter[[#This Row],[deadline]]/60)/60)/24)+DATE(1970,1,1)</f>
        <v>42232.958912037036</v>
      </c>
      <c r="J2769">
        <v>1439766050</v>
      </c>
      <c r="K2769" s="9">
        <f>(((Kickstarter[[#This Row],[launched_at]]/60)/60)/24)+DATE(1970,1,1)</f>
        <v>42172.958912037036</v>
      </c>
      <c r="L2769">
        <v>1434582050</v>
      </c>
      <c r="M2769" t="b">
        <v>0</v>
      </c>
      <c r="N2769">
        <v>3</v>
      </c>
      <c r="O2769" s="10">
        <f>Kickstarter[[#This Row],[pledged]]/Kickstarter[[#This Row],[goal]]</f>
        <v>8.5000000000000006E-3</v>
      </c>
      <c r="P2769" s="12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Sub-Category]],LEN(Kickstarter[[#This Row],[Category and Sub-Category]])-FIND("/",Kickstarter[[#This Row],[Category and Sub-Category]]))</f>
        <v>children's books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f>(((Kickstarter[[#This Row],[deadline]]/60)/60)/24)+DATE(1970,1,1)</f>
        <v>40997.573182870372</v>
      </c>
      <c r="J2770">
        <v>1333028723</v>
      </c>
      <c r="K2770" s="9">
        <f>(((Kickstarter[[#This Row],[launched_at]]/60)/60)/24)+DATE(1970,1,1)</f>
        <v>40967.614849537036</v>
      </c>
      <c r="L2770">
        <v>1330440323</v>
      </c>
      <c r="M2770" t="b">
        <v>0</v>
      </c>
      <c r="N2770">
        <v>34</v>
      </c>
      <c r="O2770" s="10">
        <f>Kickstarter[[#This Row],[pledged]]/Kickstarter[[#This Row],[goal]]</f>
        <v>0.14314285714285716</v>
      </c>
      <c r="P2770" s="12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Sub-Category]],LEN(Kickstarter[[#This Row],[Category and Sub-Category]])-FIND("/",Kickstarter[[#This Row],[Category and Sub-Category]]))</f>
        <v>children's books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f>(((Kickstarter[[#This Row],[deadline]]/60)/60)/24)+DATE(1970,1,1)</f>
        <v>41795.826273148145</v>
      </c>
      <c r="J2771">
        <v>1401997790</v>
      </c>
      <c r="K2771" s="9">
        <f>(((Kickstarter[[#This Row],[launched_at]]/60)/60)/24)+DATE(1970,1,1)</f>
        <v>41745.826273148145</v>
      </c>
      <c r="L2771">
        <v>1397677790</v>
      </c>
      <c r="M2771" t="b">
        <v>0</v>
      </c>
      <c r="N2771">
        <v>2</v>
      </c>
      <c r="O2771" s="10">
        <f>Kickstarter[[#This Row],[pledged]]/Kickstarter[[#This Row],[goal]]</f>
        <v>2.5000000000000001E-3</v>
      </c>
      <c r="P2771" s="12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Sub-Category]],LEN(Kickstarter[[#This Row],[Category and Sub-Category]])-FIND("/",Kickstarter[[#This Row],[Category and Sub-Category]]))</f>
        <v>children's books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f>(((Kickstarter[[#This Row],[deadline]]/60)/60)/24)+DATE(1970,1,1)</f>
        <v>41716.663541666669</v>
      </c>
      <c r="J2772">
        <v>1395158130</v>
      </c>
      <c r="K2772" s="9">
        <f>(((Kickstarter[[#This Row],[launched_at]]/60)/60)/24)+DATE(1970,1,1)</f>
        <v>41686.705208333333</v>
      </c>
      <c r="L2772">
        <v>1392569730</v>
      </c>
      <c r="M2772" t="b">
        <v>0</v>
      </c>
      <c r="N2772">
        <v>33</v>
      </c>
      <c r="O2772" s="10">
        <f>Kickstarter[[#This Row],[pledged]]/Kickstarter[[#This Row],[goal]]</f>
        <v>0.1041125</v>
      </c>
      <c r="P2772" s="12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Sub-Category]],LEN(Kickstarter[[#This Row],[Category and Sub-Category]])-FIND("/",Kickstarter[[#This Row],[Category and Sub-Category]]))</f>
        <v>children's books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f>(((Kickstarter[[#This Row],[deadline]]/60)/60)/24)+DATE(1970,1,1)</f>
        <v>41306.708333333336</v>
      </c>
      <c r="J2773">
        <v>1359738000</v>
      </c>
      <c r="K2773" s="9">
        <f>(((Kickstarter[[#This Row],[launched_at]]/60)/60)/24)+DATE(1970,1,1)</f>
        <v>41257.531712962962</v>
      </c>
      <c r="L2773">
        <v>1355489140</v>
      </c>
      <c r="M2773" t="b">
        <v>0</v>
      </c>
      <c r="N2773">
        <v>0</v>
      </c>
      <c r="O2773" s="10">
        <f>Kickstarter[[#This Row],[pledged]]/Kickstarter[[#This Row],[goal]]</f>
        <v>0</v>
      </c>
      <c r="P2773" s="12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Sub-Category]],LEN(Kickstarter[[#This Row],[Category and Sub-Category]])-FIND("/",Kickstarter[[#This Row],[Category and Sub-Category]]))</f>
        <v>children's books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f>(((Kickstarter[[#This Row],[deadline]]/60)/60)/24)+DATE(1970,1,1)</f>
        <v>41552.869143518517</v>
      </c>
      <c r="J2774">
        <v>1381006294</v>
      </c>
      <c r="K2774" s="9">
        <f>(((Kickstarter[[#This Row],[launched_at]]/60)/60)/24)+DATE(1970,1,1)</f>
        <v>41537.869143518517</v>
      </c>
      <c r="L2774">
        <v>1379710294</v>
      </c>
      <c r="M2774" t="b">
        <v>0</v>
      </c>
      <c r="N2774">
        <v>0</v>
      </c>
      <c r="O2774" s="10">
        <f>Kickstarter[[#This Row],[pledged]]/Kickstarter[[#This Row],[goal]]</f>
        <v>0</v>
      </c>
      <c r="P2774" s="12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Sub-Category]],LEN(Kickstarter[[#This Row],[Category and Sub-Category]])-FIND("/",Kickstarter[[#This Row],[Category and Sub-Category]]))</f>
        <v>children's books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f>(((Kickstarter[[#This Row],[deadline]]/60)/60)/24)+DATE(1970,1,1)</f>
        <v>42484.86482638889</v>
      </c>
      <c r="J2775">
        <v>1461530721</v>
      </c>
      <c r="K2775" s="9">
        <f>(((Kickstarter[[#This Row],[launched_at]]/60)/60)/24)+DATE(1970,1,1)</f>
        <v>42474.86482638889</v>
      </c>
      <c r="L2775">
        <v>1460666721</v>
      </c>
      <c r="M2775" t="b">
        <v>0</v>
      </c>
      <c r="N2775">
        <v>1</v>
      </c>
      <c r="O2775" s="10">
        <f>Kickstarter[[#This Row],[pledged]]/Kickstarter[[#This Row],[goal]]</f>
        <v>1.8867924528301887E-3</v>
      </c>
      <c r="P2775" s="12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Sub-Category]],LEN(Kickstarter[[#This Row],[Category and Sub-Category]])-FIND("/",Kickstarter[[#This Row],[Category and Sub-Category]]))</f>
        <v>children's books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f>(((Kickstarter[[#This Row],[deadline]]/60)/60)/24)+DATE(1970,1,1)</f>
        <v>41341.126481481479</v>
      </c>
      <c r="J2776">
        <v>1362711728</v>
      </c>
      <c r="K2776" s="9">
        <f>(((Kickstarter[[#This Row],[launched_at]]/60)/60)/24)+DATE(1970,1,1)</f>
        <v>41311.126481481479</v>
      </c>
      <c r="L2776">
        <v>1360119728</v>
      </c>
      <c r="M2776" t="b">
        <v>0</v>
      </c>
      <c r="N2776">
        <v>13</v>
      </c>
      <c r="O2776" s="10">
        <f>Kickstarter[[#This Row],[pledged]]/Kickstarter[[#This Row],[goal]]</f>
        <v>0.14249999999999999</v>
      </c>
      <c r="P2776" s="12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Sub-Category]],LEN(Kickstarter[[#This Row],[Category and Sub-Category]])-FIND("/",Kickstarter[[#This Row],[Category and Sub-Category]]))</f>
        <v>children's books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f>(((Kickstarter[[#This Row],[deadline]]/60)/60)/24)+DATE(1970,1,1)</f>
        <v>40893.013356481482</v>
      </c>
      <c r="J2777">
        <v>1323994754</v>
      </c>
      <c r="K2777" s="9">
        <f>(((Kickstarter[[#This Row],[launched_at]]/60)/60)/24)+DATE(1970,1,1)</f>
        <v>40863.013356481482</v>
      </c>
      <c r="L2777">
        <v>1321402754</v>
      </c>
      <c r="M2777" t="b">
        <v>0</v>
      </c>
      <c r="N2777">
        <v>2</v>
      </c>
      <c r="O2777" s="10">
        <f>Kickstarter[[#This Row],[pledged]]/Kickstarter[[#This Row],[goal]]</f>
        <v>0.03</v>
      </c>
      <c r="P2777" s="12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Sub-Category]],LEN(Kickstarter[[#This Row],[Category and Sub-Category]])-FIND("/",Kickstarter[[#This Row],[Category and Sub-Category]]))</f>
        <v>children's books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f>(((Kickstarter[[#This Row],[deadline]]/60)/60)/24)+DATE(1970,1,1)</f>
        <v>42167.297175925924</v>
      </c>
      <c r="J2778">
        <v>1434092876</v>
      </c>
      <c r="K2778" s="9">
        <f>(((Kickstarter[[#This Row],[launched_at]]/60)/60)/24)+DATE(1970,1,1)</f>
        <v>42136.297175925924</v>
      </c>
      <c r="L2778">
        <v>1431414476</v>
      </c>
      <c r="M2778" t="b">
        <v>0</v>
      </c>
      <c r="N2778">
        <v>36</v>
      </c>
      <c r="O2778" s="10">
        <f>Kickstarter[[#This Row],[pledged]]/Kickstarter[[#This Row],[goal]]</f>
        <v>7.8809523809523815E-2</v>
      </c>
      <c r="P2778" s="12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Sub-Category]],LEN(Kickstarter[[#This Row],[Category and Sub-Category]])-FIND("/",Kickstarter[[#This Row],[Category and Sub-Category]]))</f>
        <v>children's books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f>(((Kickstarter[[#This Row],[deadline]]/60)/60)/24)+DATE(1970,1,1)</f>
        <v>42202.669027777782</v>
      </c>
      <c r="J2779">
        <v>1437149004</v>
      </c>
      <c r="K2779" s="9">
        <f>(((Kickstarter[[#This Row],[launched_at]]/60)/60)/24)+DATE(1970,1,1)</f>
        <v>42172.669027777782</v>
      </c>
      <c r="L2779">
        <v>1434557004</v>
      </c>
      <c r="M2779" t="b">
        <v>0</v>
      </c>
      <c r="N2779">
        <v>1</v>
      </c>
      <c r="O2779" s="10">
        <f>Kickstarter[[#This Row],[pledged]]/Kickstarter[[#This Row],[goal]]</f>
        <v>3.3333333333333335E-3</v>
      </c>
      <c r="P2779" s="12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Sub-Category]],LEN(Kickstarter[[#This Row],[Category and Sub-Category]])-FIND("/",Kickstarter[[#This Row],[Category and Sub-Category]]))</f>
        <v>children's books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f>(((Kickstarter[[#This Row],[deadline]]/60)/60)/24)+DATE(1970,1,1)</f>
        <v>41876.978078703702</v>
      </c>
      <c r="J2780">
        <v>1409009306</v>
      </c>
      <c r="K2780" s="9">
        <f>(((Kickstarter[[#This Row],[launched_at]]/60)/60)/24)+DATE(1970,1,1)</f>
        <v>41846.978078703702</v>
      </c>
      <c r="L2780">
        <v>1406417306</v>
      </c>
      <c r="M2780" t="b">
        <v>0</v>
      </c>
      <c r="N2780">
        <v>15</v>
      </c>
      <c r="O2780" s="10">
        <f>Kickstarter[[#This Row],[pledged]]/Kickstarter[[#This Row],[goal]]</f>
        <v>0.25545454545454543</v>
      </c>
      <c r="P2780" s="12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Sub-Category]],LEN(Kickstarter[[#This Row],[Category and Sub-Category]])-FIND("/",Kickstarter[[#This Row],[Category and Sub-Category]]))</f>
        <v>children's books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f>(((Kickstarter[[#This Row],[deadline]]/60)/60)/24)+DATE(1970,1,1)</f>
        <v>42330.627557870372</v>
      </c>
      <c r="J2781">
        <v>1448204621</v>
      </c>
      <c r="K2781" s="9">
        <f>(((Kickstarter[[#This Row],[launched_at]]/60)/60)/24)+DATE(1970,1,1)</f>
        <v>42300.585891203707</v>
      </c>
      <c r="L2781">
        <v>1445609021</v>
      </c>
      <c r="M2781" t="b">
        <v>0</v>
      </c>
      <c r="N2781">
        <v>1</v>
      </c>
      <c r="O2781" s="10">
        <f>Kickstarter[[#This Row],[pledged]]/Kickstarter[[#This Row],[goal]]</f>
        <v>2.12E-2</v>
      </c>
      <c r="P2781" s="12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Sub-Category]],LEN(Kickstarter[[#This Row],[Category and Sub-Category]])-FIND("/",Kickstarter[[#This Row],[Category and Sub-Category]]))</f>
        <v>children's books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f>(((Kickstarter[[#This Row],[deadline]]/60)/60)/24)+DATE(1970,1,1)</f>
        <v>42804.447777777779</v>
      </c>
      <c r="J2782">
        <v>1489142688</v>
      </c>
      <c r="K2782" s="9">
        <f>(((Kickstarter[[#This Row],[launched_at]]/60)/60)/24)+DATE(1970,1,1)</f>
        <v>42774.447777777779</v>
      </c>
      <c r="L2782">
        <v>1486550688</v>
      </c>
      <c r="M2782" t="b">
        <v>0</v>
      </c>
      <c r="N2782">
        <v>0</v>
      </c>
      <c r="O2782" s="10">
        <f>Kickstarter[[#This Row],[pledged]]/Kickstarter[[#This Row],[goal]]</f>
        <v>0</v>
      </c>
      <c r="P2782" s="12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Sub-Category]],LEN(Kickstarter[[#This Row],[Category and Sub-Category]])-FIND("/",Kickstarter[[#This Row],[Category and Sub-Category]]))</f>
        <v>children's books</v>
      </c>
      <c r="S2782" t="b">
        <v>0</v>
      </c>
      <c r="T2782" t="s">
        <v>8304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f>(((Kickstarter[[#This Row],[deadline]]/60)/60)/24)+DATE(1970,1,1)</f>
        <v>42047.291666666672</v>
      </c>
      <c r="J2783">
        <v>1423724400</v>
      </c>
      <c r="K2783" s="9">
        <f>(((Kickstarter[[#This Row],[launched_at]]/60)/60)/24)+DATE(1970,1,1)</f>
        <v>42018.94159722222</v>
      </c>
      <c r="L2783">
        <v>1421274954</v>
      </c>
      <c r="M2783" t="b">
        <v>0</v>
      </c>
      <c r="N2783">
        <v>28</v>
      </c>
      <c r="O2783" s="10">
        <f>Kickstarter[[#This Row],[pledged]]/Kickstarter[[#This Row],[goal]]</f>
        <v>1.0528</v>
      </c>
      <c r="P2783" s="12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Sub-Category]],LEN(Kickstarter[[#This Row],[Category and Sub-Category]])-FIND("/",Kickstarter[[#This Row],[Category and Sub-Category]]))</f>
        <v>plays</v>
      </c>
      <c r="S2783" t="b">
        <v>1</v>
      </c>
      <c r="T2783" t="s">
        <v>8271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f>(((Kickstarter[[#This Row],[deadline]]/60)/60)/24)+DATE(1970,1,1)</f>
        <v>42052.207638888889</v>
      </c>
      <c r="J2784">
        <v>1424149140</v>
      </c>
      <c r="K2784" s="9">
        <f>(((Kickstarter[[#This Row],[launched_at]]/60)/60)/24)+DATE(1970,1,1)</f>
        <v>42026.924976851849</v>
      </c>
      <c r="L2784">
        <v>1421964718</v>
      </c>
      <c r="M2784" t="b">
        <v>0</v>
      </c>
      <c r="N2784">
        <v>18</v>
      </c>
      <c r="O2784" s="10">
        <f>Kickstarter[[#This Row],[pledged]]/Kickstarter[[#This Row],[goal]]</f>
        <v>1.2</v>
      </c>
      <c r="P2784" s="12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Sub-Category]],LEN(Kickstarter[[#This Row],[Category and Sub-Category]])-FIND("/",Kickstarter[[#This Row],[Category and Sub-Category]]))</f>
        <v>plays</v>
      </c>
      <c r="S2784" t="b">
        <v>1</v>
      </c>
      <c r="T2784" t="s">
        <v>8271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f>(((Kickstarter[[#This Row],[deadline]]/60)/60)/24)+DATE(1970,1,1)</f>
        <v>42117.535254629634</v>
      </c>
      <c r="J2785">
        <v>1429793446</v>
      </c>
      <c r="K2785" s="9">
        <f>(((Kickstarter[[#This Row],[launched_at]]/60)/60)/24)+DATE(1970,1,1)</f>
        <v>42103.535254629634</v>
      </c>
      <c r="L2785">
        <v>1428583846</v>
      </c>
      <c r="M2785" t="b">
        <v>0</v>
      </c>
      <c r="N2785">
        <v>61</v>
      </c>
      <c r="O2785" s="10">
        <f>Kickstarter[[#This Row],[pledged]]/Kickstarter[[#This Row],[goal]]</f>
        <v>1.145</v>
      </c>
      <c r="P2785" s="12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Sub-Category]],LEN(Kickstarter[[#This Row],[Category and Sub-Category]])-FIND("/",Kickstarter[[#This Row],[Category and Sub-Category]]))</f>
        <v>plays</v>
      </c>
      <c r="S2785" t="b">
        <v>1</v>
      </c>
      <c r="T2785" t="s">
        <v>8271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f>(((Kickstarter[[#This Row],[deadline]]/60)/60)/24)+DATE(1970,1,1)</f>
        <v>41941.787534722222</v>
      </c>
      <c r="J2786">
        <v>1414608843</v>
      </c>
      <c r="K2786" s="9">
        <f>(((Kickstarter[[#This Row],[launched_at]]/60)/60)/24)+DATE(1970,1,1)</f>
        <v>41920.787534722222</v>
      </c>
      <c r="L2786">
        <v>1412794443</v>
      </c>
      <c r="M2786" t="b">
        <v>0</v>
      </c>
      <c r="N2786">
        <v>108</v>
      </c>
      <c r="O2786" s="10">
        <f>Kickstarter[[#This Row],[pledged]]/Kickstarter[[#This Row],[goal]]</f>
        <v>1.19</v>
      </c>
      <c r="P2786" s="12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Sub-Category]],LEN(Kickstarter[[#This Row],[Category and Sub-Category]])-FIND("/",Kickstarter[[#This Row],[Category and Sub-Category]]))</f>
        <v>plays</v>
      </c>
      <c r="S2786" t="b">
        <v>1</v>
      </c>
      <c r="T2786" t="s">
        <v>8271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f>(((Kickstarter[[#This Row],[deadline]]/60)/60)/24)+DATE(1970,1,1)</f>
        <v>42587.875</v>
      </c>
      <c r="J2787">
        <v>1470430800</v>
      </c>
      <c r="K2787" s="9">
        <f>(((Kickstarter[[#This Row],[launched_at]]/60)/60)/24)+DATE(1970,1,1)</f>
        <v>42558.189432870371</v>
      </c>
      <c r="L2787">
        <v>1467865967</v>
      </c>
      <c r="M2787" t="b">
        <v>0</v>
      </c>
      <c r="N2787">
        <v>142</v>
      </c>
      <c r="O2787" s="10">
        <f>Kickstarter[[#This Row],[pledged]]/Kickstarter[[#This Row],[goal]]</f>
        <v>1.0468</v>
      </c>
      <c r="P2787" s="12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Sub-Category]],LEN(Kickstarter[[#This Row],[Category and Sub-Category]])-FIND("/",Kickstarter[[#This Row],[Category and Sub-Category]]))</f>
        <v>plays</v>
      </c>
      <c r="S2787" t="b">
        <v>1</v>
      </c>
      <c r="T2787" t="s">
        <v>8271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f>(((Kickstarter[[#This Row],[deadline]]/60)/60)/24)+DATE(1970,1,1)</f>
        <v>41829.569212962961</v>
      </c>
      <c r="J2788">
        <v>1404913180</v>
      </c>
      <c r="K2788" s="9">
        <f>(((Kickstarter[[#This Row],[launched_at]]/60)/60)/24)+DATE(1970,1,1)</f>
        <v>41815.569212962961</v>
      </c>
      <c r="L2788">
        <v>1403703580</v>
      </c>
      <c r="M2788" t="b">
        <v>0</v>
      </c>
      <c r="N2788">
        <v>74</v>
      </c>
      <c r="O2788" s="10">
        <f>Kickstarter[[#This Row],[pledged]]/Kickstarter[[#This Row],[goal]]</f>
        <v>1.1783999999999999</v>
      </c>
      <c r="P2788" s="12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Sub-Category]],LEN(Kickstarter[[#This Row],[Category and Sub-Category]])-FIND("/",Kickstarter[[#This Row],[Category and Sub-Category]]))</f>
        <v>plays</v>
      </c>
      <c r="S2788" t="b">
        <v>1</v>
      </c>
      <c r="T2788" t="s">
        <v>8271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f>(((Kickstarter[[#This Row],[deadline]]/60)/60)/24)+DATE(1970,1,1)</f>
        <v>41838.198518518519</v>
      </c>
      <c r="J2789">
        <v>1405658752</v>
      </c>
      <c r="K2789" s="9">
        <f>(((Kickstarter[[#This Row],[launched_at]]/60)/60)/24)+DATE(1970,1,1)</f>
        <v>41808.198518518519</v>
      </c>
      <c r="L2789">
        <v>1403066752</v>
      </c>
      <c r="M2789" t="b">
        <v>0</v>
      </c>
      <c r="N2789">
        <v>38</v>
      </c>
      <c r="O2789" s="10">
        <f>Kickstarter[[#This Row],[pledged]]/Kickstarter[[#This Row],[goal]]</f>
        <v>1.1970000000000001</v>
      </c>
      <c r="P2789" s="12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Sub-Category]],LEN(Kickstarter[[#This Row],[Category and Sub-Category]])-FIND("/",Kickstarter[[#This Row],[Category and Sub-Category]]))</f>
        <v>plays</v>
      </c>
      <c r="S2789" t="b">
        <v>1</v>
      </c>
      <c r="T2789" t="s">
        <v>8271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f>(((Kickstarter[[#This Row],[deadline]]/60)/60)/24)+DATE(1970,1,1)</f>
        <v>42580.701886574068</v>
      </c>
      <c r="J2790">
        <v>1469811043</v>
      </c>
      <c r="K2790" s="9">
        <f>(((Kickstarter[[#This Row],[launched_at]]/60)/60)/24)+DATE(1970,1,1)</f>
        <v>42550.701886574068</v>
      </c>
      <c r="L2790">
        <v>1467219043</v>
      </c>
      <c r="M2790" t="b">
        <v>0</v>
      </c>
      <c r="N2790">
        <v>20</v>
      </c>
      <c r="O2790" s="10">
        <f>Kickstarter[[#This Row],[pledged]]/Kickstarter[[#This Row],[goal]]</f>
        <v>1.0249999999999999</v>
      </c>
      <c r="P2790" s="12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Sub-Category]],LEN(Kickstarter[[#This Row],[Category and Sub-Category]])-FIND("/",Kickstarter[[#This Row],[Category and Sub-Category]]))</f>
        <v>plays</v>
      </c>
      <c r="S2790" t="b">
        <v>1</v>
      </c>
      <c r="T2790" t="s">
        <v>8271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f>(((Kickstarter[[#This Row],[deadline]]/60)/60)/24)+DATE(1970,1,1)</f>
        <v>42075.166666666672</v>
      </c>
      <c r="J2791">
        <v>1426132800</v>
      </c>
      <c r="K2791" s="9">
        <f>(((Kickstarter[[#This Row],[launched_at]]/60)/60)/24)+DATE(1970,1,1)</f>
        <v>42056.013124999998</v>
      </c>
      <c r="L2791">
        <v>1424477934</v>
      </c>
      <c r="M2791" t="b">
        <v>0</v>
      </c>
      <c r="N2791">
        <v>24</v>
      </c>
      <c r="O2791" s="10">
        <f>Kickstarter[[#This Row],[pledged]]/Kickstarter[[#This Row],[goal]]</f>
        <v>1.0116666666666667</v>
      </c>
      <c r="P2791" s="12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Sub-Category]],LEN(Kickstarter[[#This Row],[Category and Sub-Category]])-FIND("/",Kickstarter[[#This Row],[Category and Sub-Category]]))</f>
        <v>plays</v>
      </c>
      <c r="S2791" t="b">
        <v>1</v>
      </c>
      <c r="T2791" t="s">
        <v>8271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f>(((Kickstarter[[#This Row],[deadline]]/60)/60)/24)+DATE(1970,1,1)</f>
        <v>42046.938692129625</v>
      </c>
      <c r="J2792">
        <v>1423693903</v>
      </c>
      <c r="K2792" s="9">
        <f>(((Kickstarter[[#This Row],[launched_at]]/60)/60)/24)+DATE(1970,1,1)</f>
        <v>42016.938692129625</v>
      </c>
      <c r="L2792">
        <v>1421101903</v>
      </c>
      <c r="M2792" t="b">
        <v>0</v>
      </c>
      <c r="N2792">
        <v>66</v>
      </c>
      <c r="O2792" s="10">
        <f>Kickstarter[[#This Row],[pledged]]/Kickstarter[[#This Row],[goal]]</f>
        <v>1.0533333333333332</v>
      </c>
      <c r="P2792" s="12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Sub-Category]],LEN(Kickstarter[[#This Row],[Category and Sub-Category]])-FIND("/",Kickstarter[[#This Row],[Category and Sub-Category]]))</f>
        <v>plays</v>
      </c>
      <c r="S2792" t="b">
        <v>1</v>
      </c>
      <c r="T2792" t="s">
        <v>8271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f>(((Kickstarter[[#This Row],[deadline]]/60)/60)/24)+DATE(1970,1,1)</f>
        <v>42622.166666666672</v>
      </c>
      <c r="J2793">
        <v>1473393600</v>
      </c>
      <c r="K2793" s="9">
        <f>(((Kickstarter[[#This Row],[launched_at]]/60)/60)/24)+DATE(1970,1,1)</f>
        <v>42591.899988425925</v>
      </c>
      <c r="L2793">
        <v>1470778559</v>
      </c>
      <c r="M2793" t="b">
        <v>0</v>
      </c>
      <c r="N2793">
        <v>28</v>
      </c>
      <c r="O2793" s="10">
        <f>Kickstarter[[#This Row],[pledged]]/Kickstarter[[#This Row],[goal]]</f>
        <v>1.0249999999999999</v>
      </c>
      <c r="P2793" s="12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Sub-Category]],LEN(Kickstarter[[#This Row],[Category and Sub-Category]])-FIND("/",Kickstarter[[#This Row],[Category and Sub-Category]]))</f>
        <v>plays</v>
      </c>
      <c r="S2793" t="b">
        <v>1</v>
      </c>
      <c r="T2793" t="s">
        <v>8271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f>(((Kickstarter[[#This Row],[deadline]]/60)/60)/24)+DATE(1970,1,1)</f>
        <v>42228.231006944443</v>
      </c>
      <c r="J2794">
        <v>1439357559</v>
      </c>
      <c r="K2794" s="9">
        <f>(((Kickstarter[[#This Row],[launched_at]]/60)/60)/24)+DATE(1970,1,1)</f>
        <v>42183.231006944443</v>
      </c>
      <c r="L2794">
        <v>1435469559</v>
      </c>
      <c r="M2794" t="b">
        <v>0</v>
      </c>
      <c r="N2794">
        <v>24</v>
      </c>
      <c r="O2794" s="10">
        <f>Kickstarter[[#This Row],[pledged]]/Kickstarter[[#This Row],[goal]]</f>
        <v>1.0760000000000001</v>
      </c>
      <c r="P2794" s="12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Sub-Category]],LEN(Kickstarter[[#This Row],[Category and Sub-Category]])-FIND("/",Kickstarter[[#This Row],[Category and Sub-Category]]))</f>
        <v>plays</v>
      </c>
      <c r="S2794" t="b">
        <v>1</v>
      </c>
      <c r="T2794" t="s">
        <v>8271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f>(((Kickstarter[[#This Row],[deadline]]/60)/60)/24)+DATE(1970,1,1)</f>
        <v>42206.419039351851</v>
      </c>
      <c r="J2795">
        <v>1437473005</v>
      </c>
      <c r="K2795" s="9">
        <f>(((Kickstarter[[#This Row],[launched_at]]/60)/60)/24)+DATE(1970,1,1)</f>
        <v>42176.419039351851</v>
      </c>
      <c r="L2795">
        <v>1434881005</v>
      </c>
      <c r="M2795" t="b">
        <v>0</v>
      </c>
      <c r="N2795">
        <v>73</v>
      </c>
      <c r="O2795" s="10">
        <f>Kickstarter[[#This Row],[pledged]]/Kickstarter[[#This Row],[goal]]</f>
        <v>1.105675</v>
      </c>
      <c r="P2795" s="12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Sub-Category]],LEN(Kickstarter[[#This Row],[Category and Sub-Category]])-FIND("/",Kickstarter[[#This Row],[Category and Sub-Category]]))</f>
        <v>plays</v>
      </c>
      <c r="S2795" t="b">
        <v>1</v>
      </c>
      <c r="T2795" t="s">
        <v>8271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f>(((Kickstarter[[#This Row],[deadline]]/60)/60)/24)+DATE(1970,1,1)</f>
        <v>42432.791666666672</v>
      </c>
      <c r="J2796">
        <v>1457031600</v>
      </c>
      <c r="K2796" s="9">
        <f>(((Kickstarter[[#This Row],[launched_at]]/60)/60)/24)+DATE(1970,1,1)</f>
        <v>42416.691655092596</v>
      </c>
      <c r="L2796">
        <v>1455640559</v>
      </c>
      <c r="M2796" t="b">
        <v>0</v>
      </c>
      <c r="N2796">
        <v>3</v>
      </c>
      <c r="O2796" s="10">
        <f>Kickstarter[[#This Row],[pledged]]/Kickstarter[[#This Row],[goal]]</f>
        <v>1.5</v>
      </c>
      <c r="P2796" s="12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Sub-Category]],LEN(Kickstarter[[#This Row],[Category and Sub-Category]])-FIND("/",Kickstarter[[#This Row],[Category and Sub-Category]]))</f>
        <v>plays</v>
      </c>
      <c r="S2796" t="b">
        <v>1</v>
      </c>
      <c r="T2796" t="s">
        <v>8271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f>(((Kickstarter[[#This Row],[deadline]]/60)/60)/24)+DATE(1970,1,1)</f>
        <v>41796.958333333336</v>
      </c>
      <c r="J2797">
        <v>1402095600</v>
      </c>
      <c r="K2797" s="9">
        <f>(((Kickstarter[[#This Row],[launched_at]]/60)/60)/24)+DATE(1970,1,1)</f>
        <v>41780.525937500002</v>
      </c>
      <c r="L2797">
        <v>1400675841</v>
      </c>
      <c r="M2797" t="b">
        <v>0</v>
      </c>
      <c r="N2797">
        <v>20</v>
      </c>
      <c r="O2797" s="10">
        <f>Kickstarter[[#This Row],[pledged]]/Kickstarter[[#This Row],[goal]]</f>
        <v>1.0428571428571429</v>
      </c>
      <c r="P2797" s="12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Sub-Category]],LEN(Kickstarter[[#This Row],[Category and Sub-Category]])-FIND("/",Kickstarter[[#This Row],[Category and Sub-Category]]))</f>
        <v>plays</v>
      </c>
      <c r="S2797" t="b">
        <v>1</v>
      </c>
      <c r="T2797" t="s">
        <v>8271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f>(((Kickstarter[[#This Row],[deadline]]/60)/60)/24)+DATE(1970,1,1)</f>
        <v>41825.528101851851</v>
      </c>
      <c r="J2798">
        <v>1404564028</v>
      </c>
      <c r="K2798" s="9">
        <f>(((Kickstarter[[#This Row],[launched_at]]/60)/60)/24)+DATE(1970,1,1)</f>
        <v>41795.528101851851</v>
      </c>
      <c r="L2798">
        <v>1401972028</v>
      </c>
      <c r="M2798" t="b">
        <v>0</v>
      </c>
      <c r="N2798">
        <v>21</v>
      </c>
      <c r="O2798" s="10">
        <f>Kickstarter[[#This Row],[pledged]]/Kickstarter[[#This Row],[goal]]</f>
        <v>1.155</v>
      </c>
      <c r="P2798" s="12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Sub-Category]],LEN(Kickstarter[[#This Row],[Category and Sub-Category]])-FIND("/",Kickstarter[[#This Row],[Category and Sub-Category]]))</f>
        <v>plays</v>
      </c>
      <c r="S2798" t="b">
        <v>1</v>
      </c>
      <c r="T2798" t="s">
        <v>8271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f>(((Kickstarter[[#This Row],[deadline]]/60)/60)/24)+DATE(1970,1,1)</f>
        <v>41828.94027777778</v>
      </c>
      <c r="J2799">
        <v>1404858840</v>
      </c>
      <c r="K2799" s="9">
        <f>(((Kickstarter[[#This Row],[launched_at]]/60)/60)/24)+DATE(1970,1,1)</f>
        <v>41798.94027777778</v>
      </c>
      <c r="L2799">
        <v>1402266840</v>
      </c>
      <c r="M2799" t="b">
        <v>0</v>
      </c>
      <c r="N2799">
        <v>94</v>
      </c>
      <c r="O2799" s="10">
        <f>Kickstarter[[#This Row],[pledged]]/Kickstarter[[#This Row],[goal]]</f>
        <v>1.02645125</v>
      </c>
      <c r="P2799" s="12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Sub-Category]],LEN(Kickstarter[[#This Row],[Category and Sub-Category]])-FIND("/",Kickstarter[[#This Row],[Category and Sub-Category]]))</f>
        <v>plays</v>
      </c>
      <c r="S2799" t="b">
        <v>1</v>
      </c>
      <c r="T2799" t="s">
        <v>8271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f>(((Kickstarter[[#This Row],[deadline]]/60)/60)/24)+DATE(1970,1,1)</f>
        <v>42216.666666666672</v>
      </c>
      <c r="J2800">
        <v>1438358400</v>
      </c>
      <c r="K2800" s="9">
        <f>(((Kickstarter[[#This Row],[launched_at]]/60)/60)/24)+DATE(1970,1,1)</f>
        <v>42201.675011574072</v>
      </c>
      <c r="L2800">
        <v>1437063121</v>
      </c>
      <c r="M2800" t="b">
        <v>0</v>
      </c>
      <c r="N2800">
        <v>139</v>
      </c>
      <c r="O2800" s="10">
        <f>Kickstarter[[#This Row],[pledged]]/Kickstarter[[#This Row],[goal]]</f>
        <v>1.014</v>
      </c>
      <c r="P2800" s="12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Sub-Category]],LEN(Kickstarter[[#This Row],[Category and Sub-Category]])-FIND("/",Kickstarter[[#This Row],[Category and Sub-Category]]))</f>
        <v>plays</v>
      </c>
      <c r="S2800" t="b">
        <v>1</v>
      </c>
      <c r="T2800" t="s">
        <v>8271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f>(((Kickstarter[[#This Row],[deadline]]/60)/60)/24)+DATE(1970,1,1)</f>
        <v>42538.666666666672</v>
      </c>
      <c r="J2801">
        <v>1466179200</v>
      </c>
      <c r="K2801" s="9">
        <f>(((Kickstarter[[#This Row],[launched_at]]/60)/60)/24)+DATE(1970,1,1)</f>
        <v>42507.264699074076</v>
      </c>
      <c r="L2801">
        <v>1463466070</v>
      </c>
      <c r="M2801" t="b">
        <v>0</v>
      </c>
      <c r="N2801">
        <v>130</v>
      </c>
      <c r="O2801" s="10">
        <f>Kickstarter[[#This Row],[pledged]]/Kickstarter[[#This Row],[goal]]</f>
        <v>1.1663479999999999</v>
      </c>
      <c r="P2801" s="12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Sub-Category]],LEN(Kickstarter[[#This Row],[Category and Sub-Category]])-FIND("/",Kickstarter[[#This Row],[Category and Sub-Category]]))</f>
        <v>plays</v>
      </c>
      <c r="S2801" t="b">
        <v>1</v>
      </c>
      <c r="T2801" t="s">
        <v>8271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f>(((Kickstarter[[#This Row],[deadline]]/60)/60)/24)+DATE(1970,1,1)</f>
        <v>42008.552847222221</v>
      </c>
      <c r="J2802">
        <v>1420377366</v>
      </c>
      <c r="K2802" s="9">
        <f>(((Kickstarter[[#This Row],[launched_at]]/60)/60)/24)+DATE(1970,1,1)</f>
        <v>41948.552847222221</v>
      </c>
      <c r="L2802">
        <v>1415193366</v>
      </c>
      <c r="M2802" t="b">
        <v>0</v>
      </c>
      <c r="N2802">
        <v>31</v>
      </c>
      <c r="O2802" s="10">
        <f>Kickstarter[[#This Row],[pledged]]/Kickstarter[[#This Row],[goal]]</f>
        <v>1.33</v>
      </c>
      <c r="P2802" s="12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Sub-Category]],LEN(Kickstarter[[#This Row],[Category and Sub-Category]])-FIND("/",Kickstarter[[#This Row],[Category and Sub-Category]]))</f>
        <v>plays</v>
      </c>
      <c r="S2802" t="b">
        <v>1</v>
      </c>
      <c r="T2802" t="s">
        <v>8271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f>(((Kickstarter[[#This Row],[deadline]]/60)/60)/24)+DATE(1970,1,1)</f>
        <v>41922.458333333336</v>
      </c>
      <c r="J2803">
        <v>1412938800</v>
      </c>
      <c r="K2803" s="9">
        <f>(((Kickstarter[[#This Row],[launched_at]]/60)/60)/24)+DATE(1970,1,1)</f>
        <v>41900.243159722224</v>
      </c>
      <c r="L2803">
        <v>1411019409</v>
      </c>
      <c r="M2803" t="b">
        <v>0</v>
      </c>
      <c r="N2803">
        <v>13</v>
      </c>
      <c r="O2803" s="10">
        <f>Kickstarter[[#This Row],[pledged]]/Kickstarter[[#This Row],[goal]]</f>
        <v>1.3320000000000001</v>
      </c>
      <c r="P2803" s="12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Sub-Category]],LEN(Kickstarter[[#This Row],[Category and Sub-Category]])-FIND("/",Kickstarter[[#This Row],[Category and Sub-Category]]))</f>
        <v>plays</v>
      </c>
      <c r="S2803" t="b">
        <v>1</v>
      </c>
      <c r="T2803" t="s">
        <v>8271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f>(((Kickstarter[[#This Row],[deadline]]/60)/60)/24)+DATE(1970,1,1)</f>
        <v>42222.64707175926</v>
      </c>
      <c r="J2804">
        <v>1438875107</v>
      </c>
      <c r="K2804" s="9">
        <f>(((Kickstarter[[#This Row],[launched_at]]/60)/60)/24)+DATE(1970,1,1)</f>
        <v>42192.64707175926</v>
      </c>
      <c r="L2804">
        <v>1436283107</v>
      </c>
      <c r="M2804" t="b">
        <v>0</v>
      </c>
      <c r="N2804">
        <v>90</v>
      </c>
      <c r="O2804" s="10">
        <f>Kickstarter[[#This Row],[pledged]]/Kickstarter[[#This Row],[goal]]</f>
        <v>1.0183333333333333</v>
      </c>
      <c r="P2804" s="12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Sub-Category]],LEN(Kickstarter[[#This Row],[Category and Sub-Category]])-FIND("/",Kickstarter[[#This Row],[Category and Sub-Category]]))</f>
        <v>plays</v>
      </c>
      <c r="S2804" t="b">
        <v>1</v>
      </c>
      <c r="T2804" t="s">
        <v>8271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f>(((Kickstarter[[#This Row],[deadline]]/60)/60)/24)+DATE(1970,1,1)</f>
        <v>42201</v>
      </c>
      <c r="J2805">
        <v>1437004800</v>
      </c>
      <c r="K2805" s="9">
        <f>(((Kickstarter[[#This Row],[launched_at]]/60)/60)/24)+DATE(1970,1,1)</f>
        <v>42158.065694444449</v>
      </c>
      <c r="L2805">
        <v>1433295276</v>
      </c>
      <c r="M2805" t="b">
        <v>0</v>
      </c>
      <c r="N2805">
        <v>141</v>
      </c>
      <c r="O2805" s="10">
        <f>Kickstarter[[#This Row],[pledged]]/Kickstarter[[#This Row],[goal]]</f>
        <v>1.2795000000000001</v>
      </c>
      <c r="P2805" s="12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Sub-Category]],LEN(Kickstarter[[#This Row],[Category and Sub-Category]])-FIND("/",Kickstarter[[#This Row],[Category and Sub-Category]]))</f>
        <v>plays</v>
      </c>
      <c r="S2805" t="b">
        <v>1</v>
      </c>
      <c r="T2805" t="s">
        <v>8271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f>(((Kickstarter[[#This Row],[deadline]]/60)/60)/24)+DATE(1970,1,1)</f>
        <v>41911.453587962962</v>
      </c>
      <c r="J2806">
        <v>1411987990</v>
      </c>
      <c r="K2806" s="9">
        <f>(((Kickstarter[[#This Row],[launched_at]]/60)/60)/24)+DATE(1970,1,1)</f>
        <v>41881.453587962962</v>
      </c>
      <c r="L2806">
        <v>1409395990</v>
      </c>
      <c r="M2806" t="b">
        <v>0</v>
      </c>
      <c r="N2806">
        <v>23</v>
      </c>
      <c r="O2806" s="10">
        <f>Kickstarter[[#This Row],[pledged]]/Kickstarter[[#This Row],[goal]]</f>
        <v>1.1499999999999999</v>
      </c>
      <c r="P2806" s="12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Sub-Category]],LEN(Kickstarter[[#This Row],[Category and Sub-Category]])-FIND("/",Kickstarter[[#This Row],[Category and Sub-Category]]))</f>
        <v>plays</v>
      </c>
      <c r="S2806" t="b">
        <v>1</v>
      </c>
      <c r="T2806" t="s">
        <v>8271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f>(((Kickstarter[[#This Row],[deadline]]/60)/60)/24)+DATE(1970,1,1)</f>
        <v>42238.505474537036</v>
      </c>
      <c r="J2807">
        <v>1440245273</v>
      </c>
      <c r="K2807" s="9">
        <f>(((Kickstarter[[#This Row],[launched_at]]/60)/60)/24)+DATE(1970,1,1)</f>
        <v>42213.505474537036</v>
      </c>
      <c r="L2807">
        <v>1438085273</v>
      </c>
      <c r="M2807" t="b">
        <v>0</v>
      </c>
      <c r="N2807">
        <v>18</v>
      </c>
      <c r="O2807" s="10">
        <f>Kickstarter[[#This Row],[pledged]]/Kickstarter[[#This Row],[goal]]</f>
        <v>1.1000000000000001</v>
      </c>
      <c r="P2807" s="12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Sub-Category]],LEN(Kickstarter[[#This Row],[Category and Sub-Category]])-FIND("/",Kickstarter[[#This Row],[Category and Sub-Category]]))</f>
        <v>plays</v>
      </c>
      <c r="S2807" t="b">
        <v>1</v>
      </c>
      <c r="T2807" t="s">
        <v>8271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f>(((Kickstarter[[#This Row],[deadline]]/60)/60)/24)+DATE(1970,1,1)</f>
        <v>42221.458333333328</v>
      </c>
      <c r="J2808">
        <v>1438772400</v>
      </c>
      <c r="K2808" s="9">
        <f>(((Kickstarter[[#This Row],[launched_at]]/60)/60)/24)+DATE(1970,1,1)</f>
        <v>42185.267245370371</v>
      </c>
      <c r="L2808">
        <v>1435645490</v>
      </c>
      <c r="M2808" t="b">
        <v>0</v>
      </c>
      <c r="N2808">
        <v>76</v>
      </c>
      <c r="O2808" s="10">
        <f>Kickstarter[[#This Row],[pledged]]/Kickstarter[[#This Row],[goal]]</f>
        <v>1.121</v>
      </c>
      <c r="P2808" s="12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Sub-Category]],LEN(Kickstarter[[#This Row],[Category and Sub-Category]])-FIND("/",Kickstarter[[#This Row],[Category and Sub-Category]]))</f>
        <v>plays</v>
      </c>
      <c r="S2808" t="b">
        <v>1</v>
      </c>
      <c r="T2808" t="s">
        <v>8271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f>(((Kickstarter[[#This Row],[deadline]]/60)/60)/24)+DATE(1970,1,1)</f>
        <v>42184.873124999998</v>
      </c>
      <c r="J2809">
        <v>1435611438</v>
      </c>
      <c r="K2809" s="9">
        <f>(((Kickstarter[[#This Row],[launched_at]]/60)/60)/24)+DATE(1970,1,1)</f>
        <v>42154.873124999998</v>
      </c>
      <c r="L2809">
        <v>1433019438</v>
      </c>
      <c r="M2809" t="b">
        <v>0</v>
      </c>
      <c r="N2809">
        <v>93</v>
      </c>
      <c r="O2809" s="10">
        <f>Kickstarter[[#This Row],[pledged]]/Kickstarter[[#This Row],[goal]]</f>
        <v>1.26</v>
      </c>
      <c r="P2809" s="12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Sub-Category]],LEN(Kickstarter[[#This Row],[Category and Sub-Category]])-FIND("/",Kickstarter[[#This Row],[Category and Sub-Category]]))</f>
        <v>plays</v>
      </c>
      <c r="S2809" t="b">
        <v>1</v>
      </c>
      <c r="T2809" t="s">
        <v>8271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f>(((Kickstarter[[#This Row],[deadline]]/60)/60)/24)+DATE(1970,1,1)</f>
        <v>42238.84646990741</v>
      </c>
      <c r="J2810">
        <v>1440274735</v>
      </c>
      <c r="K2810" s="9">
        <f>(((Kickstarter[[#This Row],[launched_at]]/60)/60)/24)+DATE(1970,1,1)</f>
        <v>42208.84646990741</v>
      </c>
      <c r="L2810">
        <v>1437682735</v>
      </c>
      <c r="M2810" t="b">
        <v>0</v>
      </c>
      <c r="N2810">
        <v>69</v>
      </c>
      <c r="O2810" s="10">
        <f>Kickstarter[[#This Row],[pledged]]/Kickstarter[[#This Row],[goal]]</f>
        <v>1.0024444444444445</v>
      </c>
      <c r="P2810" s="12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Sub-Category]],LEN(Kickstarter[[#This Row],[Category and Sub-Category]])-FIND("/",Kickstarter[[#This Row],[Category and Sub-Category]]))</f>
        <v>plays</v>
      </c>
      <c r="S2810" t="b">
        <v>1</v>
      </c>
      <c r="T2810" t="s">
        <v>8271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f>(((Kickstarter[[#This Row],[deadline]]/60)/60)/24)+DATE(1970,1,1)</f>
        <v>42459.610416666663</v>
      </c>
      <c r="J2811">
        <v>1459348740</v>
      </c>
      <c r="K2811" s="9">
        <f>(((Kickstarter[[#This Row],[launched_at]]/60)/60)/24)+DATE(1970,1,1)</f>
        <v>42451.496817129635</v>
      </c>
      <c r="L2811">
        <v>1458647725</v>
      </c>
      <c r="M2811" t="b">
        <v>0</v>
      </c>
      <c r="N2811">
        <v>21</v>
      </c>
      <c r="O2811" s="10">
        <f>Kickstarter[[#This Row],[pledged]]/Kickstarter[[#This Row],[goal]]</f>
        <v>1.024</v>
      </c>
      <c r="P2811" s="12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Sub-Category]],LEN(Kickstarter[[#This Row],[Category and Sub-Category]])-FIND("/",Kickstarter[[#This Row],[Category and Sub-Category]]))</f>
        <v>plays</v>
      </c>
      <c r="S2811" t="b">
        <v>1</v>
      </c>
      <c r="T2811" t="s">
        <v>8271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f>(((Kickstarter[[#This Row],[deadline]]/60)/60)/24)+DATE(1970,1,1)</f>
        <v>41791.165972222225</v>
      </c>
      <c r="J2812">
        <v>1401595140</v>
      </c>
      <c r="K2812" s="9">
        <f>(((Kickstarter[[#This Row],[launched_at]]/60)/60)/24)+DATE(1970,1,1)</f>
        <v>41759.13962962963</v>
      </c>
      <c r="L2812">
        <v>1398828064</v>
      </c>
      <c r="M2812" t="b">
        <v>0</v>
      </c>
      <c r="N2812">
        <v>57</v>
      </c>
      <c r="O2812" s="10">
        <f>Kickstarter[[#This Row],[pledged]]/Kickstarter[[#This Row],[goal]]</f>
        <v>1.0820000000000001</v>
      </c>
      <c r="P2812" s="12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Sub-Category]],LEN(Kickstarter[[#This Row],[Category and Sub-Category]])-FIND("/",Kickstarter[[#This Row],[Category and Sub-Category]]))</f>
        <v>plays</v>
      </c>
      <c r="S2812" t="b">
        <v>1</v>
      </c>
      <c r="T2812" t="s">
        <v>8271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f>(((Kickstarter[[#This Row],[deadline]]/60)/60)/24)+DATE(1970,1,1)</f>
        <v>42058.496562500004</v>
      </c>
      <c r="J2813">
        <v>1424692503</v>
      </c>
      <c r="K2813" s="9">
        <f>(((Kickstarter[[#This Row],[launched_at]]/60)/60)/24)+DATE(1970,1,1)</f>
        <v>42028.496562500004</v>
      </c>
      <c r="L2813">
        <v>1422100503</v>
      </c>
      <c r="M2813" t="b">
        <v>0</v>
      </c>
      <c r="N2813">
        <v>108</v>
      </c>
      <c r="O2813" s="10">
        <f>Kickstarter[[#This Row],[pledged]]/Kickstarter[[#This Row],[goal]]</f>
        <v>1.0026999999999999</v>
      </c>
      <c r="P2813" s="12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Sub-Category]],LEN(Kickstarter[[#This Row],[Category and Sub-Category]])-FIND("/",Kickstarter[[#This Row],[Category and Sub-Category]]))</f>
        <v>plays</v>
      </c>
      <c r="S2813" t="b">
        <v>1</v>
      </c>
      <c r="T2813" t="s">
        <v>8271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f>(((Kickstarter[[#This Row],[deadline]]/60)/60)/24)+DATE(1970,1,1)</f>
        <v>42100.166666666672</v>
      </c>
      <c r="J2814">
        <v>1428292800</v>
      </c>
      <c r="K2814" s="9">
        <f>(((Kickstarter[[#This Row],[launched_at]]/60)/60)/24)+DATE(1970,1,1)</f>
        <v>42054.74418981481</v>
      </c>
      <c r="L2814">
        <v>1424368298</v>
      </c>
      <c r="M2814" t="b">
        <v>0</v>
      </c>
      <c r="N2814">
        <v>83</v>
      </c>
      <c r="O2814" s="10">
        <f>Kickstarter[[#This Row],[pledged]]/Kickstarter[[#This Row],[goal]]</f>
        <v>1.133</v>
      </c>
      <c r="P2814" s="12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Sub-Category]],LEN(Kickstarter[[#This Row],[Category and Sub-Category]])-FIND("/",Kickstarter[[#This Row],[Category and Sub-Category]]))</f>
        <v>plays</v>
      </c>
      <c r="S2814" t="b">
        <v>1</v>
      </c>
      <c r="T2814" t="s">
        <v>8271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f>(((Kickstarter[[#This Row],[deadline]]/60)/60)/24)+DATE(1970,1,1)</f>
        <v>42718.742604166662</v>
      </c>
      <c r="J2815">
        <v>1481737761</v>
      </c>
      <c r="K2815" s="9">
        <f>(((Kickstarter[[#This Row],[launched_at]]/60)/60)/24)+DATE(1970,1,1)</f>
        <v>42693.742604166662</v>
      </c>
      <c r="L2815">
        <v>1479577761</v>
      </c>
      <c r="M2815" t="b">
        <v>0</v>
      </c>
      <c r="N2815">
        <v>96</v>
      </c>
      <c r="O2815" s="10">
        <f>Kickstarter[[#This Row],[pledged]]/Kickstarter[[#This Row],[goal]]</f>
        <v>1.2757571428571428</v>
      </c>
      <c r="P2815" s="12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Sub-Category]],LEN(Kickstarter[[#This Row],[Category and Sub-Category]])-FIND("/",Kickstarter[[#This Row],[Category and Sub-Category]]))</f>
        <v>plays</v>
      </c>
      <c r="S2815" t="b">
        <v>1</v>
      </c>
      <c r="T2815" t="s">
        <v>8271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f>(((Kickstarter[[#This Row],[deadline]]/60)/60)/24)+DATE(1970,1,1)</f>
        <v>42133.399479166663</v>
      </c>
      <c r="J2816">
        <v>1431164115</v>
      </c>
      <c r="K2816" s="9">
        <f>(((Kickstarter[[#This Row],[launched_at]]/60)/60)/24)+DATE(1970,1,1)</f>
        <v>42103.399479166663</v>
      </c>
      <c r="L2816">
        <v>1428572115</v>
      </c>
      <c r="M2816" t="b">
        <v>0</v>
      </c>
      <c r="N2816">
        <v>64</v>
      </c>
      <c r="O2816" s="10">
        <f>Kickstarter[[#This Row],[pledged]]/Kickstarter[[#This Row],[goal]]</f>
        <v>1.0773333333333333</v>
      </c>
      <c r="P2816" s="12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Sub-Category]],LEN(Kickstarter[[#This Row],[Category and Sub-Category]])-FIND("/",Kickstarter[[#This Row],[Category and Sub-Category]]))</f>
        <v>plays</v>
      </c>
      <c r="S2816" t="b">
        <v>1</v>
      </c>
      <c r="T2816" t="s">
        <v>8271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f>(((Kickstarter[[#This Row],[deadline]]/60)/60)/24)+DATE(1970,1,1)</f>
        <v>42589.776724537034</v>
      </c>
      <c r="J2817">
        <v>1470595109</v>
      </c>
      <c r="K2817" s="9">
        <f>(((Kickstarter[[#This Row],[launched_at]]/60)/60)/24)+DATE(1970,1,1)</f>
        <v>42559.776724537034</v>
      </c>
      <c r="L2817">
        <v>1468003109</v>
      </c>
      <c r="M2817" t="b">
        <v>0</v>
      </c>
      <c r="N2817">
        <v>14</v>
      </c>
      <c r="O2817" s="10">
        <f>Kickstarter[[#This Row],[pledged]]/Kickstarter[[#This Row],[goal]]</f>
        <v>2.42</v>
      </c>
      <c r="P2817" s="12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Sub-Category]],LEN(Kickstarter[[#This Row],[Category and Sub-Category]])-FIND("/",Kickstarter[[#This Row],[Category and Sub-Category]]))</f>
        <v>plays</v>
      </c>
      <c r="S2817" t="b">
        <v>1</v>
      </c>
      <c r="T2817" t="s">
        <v>8271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f>(((Kickstarter[[#This Row],[deadline]]/60)/60)/24)+DATE(1970,1,1)</f>
        <v>42218.666666666672</v>
      </c>
      <c r="J2818">
        <v>1438531200</v>
      </c>
      <c r="K2818" s="9">
        <f>(((Kickstarter[[#This Row],[launched_at]]/60)/60)/24)+DATE(1970,1,1)</f>
        <v>42188.467499999999</v>
      </c>
      <c r="L2818">
        <v>1435921992</v>
      </c>
      <c r="M2818" t="b">
        <v>0</v>
      </c>
      <c r="N2818">
        <v>169</v>
      </c>
      <c r="O2818" s="10">
        <f>Kickstarter[[#This Row],[pledged]]/Kickstarter[[#This Row],[goal]]</f>
        <v>1.4156666666666666</v>
      </c>
      <c r="P2818" s="12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Sub-Category]],LEN(Kickstarter[[#This Row],[Category and Sub-Category]])-FIND("/",Kickstarter[[#This Row],[Category and Sub-Category]]))</f>
        <v>plays</v>
      </c>
      <c r="S2818" t="b">
        <v>1</v>
      </c>
      <c r="T2818" t="s">
        <v>8271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f>(((Kickstarter[[#This Row],[deadline]]/60)/60)/24)+DATE(1970,1,1)</f>
        <v>42063.634976851856</v>
      </c>
      <c r="J2819">
        <v>1425136462</v>
      </c>
      <c r="K2819" s="9">
        <f>(((Kickstarter[[#This Row],[launched_at]]/60)/60)/24)+DATE(1970,1,1)</f>
        <v>42023.634976851856</v>
      </c>
      <c r="L2819">
        <v>1421680462</v>
      </c>
      <c r="M2819" t="b">
        <v>0</v>
      </c>
      <c r="N2819">
        <v>33</v>
      </c>
      <c r="O2819" s="10">
        <f>Kickstarter[[#This Row],[pledged]]/Kickstarter[[#This Row],[goal]]</f>
        <v>1.3</v>
      </c>
      <c r="P2819" s="12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Sub-Category]],LEN(Kickstarter[[#This Row],[Category and Sub-Category]])-FIND("/",Kickstarter[[#This Row],[Category and Sub-Category]]))</f>
        <v>plays</v>
      </c>
      <c r="S2819" t="b">
        <v>1</v>
      </c>
      <c r="T2819" t="s">
        <v>8271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f>(((Kickstarter[[#This Row],[deadline]]/60)/60)/24)+DATE(1970,1,1)</f>
        <v>42270.598217592589</v>
      </c>
      <c r="J2820">
        <v>1443018086</v>
      </c>
      <c r="K2820" s="9">
        <f>(((Kickstarter[[#This Row],[launched_at]]/60)/60)/24)+DATE(1970,1,1)</f>
        <v>42250.598217592589</v>
      </c>
      <c r="L2820">
        <v>1441290086</v>
      </c>
      <c r="M2820" t="b">
        <v>0</v>
      </c>
      <c r="N2820">
        <v>102</v>
      </c>
      <c r="O2820" s="10">
        <f>Kickstarter[[#This Row],[pledged]]/Kickstarter[[#This Row],[goal]]</f>
        <v>1.0603</v>
      </c>
      <c r="P2820" s="12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Sub-Category]],LEN(Kickstarter[[#This Row],[Category and Sub-Category]])-FIND("/",Kickstarter[[#This Row],[Category and Sub-Category]]))</f>
        <v>plays</v>
      </c>
      <c r="S2820" t="b">
        <v>1</v>
      </c>
      <c r="T2820" t="s">
        <v>8271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f>(((Kickstarter[[#This Row],[deadline]]/60)/60)/24)+DATE(1970,1,1)</f>
        <v>42169.525567129633</v>
      </c>
      <c r="J2821">
        <v>1434285409</v>
      </c>
      <c r="K2821" s="9">
        <f>(((Kickstarter[[#This Row],[launched_at]]/60)/60)/24)+DATE(1970,1,1)</f>
        <v>42139.525567129633</v>
      </c>
      <c r="L2821">
        <v>1431693409</v>
      </c>
      <c r="M2821" t="b">
        <v>0</v>
      </c>
      <c r="N2821">
        <v>104</v>
      </c>
      <c r="O2821" s="10">
        <f>Kickstarter[[#This Row],[pledged]]/Kickstarter[[#This Row],[goal]]</f>
        <v>1.048</v>
      </c>
      <c r="P2821" s="12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Sub-Category]],LEN(Kickstarter[[#This Row],[Category and Sub-Category]])-FIND("/",Kickstarter[[#This Row],[Category and Sub-Category]]))</f>
        <v>plays</v>
      </c>
      <c r="S2821" t="b">
        <v>1</v>
      </c>
      <c r="T2821" t="s">
        <v>8271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f>(((Kickstarter[[#This Row],[deadline]]/60)/60)/24)+DATE(1970,1,1)</f>
        <v>42426</v>
      </c>
      <c r="J2822">
        <v>1456444800</v>
      </c>
      <c r="K2822" s="9">
        <f>(((Kickstarter[[#This Row],[launched_at]]/60)/60)/24)+DATE(1970,1,1)</f>
        <v>42401.610983796301</v>
      </c>
      <c r="L2822">
        <v>1454337589</v>
      </c>
      <c r="M2822" t="b">
        <v>0</v>
      </c>
      <c r="N2822">
        <v>20</v>
      </c>
      <c r="O2822" s="10">
        <f>Kickstarter[[#This Row],[pledged]]/Kickstarter[[#This Row],[goal]]</f>
        <v>1.36</v>
      </c>
      <c r="P2822" s="12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Sub-Category]],LEN(Kickstarter[[#This Row],[Category and Sub-Category]])-FIND("/",Kickstarter[[#This Row],[Category and Sub-Category]]))</f>
        <v>plays</v>
      </c>
      <c r="S2822" t="b">
        <v>1</v>
      </c>
      <c r="T2822" t="s">
        <v>8271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f>(((Kickstarter[[#This Row],[deadline]]/60)/60)/24)+DATE(1970,1,1)</f>
        <v>41905.922858796301</v>
      </c>
      <c r="J2823">
        <v>1411510135</v>
      </c>
      <c r="K2823" s="9">
        <f>(((Kickstarter[[#This Row],[launched_at]]/60)/60)/24)+DATE(1970,1,1)</f>
        <v>41875.922858796301</v>
      </c>
      <c r="L2823">
        <v>1408918135</v>
      </c>
      <c r="M2823" t="b">
        <v>0</v>
      </c>
      <c r="N2823">
        <v>35</v>
      </c>
      <c r="O2823" s="10">
        <f>Kickstarter[[#This Row],[pledged]]/Kickstarter[[#This Row],[goal]]</f>
        <v>1</v>
      </c>
      <c r="P2823" s="12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Sub-Category]],LEN(Kickstarter[[#This Row],[Category and Sub-Category]])-FIND("/",Kickstarter[[#This Row],[Category and Sub-Category]]))</f>
        <v>plays</v>
      </c>
      <c r="S2823" t="b">
        <v>1</v>
      </c>
      <c r="T2823" t="s">
        <v>8271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f>(((Kickstarter[[#This Row],[deadline]]/60)/60)/24)+DATE(1970,1,1)</f>
        <v>42090.642268518524</v>
      </c>
      <c r="J2824">
        <v>1427469892</v>
      </c>
      <c r="K2824" s="9">
        <f>(((Kickstarter[[#This Row],[launched_at]]/60)/60)/24)+DATE(1970,1,1)</f>
        <v>42060.683935185181</v>
      </c>
      <c r="L2824">
        <v>1424881492</v>
      </c>
      <c r="M2824" t="b">
        <v>0</v>
      </c>
      <c r="N2824">
        <v>94</v>
      </c>
      <c r="O2824" s="10">
        <f>Kickstarter[[#This Row],[pledged]]/Kickstarter[[#This Row],[goal]]</f>
        <v>1</v>
      </c>
      <c r="P2824" s="12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Sub-Category]],LEN(Kickstarter[[#This Row],[Category and Sub-Category]])-FIND("/",Kickstarter[[#This Row],[Category and Sub-Category]]))</f>
        <v>plays</v>
      </c>
      <c r="S2824" t="b">
        <v>1</v>
      </c>
      <c r="T2824" t="s">
        <v>8271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f>(((Kickstarter[[#This Row],[deadline]]/60)/60)/24)+DATE(1970,1,1)</f>
        <v>42094.957638888889</v>
      </c>
      <c r="J2825">
        <v>1427842740</v>
      </c>
      <c r="K2825" s="9">
        <f>(((Kickstarter[[#This Row],[launched_at]]/60)/60)/24)+DATE(1970,1,1)</f>
        <v>42067.011643518519</v>
      </c>
      <c r="L2825">
        <v>1425428206</v>
      </c>
      <c r="M2825" t="b">
        <v>0</v>
      </c>
      <c r="N2825">
        <v>14</v>
      </c>
      <c r="O2825" s="10">
        <f>Kickstarter[[#This Row],[pledged]]/Kickstarter[[#This Row],[goal]]</f>
        <v>1.24</v>
      </c>
      <c r="P2825" s="12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Sub-Category]],LEN(Kickstarter[[#This Row],[Category and Sub-Category]])-FIND("/",Kickstarter[[#This Row],[Category and Sub-Category]]))</f>
        <v>plays</v>
      </c>
      <c r="S2825" t="b">
        <v>1</v>
      </c>
      <c r="T2825" t="s">
        <v>8271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f>(((Kickstarter[[#This Row],[deadline]]/60)/60)/24)+DATE(1970,1,1)</f>
        <v>42168.071527777778</v>
      </c>
      <c r="J2826">
        <v>1434159780</v>
      </c>
      <c r="K2826" s="9">
        <f>(((Kickstarter[[#This Row],[launched_at]]/60)/60)/24)+DATE(1970,1,1)</f>
        <v>42136.270787037036</v>
      </c>
      <c r="L2826">
        <v>1431412196</v>
      </c>
      <c r="M2826" t="b">
        <v>0</v>
      </c>
      <c r="N2826">
        <v>15</v>
      </c>
      <c r="O2826" s="10">
        <f>Kickstarter[[#This Row],[pledged]]/Kickstarter[[#This Row],[goal]]</f>
        <v>1.1692307692307693</v>
      </c>
      <c r="P2826" s="12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Sub-Category]],LEN(Kickstarter[[#This Row],[Category and Sub-Category]])-FIND("/",Kickstarter[[#This Row],[Category and Sub-Category]]))</f>
        <v>plays</v>
      </c>
      <c r="S2826" t="b">
        <v>1</v>
      </c>
      <c r="T2826" t="s">
        <v>8271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f>(((Kickstarter[[#This Row],[deadline]]/60)/60)/24)+DATE(1970,1,1)</f>
        <v>42342.792662037042</v>
      </c>
      <c r="J2827">
        <v>1449255686</v>
      </c>
      <c r="K2827" s="9">
        <f>(((Kickstarter[[#This Row],[launched_at]]/60)/60)/24)+DATE(1970,1,1)</f>
        <v>42312.792662037042</v>
      </c>
      <c r="L2827">
        <v>1446663686</v>
      </c>
      <c r="M2827" t="b">
        <v>0</v>
      </c>
      <c r="N2827">
        <v>51</v>
      </c>
      <c r="O2827" s="10">
        <f>Kickstarter[[#This Row],[pledged]]/Kickstarter[[#This Row],[goal]]</f>
        <v>1.0333333333333334</v>
      </c>
      <c r="P2827" s="12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Sub-Category]],LEN(Kickstarter[[#This Row],[Category and Sub-Category]])-FIND("/",Kickstarter[[#This Row],[Category and Sub-Category]]))</f>
        <v>plays</v>
      </c>
      <c r="S2827" t="b">
        <v>1</v>
      </c>
      <c r="T2827" t="s">
        <v>8271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f>(((Kickstarter[[#This Row],[deadline]]/60)/60)/24)+DATE(1970,1,1)</f>
        <v>42195.291666666672</v>
      </c>
      <c r="J2828">
        <v>1436511600</v>
      </c>
      <c r="K2828" s="9">
        <f>(((Kickstarter[[#This Row],[launched_at]]/60)/60)/24)+DATE(1970,1,1)</f>
        <v>42171.034861111111</v>
      </c>
      <c r="L2828">
        <v>1434415812</v>
      </c>
      <c r="M2828" t="b">
        <v>0</v>
      </c>
      <c r="N2828">
        <v>19</v>
      </c>
      <c r="O2828" s="10">
        <f>Kickstarter[[#This Row],[pledged]]/Kickstarter[[#This Row],[goal]]</f>
        <v>1.0774999999999999</v>
      </c>
      <c r="P2828" s="12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Sub-Category]],LEN(Kickstarter[[#This Row],[Category and Sub-Category]])-FIND("/",Kickstarter[[#This Row],[Category and Sub-Category]]))</f>
        <v>plays</v>
      </c>
      <c r="S2828" t="b">
        <v>1</v>
      </c>
      <c r="T2828" t="s">
        <v>8271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f>(((Kickstarter[[#This Row],[deadline]]/60)/60)/24)+DATE(1970,1,1)</f>
        <v>42524.6875</v>
      </c>
      <c r="J2829">
        <v>1464971400</v>
      </c>
      <c r="K2829" s="9">
        <f>(((Kickstarter[[#This Row],[launched_at]]/60)/60)/24)+DATE(1970,1,1)</f>
        <v>42494.683634259258</v>
      </c>
      <c r="L2829">
        <v>1462379066</v>
      </c>
      <c r="M2829" t="b">
        <v>0</v>
      </c>
      <c r="N2829">
        <v>23</v>
      </c>
      <c r="O2829" s="10">
        <f>Kickstarter[[#This Row],[pledged]]/Kickstarter[[#This Row],[goal]]</f>
        <v>1.2024999999999999</v>
      </c>
      <c r="P2829" s="12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Sub-Category]],LEN(Kickstarter[[#This Row],[Category and Sub-Category]])-FIND("/",Kickstarter[[#This Row],[Category and Sub-Category]]))</f>
        <v>plays</v>
      </c>
      <c r="S2829" t="b">
        <v>1</v>
      </c>
      <c r="T2829" t="s">
        <v>8271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f>(((Kickstarter[[#This Row],[deadline]]/60)/60)/24)+DATE(1970,1,1)</f>
        <v>42279.958333333328</v>
      </c>
      <c r="J2830">
        <v>1443826800</v>
      </c>
      <c r="K2830" s="9">
        <f>(((Kickstarter[[#This Row],[launched_at]]/60)/60)/24)+DATE(1970,1,1)</f>
        <v>42254.264687499999</v>
      </c>
      <c r="L2830">
        <v>1441606869</v>
      </c>
      <c r="M2830" t="b">
        <v>0</v>
      </c>
      <c r="N2830">
        <v>97</v>
      </c>
      <c r="O2830" s="10">
        <f>Kickstarter[[#This Row],[pledged]]/Kickstarter[[#This Row],[goal]]</f>
        <v>1.0037894736842106</v>
      </c>
      <c r="P2830" s="12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Sub-Category]],LEN(Kickstarter[[#This Row],[Category and Sub-Category]])-FIND("/",Kickstarter[[#This Row],[Category and Sub-Category]]))</f>
        <v>plays</v>
      </c>
      <c r="S2830" t="b">
        <v>1</v>
      </c>
      <c r="T2830" t="s">
        <v>8271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f>(((Kickstarter[[#This Row],[deadline]]/60)/60)/24)+DATE(1970,1,1)</f>
        <v>42523.434236111112</v>
      </c>
      <c r="J2831">
        <v>1464863118</v>
      </c>
      <c r="K2831" s="9">
        <f>(((Kickstarter[[#This Row],[launched_at]]/60)/60)/24)+DATE(1970,1,1)</f>
        <v>42495.434236111112</v>
      </c>
      <c r="L2831">
        <v>1462443918</v>
      </c>
      <c r="M2831" t="b">
        <v>0</v>
      </c>
      <c r="N2831">
        <v>76</v>
      </c>
      <c r="O2831" s="10">
        <f>Kickstarter[[#This Row],[pledged]]/Kickstarter[[#This Row],[goal]]</f>
        <v>1.0651999999999999</v>
      </c>
      <c r="P2831" s="12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Sub-Category]],LEN(Kickstarter[[#This Row],[Category and Sub-Category]])-FIND("/",Kickstarter[[#This Row],[Category and Sub-Category]]))</f>
        <v>plays</v>
      </c>
      <c r="S2831" t="b">
        <v>1</v>
      </c>
      <c r="T2831" t="s">
        <v>8271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f>(((Kickstarter[[#This Row],[deadline]]/60)/60)/24)+DATE(1970,1,1)</f>
        <v>41771.165972222225</v>
      </c>
      <c r="J2832">
        <v>1399867140</v>
      </c>
      <c r="K2832" s="9">
        <f>(((Kickstarter[[#This Row],[launched_at]]/60)/60)/24)+DATE(1970,1,1)</f>
        <v>41758.839675925927</v>
      </c>
      <c r="L2832">
        <v>1398802148</v>
      </c>
      <c r="M2832" t="b">
        <v>0</v>
      </c>
      <c r="N2832">
        <v>11</v>
      </c>
      <c r="O2832" s="10">
        <f>Kickstarter[[#This Row],[pledged]]/Kickstarter[[#This Row],[goal]]</f>
        <v>1</v>
      </c>
      <c r="P2832" s="12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Sub-Category]],LEN(Kickstarter[[#This Row],[Category and Sub-Category]])-FIND("/",Kickstarter[[#This Row],[Category and Sub-Category]]))</f>
        <v>plays</v>
      </c>
      <c r="S2832" t="b">
        <v>1</v>
      </c>
      <c r="T2832" t="s">
        <v>8271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f>(((Kickstarter[[#This Row],[deadline]]/60)/60)/24)+DATE(1970,1,1)</f>
        <v>42201.824884259258</v>
      </c>
      <c r="J2833">
        <v>1437076070</v>
      </c>
      <c r="K2833" s="9">
        <f>(((Kickstarter[[#This Row],[launched_at]]/60)/60)/24)+DATE(1970,1,1)</f>
        <v>42171.824884259258</v>
      </c>
      <c r="L2833">
        <v>1434484070</v>
      </c>
      <c r="M2833" t="b">
        <v>0</v>
      </c>
      <c r="N2833">
        <v>52</v>
      </c>
      <c r="O2833" s="10">
        <f>Kickstarter[[#This Row],[pledged]]/Kickstarter[[#This Row],[goal]]</f>
        <v>1.1066666666666667</v>
      </c>
      <c r="P2833" s="12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Sub-Category]],LEN(Kickstarter[[#This Row],[Category and Sub-Category]])-FIND("/",Kickstarter[[#This Row],[Category and Sub-Category]]))</f>
        <v>plays</v>
      </c>
      <c r="S2833" t="b">
        <v>1</v>
      </c>
      <c r="T2833" t="s">
        <v>8271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f>(((Kickstarter[[#This Row],[deadline]]/60)/60)/24)+DATE(1970,1,1)</f>
        <v>41966.916666666672</v>
      </c>
      <c r="J2834">
        <v>1416780000</v>
      </c>
      <c r="K2834" s="9">
        <f>(((Kickstarter[[#This Row],[launched_at]]/60)/60)/24)+DATE(1970,1,1)</f>
        <v>41938.709421296298</v>
      </c>
      <c r="L2834">
        <v>1414342894</v>
      </c>
      <c r="M2834" t="b">
        <v>0</v>
      </c>
      <c r="N2834">
        <v>95</v>
      </c>
      <c r="O2834" s="10">
        <f>Kickstarter[[#This Row],[pledged]]/Kickstarter[[#This Row],[goal]]</f>
        <v>1.1471959999999999</v>
      </c>
      <c r="P2834" s="12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Sub-Category]],LEN(Kickstarter[[#This Row],[Category and Sub-Category]])-FIND("/",Kickstarter[[#This Row],[Category and Sub-Category]]))</f>
        <v>plays</v>
      </c>
      <c r="S2834" t="b">
        <v>1</v>
      </c>
      <c r="T2834" t="s">
        <v>8271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f>(((Kickstarter[[#This Row],[deadline]]/60)/60)/24)+DATE(1970,1,1)</f>
        <v>42288.083333333328</v>
      </c>
      <c r="J2835">
        <v>1444528800</v>
      </c>
      <c r="K2835" s="9">
        <f>(((Kickstarter[[#This Row],[launched_at]]/60)/60)/24)+DATE(1970,1,1)</f>
        <v>42268.127696759257</v>
      </c>
      <c r="L2835">
        <v>1442804633</v>
      </c>
      <c r="M2835" t="b">
        <v>0</v>
      </c>
      <c r="N2835">
        <v>35</v>
      </c>
      <c r="O2835" s="10">
        <f>Kickstarter[[#This Row],[pledged]]/Kickstarter[[#This Row],[goal]]</f>
        <v>1.0825925925925926</v>
      </c>
      <c r="P2835" s="12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Sub-Category]],LEN(Kickstarter[[#This Row],[Category and Sub-Category]])-FIND("/",Kickstarter[[#This Row],[Category and Sub-Category]]))</f>
        <v>plays</v>
      </c>
      <c r="S2835" t="b">
        <v>1</v>
      </c>
      <c r="T2835" t="s">
        <v>8271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f>(((Kickstarter[[#This Row],[deadline]]/60)/60)/24)+DATE(1970,1,1)</f>
        <v>42034.959837962961</v>
      </c>
      <c r="J2836">
        <v>1422658930</v>
      </c>
      <c r="K2836" s="9">
        <f>(((Kickstarter[[#This Row],[launched_at]]/60)/60)/24)+DATE(1970,1,1)</f>
        <v>42019.959837962961</v>
      </c>
      <c r="L2836">
        <v>1421362930</v>
      </c>
      <c r="M2836" t="b">
        <v>0</v>
      </c>
      <c r="N2836">
        <v>21</v>
      </c>
      <c r="O2836" s="10">
        <f>Kickstarter[[#This Row],[pledged]]/Kickstarter[[#This Row],[goal]]</f>
        <v>1.7</v>
      </c>
      <c r="P2836" s="12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Sub-Category]],LEN(Kickstarter[[#This Row],[Category and Sub-Category]])-FIND("/",Kickstarter[[#This Row],[Category and Sub-Category]]))</f>
        <v>plays</v>
      </c>
      <c r="S2836" t="b">
        <v>1</v>
      </c>
      <c r="T2836" t="s">
        <v>8271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f>(((Kickstarter[[#This Row],[deadline]]/60)/60)/24)+DATE(1970,1,1)</f>
        <v>42343</v>
      </c>
      <c r="J2837">
        <v>1449273600</v>
      </c>
      <c r="K2837" s="9">
        <f>(((Kickstarter[[#This Row],[launched_at]]/60)/60)/24)+DATE(1970,1,1)</f>
        <v>42313.703900462962</v>
      </c>
      <c r="L2837">
        <v>1446742417</v>
      </c>
      <c r="M2837" t="b">
        <v>0</v>
      </c>
      <c r="N2837">
        <v>93</v>
      </c>
      <c r="O2837" s="10">
        <f>Kickstarter[[#This Row],[pledged]]/Kickstarter[[#This Row],[goal]]</f>
        <v>1.8709899999999999</v>
      </c>
      <c r="P2837" s="12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Sub-Category]],LEN(Kickstarter[[#This Row],[Category and Sub-Category]])-FIND("/",Kickstarter[[#This Row],[Category and Sub-Category]]))</f>
        <v>plays</v>
      </c>
      <c r="S2837" t="b">
        <v>1</v>
      </c>
      <c r="T2837" t="s">
        <v>8271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f>(((Kickstarter[[#This Row],[deadline]]/60)/60)/24)+DATE(1970,1,1)</f>
        <v>42784.207638888889</v>
      </c>
      <c r="J2838">
        <v>1487393940</v>
      </c>
      <c r="K2838" s="9">
        <f>(((Kickstarter[[#This Row],[launched_at]]/60)/60)/24)+DATE(1970,1,1)</f>
        <v>42746.261782407411</v>
      </c>
      <c r="L2838">
        <v>1484115418</v>
      </c>
      <c r="M2838" t="b">
        <v>0</v>
      </c>
      <c r="N2838">
        <v>11</v>
      </c>
      <c r="O2838" s="10">
        <f>Kickstarter[[#This Row],[pledged]]/Kickstarter[[#This Row],[goal]]</f>
        <v>1.0777777777777777</v>
      </c>
      <c r="P2838" s="12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Sub-Category]],LEN(Kickstarter[[#This Row],[Category and Sub-Category]])-FIND("/",Kickstarter[[#This Row],[Category and Sub-Category]]))</f>
        <v>plays</v>
      </c>
      <c r="S2838" t="b">
        <v>1</v>
      </c>
      <c r="T2838" t="s">
        <v>8271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f>(((Kickstarter[[#This Row],[deadline]]/60)/60)/24)+DATE(1970,1,1)</f>
        <v>42347.950046296297</v>
      </c>
      <c r="J2839">
        <v>1449701284</v>
      </c>
      <c r="K2839" s="9">
        <f>(((Kickstarter[[#This Row],[launched_at]]/60)/60)/24)+DATE(1970,1,1)</f>
        <v>42307.908379629633</v>
      </c>
      <c r="L2839">
        <v>1446241684</v>
      </c>
      <c r="M2839" t="b">
        <v>0</v>
      </c>
      <c r="N2839">
        <v>21</v>
      </c>
      <c r="O2839" s="10">
        <f>Kickstarter[[#This Row],[pledged]]/Kickstarter[[#This Row],[goal]]</f>
        <v>1</v>
      </c>
      <c r="P2839" s="12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Sub-Category]],LEN(Kickstarter[[#This Row],[Category and Sub-Category]])-FIND("/",Kickstarter[[#This Row],[Category and Sub-Category]]))</f>
        <v>plays</v>
      </c>
      <c r="S2839" t="b">
        <v>1</v>
      </c>
      <c r="T2839" t="s">
        <v>8271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f>(((Kickstarter[[#This Row],[deadline]]/60)/60)/24)+DATE(1970,1,1)</f>
        <v>41864.916666666664</v>
      </c>
      <c r="J2840">
        <v>1407967200</v>
      </c>
      <c r="K2840" s="9">
        <f>(((Kickstarter[[#This Row],[launched_at]]/60)/60)/24)+DATE(1970,1,1)</f>
        <v>41842.607592592591</v>
      </c>
      <c r="L2840">
        <v>1406039696</v>
      </c>
      <c r="M2840" t="b">
        <v>0</v>
      </c>
      <c r="N2840">
        <v>54</v>
      </c>
      <c r="O2840" s="10">
        <f>Kickstarter[[#This Row],[pledged]]/Kickstarter[[#This Row],[goal]]</f>
        <v>1.2024999999999999</v>
      </c>
      <c r="P2840" s="12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Sub-Category]],LEN(Kickstarter[[#This Row],[Category and Sub-Category]])-FIND("/",Kickstarter[[#This Row],[Category and Sub-Category]]))</f>
        <v>plays</v>
      </c>
      <c r="S2840" t="b">
        <v>1</v>
      </c>
      <c r="T2840" t="s">
        <v>8271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f>(((Kickstarter[[#This Row],[deadline]]/60)/60)/24)+DATE(1970,1,1)</f>
        <v>41876.207638888889</v>
      </c>
      <c r="J2841">
        <v>1408942740</v>
      </c>
      <c r="K2841" s="9">
        <f>(((Kickstarter[[#This Row],[launched_at]]/60)/60)/24)+DATE(1970,1,1)</f>
        <v>41853.240208333329</v>
      </c>
      <c r="L2841">
        <v>1406958354</v>
      </c>
      <c r="M2841" t="b">
        <v>0</v>
      </c>
      <c r="N2841">
        <v>31</v>
      </c>
      <c r="O2841" s="10">
        <f>Kickstarter[[#This Row],[pledged]]/Kickstarter[[#This Row],[goal]]</f>
        <v>1.1142857142857143</v>
      </c>
      <c r="P2841" s="12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Sub-Category]],LEN(Kickstarter[[#This Row],[Category and Sub-Category]])-FIND("/",Kickstarter[[#This Row],[Category and Sub-Category]]))</f>
        <v>plays</v>
      </c>
      <c r="S2841" t="b">
        <v>1</v>
      </c>
      <c r="T2841" t="s">
        <v>8271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f>(((Kickstarter[[#This Row],[deadline]]/60)/60)/24)+DATE(1970,1,1)</f>
        <v>42081.708333333328</v>
      </c>
      <c r="J2842">
        <v>1426698000</v>
      </c>
      <c r="K2842" s="9">
        <f>(((Kickstarter[[#This Row],[launched_at]]/60)/60)/24)+DATE(1970,1,1)</f>
        <v>42060.035636574074</v>
      </c>
      <c r="L2842">
        <v>1424825479</v>
      </c>
      <c r="M2842" t="b">
        <v>0</v>
      </c>
      <c r="N2842">
        <v>132</v>
      </c>
      <c r="O2842" s="10">
        <f>Kickstarter[[#This Row],[pledged]]/Kickstarter[[#This Row],[goal]]</f>
        <v>1.04</v>
      </c>
      <c r="P2842" s="12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Sub-Category]],LEN(Kickstarter[[#This Row],[Category and Sub-Category]])-FIND("/",Kickstarter[[#This Row],[Category and Sub-Category]]))</f>
        <v>plays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f>(((Kickstarter[[#This Row],[deadline]]/60)/60)/24)+DATE(1970,1,1)</f>
        <v>42351.781215277777</v>
      </c>
      <c r="J2843">
        <v>1450032297</v>
      </c>
      <c r="K2843" s="9">
        <f>(((Kickstarter[[#This Row],[launched_at]]/60)/60)/24)+DATE(1970,1,1)</f>
        <v>42291.739548611105</v>
      </c>
      <c r="L2843">
        <v>1444844697</v>
      </c>
      <c r="M2843" t="b">
        <v>0</v>
      </c>
      <c r="N2843">
        <v>1</v>
      </c>
      <c r="O2843" s="10">
        <f>Kickstarter[[#This Row],[pledged]]/Kickstarter[[#This Row],[goal]]</f>
        <v>0.01</v>
      </c>
      <c r="P2843" s="12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Sub-Category]],LEN(Kickstarter[[#This Row],[Category and Sub-Category]])-FIND("/",Kickstarter[[#This Row],[Category and Sub-Category]]))</f>
        <v>plays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f>(((Kickstarter[[#This Row],[deadline]]/60)/60)/24)+DATE(1970,1,1)</f>
        <v>41811.458333333336</v>
      </c>
      <c r="J2844">
        <v>1403348400</v>
      </c>
      <c r="K2844" s="9">
        <f>(((Kickstarter[[#This Row],[launched_at]]/60)/60)/24)+DATE(1970,1,1)</f>
        <v>41784.952488425923</v>
      </c>
      <c r="L2844">
        <v>1401058295</v>
      </c>
      <c r="M2844" t="b">
        <v>0</v>
      </c>
      <c r="N2844">
        <v>0</v>
      </c>
      <c r="O2844" s="10">
        <f>Kickstarter[[#This Row],[pledged]]/Kickstarter[[#This Row],[goal]]</f>
        <v>0</v>
      </c>
      <c r="P2844" s="12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Sub-Category]],LEN(Kickstarter[[#This Row],[Category and Sub-Category]])-FIND("/",Kickstarter[[#This Row],[Category and Sub-Category]]))</f>
        <v>plays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f>(((Kickstarter[[#This Row],[deadline]]/60)/60)/24)+DATE(1970,1,1)</f>
        <v>42534.166666666672</v>
      </c>
      <c r="J2845">
        <v>1465790400</v>
      </c>
      <c r="K2845" s="9">
        <f>(((Kickstarter[[#This Row],[launched_at]]/60)/60)/24)+DATE(1970,1,1)</f>
        <v>42492.737847222219</v>
      </c>
      <c r="L2845">
        <v>1462210950</v>
      </c>
      <c r="M2845" t="b">
        <v>0</v>
      </c>
      <c r="N2845">
        <v>0</v>
      </c>
      <c r="O2845" s="10">
        <f>Kickstarter[[#This Row],[pledged]]/Kickstarter[[#This Row],[goal]]</f>
        <v>0</v>
      </c>
      <c r="P2845" s="12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Sub-Category]],LEN(Kickstarter[[#This Row],[Category and Sub-Category]])-FIND("/",Kickstarter[[#This Row],[Category and Sub-Category]]))</f>
        <v>plays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f>(((Kickstarter[[#This Row],[deadline]]/60)/60)/24)+DATE(1970,1,1)</f>
        <v>42739.546064814815</v>
      </c>
      <c r="J2846">
        <v>1483535180</v>
      </c>
      <c r="K2846" s="9">
        <f>(((Kickstarter[[#This Row],[launched_at]]/60)/60)/24)+DATE(1970,1,1)</f>
        <v>42709.546064814815</v>
      </c>
      <c r="L2846">
        <v>1480943180</v>
      </c>
      <c r="M2846" t="b">
        <v>0</v>
      </c>
      <c r="N2846">
        <v>1</v>
      </c>
      <c r="O2846" s="10">
        <f>Kickstarter[[#This Row],[pledged]]/Kickstarter[[#This Row],[goal]]</f>
        <v>5.4545454545454543E-2</v>
      </c>
      <c r="P2846" s="12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Sub-Category]],LEN(Kickstarter[[#This Row],[Category and Sub-Category]])-FIND("/",Kickstarter[[#This Row],[Category and Sub-Category]]))</f>
        <v>plays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f>(((Kickstarter[[#This Row],[deadline]]/60)/60)/24)+DATE(1970,1,1)</f>
        <v>42163.016585648147</v>
      </c>
      <c r="J2847">
        <v>1433723033</v>
      </c>
      <c r="K2847" s="9">
        <f>(((Kickstarter[[#This Row],[launched_at]]/60)/60)/24)+DATE(1970,1,1)</f>
        <v>42103.016585648147</v>
      </c>
      <c r="L2847">
        <v>1428539033</v>
      </c>
      <c r="M2847" t="b">
        <v>0</v>
      </c>
      <c r="N2847">
        <v>39</v>
      </c>
      <c r="O2847" s="10">
        <f>Kickstarter[[#This Row],[pledged]]/Kickstarter[[#This Row],[goal]]</f>
        <v>0.31546666666666667</v>
      </c>
      <c r="P2847" s="12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Sub-Category]],LEN(Kickstarter[[#This Row],[Category and Sub-Category]])-FIND("/",Kickstarter[[#This Row],[Category and Sub-Category]]))</f>
        <v>plays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f>(((Kickstarter[[#This Row],[deadline]]/60)/60)/24)+DATE(1970,1,1)</f>
        <v>42153.692060185189</v>
      </c>
      <c r="J2848">
        <v>1432917394</v>
      </c>
      <c r="K2848" s="9">
        <f>(((Kickstarter[[#This Row],[launched_at]]/60)/60)/24)+DATE(1970,1,1)</f>
        <v>42108.692060185189</v>
      </c>
      <c r="L2848">
        <v>1429029394</v>
      </c>
      <c r="M2848" t="b">
        <v>0</v>
      </c>
      <c r="N2848">
        <v>0</v>
      </c>
      <c r="O2848" s="10">
        <f>Kickstarter[[#This Row],[pledged]]/Kickstarter[[#This Row],[goal]]</f>
        <v>0</v>
      </c>
      <c r="P2848" s="12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Sub-Category]],LEN(Kickstarter[[#This Row],[Category and Sub-Category]])-FIND("/",Kickstarter[[#This Row],[Category and Sub-Category]]))</f>
        <v>plays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f>(((Kickstarter[[#This Row],[deadline]]/60)/60)/24)+DATE(1970,1,1)</f>
        <v>42513.806307870371</v>
      </c>
      <c r="J2849">
        <v>1464031265</v>
      </c>
      <c r="K2849" s="9">
        <f>(((Kickstarter[[#This Row],[launched_at]]/60)/60)/24)+DATE(1970,1,1)</f>
        <v>42453.806307870371</v>
      </c>
      <c r="L2849">
        <v>1458847265</v>
      </c>
      <c r="M2849" t="b">
        <v>0</v>
      </c>
      <c r="N2849">
        <v>0</v>
      </c>
      <c r="O2849" s="10">
        <f>Kickstarter[[#This Row],[pledged]]/Kickstarter[[#This Row],[goal]]</f>
        <v>0</v>
      </c>
      <c r="P2849" s="12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Sub-Category]],LEN(Kickstarter[[#This Row],[Category and Sub-Category]])-FIND("/",Kickstarter[[#This Row],[Category and Sub-Category]]))</f>
        <v>plays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f>(((Kickstarter[[#This Row],[deadline]]/60)/60)/24)+DATE(1970,1,1)</f>
        <v>42153.648831018523</v>
      </c>
      <c r="J2850">
        <v>1432913659</v>
      </c>
      <c r="K2850" s="9">
        <f>(((Kickstarter[[#This Row],[launched_at]]/60)/60)/24)+DATE(1970,1,1)</f>
        <v>42123.648831018523</v>
      </c>
      <c r="L2850">
        <v>1430321659</v>
      </c>
      <c r="M2850" t="b">
        <v>0</v>
      </c>
      <c r="N2850">
        <v>3</v>
      </c>
      <c r="O2850" s="10">
        <f>Kickstarter[[#This Row],[pledged]]/Kickstarter[[#This Row],[goal]]</f>
        <v>2E-3</v>
      </c>
      <c r="P2850" s="12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Sub-Category]],LEN(Kickstarter[[#This Row],[Category and Sub-Category]])-FIND("/",Kickstarter[[#This Row],[Category and Sub-Category]]))</f>
        <v>plays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f>(((Kickstarter[[#This Row],[deadline]]/60)/60)/24)+DATE(1970,1,1)</f>
        <v>42483.428240740745</v>
      </c>
      <c r="J2851">
        <v>1461406600</v>
      </c>
      <c r="K2851" s="9">
        <f>(((Kickstarter[[#This Row],[launched_at]]/60)/60)/24)+DATE(1970,1,1)</f>
        <v>42453.428240740745</v>
      </c>
      <c r="L2851">
        <v>1458814600</v>
      </c>
      <c r="M2851" t="b">
        <v>0</v>
      </c>
      <c r="N2851">
        <v>1</v>
      </c>
      <c r="O2851" s="10">
        <f>Kickstarter[[#This Row],[pledged]]/Kickstarter[[#This Row],[goal]]</f>
        <v>0.01</v>
      </c>
      <c r="P2851" s="12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Sub-Category]],LEN(Kickstarter[[#This Row],[Category and Sub-Category]])-FIND("/",Kickstarter[[#This Row],[Category and Sub-Category]]))</f>
        <v>plays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f>(((Kickstarter[[#This Row],[deadline]]/60)/60)/24)+DATE(1970,1,1)</f>
        <v>41888.007071759261</v>
      </c>
      <c r="J2852">
        <v>1409962211</v>
      </c>
      <c r="K2852" s="9">
        <f>(((Kickstarter[[#This Row],[launched_at]]/60)/60)/24)+DATE(1970,1,1)</f>
        <v>41858.007071759261</v>
      </c>
      <c r="L2852">
        <v>1407370211</v>
      </c>
      <c r="M2852" t="b">
        <v>0</v>
      </c>
      <c r="N2852">
        <v>13</v>
      </c>
      <c r="O2852" s="10">
        <f>Kickstarter[[#This Row],[pledged]]/Kickstarter[[#This Row],[goal]]</f>
        <v>3.8875E-2</v>
      </c>
      <c r="P2852" s="12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Sub-Category]],LEN(Kickstarter[[#This Row],[Category and Sub-Category]])-FIND("/",Kickstarter[[#This Row],[Category and Sub-Category]]))</f>
        <v>plays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f>(((Kickstarter[[#This Row],[deadline]]/60)/60)/24)+DATE(1970,1,1)</f>
        <v>42398.970138888893</v>
      </c>
      <c r="J2853">
        <v>1454109420</v>
      </c>
      <c r="K2853" s="9">
        <f>(((Kickstarter[[#This Row],[launched_at]]/60)/60)/24)+DATE(1970,1,1)</f>
        <v>42390.002650462964</v>
      </c>
      <c r="L2853">
        <v>1453334629</v>
      </c>
      <c r="M2853" t="b">
        <v>0</v>
      </c>
      <c r="N2853">
        <v>0</v>
      </c>
      <c r="O2853" s="10">
        <f>Kickstarter[[#This Row],[pledged]]/Kickstarter[[#This Row],[goal]]</f>
        <v>0</v>
      </c>
      <c r="P2853" s="12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Sub-Category]],LEN(Kickstarter[[#This Row],[Category and Sub-Category]])-FIND("/",Kickstarter[[#This Row],[Category and Sub-Category]]))</f>
        <v>plays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f>(((Kickstarter[[#This Row],[deadline]]/60)/60)/24)+DATE(1970,1,1)</f>
        <v>41811.045173611114</v>
      </c>
      <c r="J2854">
        <v>1403312703</v>
      </c>
      <c r="K2854" s="9">
        <f>(((Kickstarter[[#This Row],[launched_at]]/60)/60)/24)+DATE(1970,1,1)</f>
        <v>41781.045173611114</v>
      </c>
      <c r="L2854">
        <v>1400720703</v>
      </c>
      <c r="M2854" t="b">
        <v>0</v>
      </c>
      <c r="N2854">
        <v>6</v>
      </c>
      <c r="O2854" s="10">
        <f>Kickstarter[[#This Row],[pledged]]/Kickstarter[[#This Row],[goal]]</f>
        <v>1.9E-2</v>
      </c>
      <c r="P2854" s="12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Sub-Category]],LEN(Kickstarter[[#This Row],[Category and Sub-Category]])-FIND("/",Kickstarter[[#This Row],[Category and Sub-Category]]))</f>
        <v>plays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f>(((Kickstarter[[#This Row],[deadline]]/60)/60)/24)+DATE(1970,1,1)</f>
        <v>41896.190937499996</v>
      </c>
      <c r="J2855">
        <v>1410669297</v>
      </c>
      <c r="K2855" s="9">
        <f>(((Kickstarter[[#This Row],[launched_at]]/60)/60)/24)+DATE(1970,1,1)</f>
        <v>41836.190937499996</v>
      </c>
      <c r="L2855">
        <v>1405485297</v>
      </c>
      <c r="M2855" t="b">
        <v>0</v>
      </c>
      <c r="N2855">
        <v>0</v>
      </c>
      <c r="O2855" s="10">
        <f>Kickstarter[[#This Row],[pledged]]/Kickstarter[[#This Row],[goal]]</f>
        <v>0</v>
      </c>
      <c r="P2855" s="12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Sub-Category]],LEN(Kickstarter[[#This Row],[Category and Sub-Category]])-FIND("/",Kickstarter[[#This Row],[Category and Sub-Category]]))</f>
        <v>plays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f>(((Kickstarter[[#This Row],[deadline]]/60)/60)/24)+DATE(1970,1,1)</f>
        <v>42131.71665509259</v>
      </c>
      <c r="J2856">
        <v>1431018719</v>
      </c>
      <c r="K2856" s="9">
        <f>(((Kickstarter[[#This Row],[launched_at]]/60)/60)/24)+DATE(1970,1,1)</f>
        <v>42111.71665509259</v>
      </c>
      <c r="L2856">
        <v>1429290719</v>
      </c>
      <c r="M2856" t="b">
        <v>0</v>
      </c>
      <c r="N2856">
        <v>14</v>
      </c>
      <c r="O2856" s="10">
        <f>Kickstarter[[#This Row],[pledged]]/Kickstarter[[#This Row],[goal]]</f>
        <v>0.41699999999999998</v>
      </c>
      <c r="P2856" s="12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Sub-Category]],LEN(Kickstarter[[#This Row],[Category and Sub-Category]])-FIND("/",Kickstarter[[#This Row],[Category and Sub-Category]]))</f>
        <v>plays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f>(((Kickstarter[[#This Row],[deadline]]/60)/60)/24)+DATE(1970,1,1)</f>
        <v>42398.981944444444</v>
      </c>
      <c r="J2857">
        <v>1454110440</v>
      </c>
      <c r="K2857" s="9">
        <f>(((Kickstarter[[#This Row],[launched_at]]/60)/60)/24)+DATE(1970,1,1)</f>
        <v>42370.007766203707</v>
      </c>
      <c r="L2857">
        <v>1451607071</v>
      </c>
      <c r="M2857" t="b">
        <v>0</v>
      </c>
      <c r="N2857">
        <v>5</v>
      </c>
      <c r="O2857" s="10">
        <f>Kickstarter[[#This Row],[pledged]]/Kickstarter[[#This Row],[goal]]</f>
        <v>0.5</v>
      </c>
      <c r="P2857" s="12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Sub-Category]],LEN(Kickstarter[[#This Row],[Category and Sub-Category]])-FIND("/",Kickstarter[[#This Row],[Category and Sub-Category]]))</f>
        <v>plays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f>(((Kickstarter[[#This Row],[deadline]]/60)/60)/24)+DATE(1970,1,1)</f>
        <v>42224.898611111115</v>
      </c>
      <c r="J2858">
        <v>1439069640</v>
      </c>
      <c r="K2858" s="9">
        <f>(((Kickstarter[[#This Row],[launched_at]]/60)/60)/24)+DATE(1970,1,1)</f>
        <v>42165.037581018521</v>
      </c>
      <c r="L2858">
        <v>1433897647</v>
      </c>
      <c r="M2858" t="b">
        <v>0</v>
      </c>
      <c r="N2858">
        <v>6</v>
      </c>
      <c r="O2858" s="10">
        <f>Kickstarter[[#This Row],[pledged]]/Kickstarter[[#This Row],[goal]]</f>
        <v>4.8666666666666664E-2</v>
      </c>
      <c r="P2858" s="12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Sub-Category]],LEN(Kickstarter[[#This Row],[Category and Sub-Category]])-FIND("/",Kickstarter[[#This Row],[Category and Sub-Category]]))</f>
        <v>plays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f>(((Kickstarter[[#This Row],[deadline]]/60)/60)/24)+DATE(1970,1,1)</f>
        <v>42786.75</v>
      </c>
      <c r="J2859">
        <v>1487613600</v>
      </c>
      <c r="K2859" s="9">
        <f>(((Kickstarter[[#This Row],[launched_at]]/60)/60)/24)+DATE(1970,1,1)</f>
        <v>42726.920081018514</v>
      </c>
      <c r="L2859">
        <v>1482444295</v>
      </c>
      <c r="M2859" t="b">
        <v>0</v>
      </c>
      <c r="N2859">
        <v>15</v>
      </c>
      <c r="O2859" s="10">
        <f>Kickstarter[[#This Row],[pledged]]/Kickstarter[[#This Row],[goal]]</f>
        <v>0.19736842105263158</v>
      </c>
      <c r="P2859" s="12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Sub-Category]],LEN(Kickstarter[[#This Row],[Category and Sub-Category]])-FIND("/",Kickstarter[[#This Row],[Category and Sub-Category]]))</f>
        <v>plays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f>(((Kickstarter[[#This Row],[deadline]]/60)/60)/24)+DATE(1970,1,1)</f>
        <v>41978.477777777778</v>
      </c>
      <c r="J2860">
        <v>1417778880</v>
      </c>
      <c r="K2860" s="9">
        <f>(((Kickstarter[[#This Row],[launched_at]]/60)/60)/24)+DATE(1970,1,1)</f>
        <v>41954.545081018514</v>
      </c>
      <c r="L2860">
        <v>1415711095</v>
      </c>
      <c r="M2860" t="b">
        <v>0</v>
      </c>
      <c r="N2860">
        <v>0</v>
      </c>
      <c r="O2860" s="10">
        <f>Kickstarter[[#This Row],[pledged]]/Kickstarter[[#This Row],[goal]]</f>
        <v>0</v>
      </c>
      <c r="P2860" s="12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Sub-Category]],LEN(Kickstarter[[#This Row],[Category and Sub-Category]])-FIND("/",Kickstarter[[#This Row],[Category and Sub-Category]]))</f>
        <v>plays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f>(((Kickstarter[[#This Row],[deadline]]/60)/60)/24)+DATE(1970,1,1)</f>
        <v>42293.362314814818</v>
      </c>
      <c r="J2861">
        <v>1444984904</v>
      </c>
      <c r="K2861" s="9">
        <f>(((Kickstarter[[#This Row],[launched_at]]/60)/60)/24)+DATE(1970,1,1)</f>
        <v>42233.362314814818</v>
      </c>
      <c r="L2861">
        <v>1439800904</v>
      </c>
      <c r="M2861" t="b">
        <v>0</v>
      </c>
      <c r="N2861">
        <v>1</v>
      </c>
      <c r="O2861" s="10">
        <f>Kickstarter[[#This Row],[pledged]]/Kickstarter[[#This Row],[goal]]</f>
        <v>1.7500000000000002E-2</v>
      </c>
      <c r="P2861" s="12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Sub-Category]],LEN(Kickstarter[[#This Row],[Category and Sub-Category]])-FIND("/",Kickstarter[[#This Row],[Category and Sub-Category]]))</f>
        <v>plays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f>(((Kickstarter[[#This Row],[deadline]]/60)/60)/24)+DATE(1970,1,1)</f>
        <v>42540.800648148142</v>
      </c>
      <c r="J2862">
        <v>1466363576</v>
      </c>
      <c r="K2862" s="9">
        <f>(((Kickstarter[[#This Row],[launched_at]]/60)/60)/24)+DATE(1970,1,1)</f>
        <v>42480.800648148142</v>
      </c>
      <c r="L2862">
        <v>1461179576</v>
      </c>
      <c r="M2862" t="b">
        <v>0</v>
      </c>
      <c r="N2862">
        <v>9</v>
      </c>
      <c r="O2862" s="10">
        <f>Kickstarter[[#This Row],[pledged]]/Kickstarter[[#This Row],[goal]]</f>
        <v>6.6500000000000004E-2</v>
      </c>
      <c r="P2862" s="12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Sub-Category]],LEN(Kickstarter[[#This Row],[Category and Sub-Category]])-FIND("/",Kickstarter[[#This Row],[Category and Sub-Category]]))</f>
        <v>plays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f>(((Kickstarter[[#This Row],[deadline]]/60)/60)/24)+DATE(1970,1,1)</f>
        <v>42271.590833333335</v>
      </c>
      <c r="J2863">
        <v>1443103848</v>
      </c>
      <c r="K2863" s="9">
        <f>(((Kickstarter[[#This Row],[launched_at]]/60)/60)/24)+DATE(1970,1,1)</f>
        <v>42257.590833333335</v>
      </c>
      <c r="L2863">
        <v>1441894248</v>
      </c>
      <c r="M2863" t="b">
        <v>0</v>
      </c>
      <c r="N2863">
        <v>3</v>
      </c>
      <c r="O2863" s="10">
        <f>Kickstarter[[#This Row],[pledged]]/Kickstarter[[#This Row],[goal]]</f>
        <v>0.32</v>
      </c>
      <c r="P2863" s="12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Sub-Category]],LEN(Kickstarter[[#This Row],[Category and Sub-Category]])-FIND("/",Kickstarter[[#This Row],[Category and Sub-Category]]))</f>
        <v>plays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f>(((Kickstarter[[#This Row],[deadline]]/60)/60)/24)+DATE(1970,1,1)</f>
        <v>41814.789687500001</v>
      </c>
      <c r="J2864">
        <v>1403636229</v>
      </c>
      <c r="K2864" s="9">
        <f>(((Kickstarter[[#This Row],[launched_at]]/60)/60)/24)+DATE(1970,1,1)</f>
        <v>41784.789687500001</v>
      </c>
      <c r="L2864">
        <v>1401044229</v>
      </c>
      <c r="M2864" t="b">
        <v>0</v>
      </c>
      <c r="N2864">
        <v>3</v>
      </c>
      <c r="O2864" s="10">
        <f>Kickstarter[[#This Row],[pledged]]/Kickstarter[[#This Row],[goal]]</f>
        <v>4.3307086614173228E-3</v>
      </c>
      <c r="P2864" s="12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Sub-Category]],LEN(Kickstarter[[#This Row],[Category and Sub-Category]])-FIND("/",Kickstarter[[#This Row],[Category and Sub-Category]]))</f>
        <v>plays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f>(((Kickstarter[[#This Row],[deadline]]/60)/60)/24)+DATE(1970,1,1)</f>
        <v>41891.675034722226</v>
      </c>
      <c r="J2865">
        <v>1410279123</v>
      </c>
      <c r="K2865" s="9">
        <f>(((Kickstarter[[#This Row],[launched_at]]/60)/60)/24)+DATE(1970,1,1)</f>
        <v>41831.675034722226</v>
      </c>
      <c r="L2865">
        <v>1405095123</v>
      </c>
      <c r="M2865" t="b">
        <v>0</v>
      </c>
      <c r="N2865">
        <v>1</v>
      </c>
      <c r="O2865" s="10">
        <f>Kickstarter[[#This Row],[pledged]]/Kickstarter[[#This Row],[goal]]</f>
        <v>4.0000000000000002E-4</v>
      </c>
      <c r="P2865" s="12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Sub-Category]],LEN(Kickstarter[[#This Row],[Category and Sub-Category]])-FIND("/",Kickstarter[[#This Row],[Category and Sub-Category]]))</f>
        <v>plays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f>(((Kickstarter[[#This Row],[deadline]]/60)/60)/24)+DATE(1970,1,1)</f>
        <v>42202.554166666669</v>
      </c>
      <c r="J2866">
        <v>1437139080</v>
      </c>
      <c r="K2866" s="9">
        <f>(((Kickstarter[[#This Row],[launched_at]]/60)/60)/24)+DATE(1970,1,1)</f>
        <v>42172.613506944443</v>
      </c>
      <c r="L2866">
        <v>1434552207</v>
      </c>
      <c r="M2866" t="b">
        <v>0</v>
      </c>
      <c r="N2866">
        <v>3</v>
      </c>
      <c r="O2866" s="10">
        <f>Kickstarter[[#This Row],[pledged]]/Kickstarter[[#This Row],[goal]]</f>
        <v>1.6E-2</v>
      </c>
      <c r="P2866" s="12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Sub-Category]],LEN(Kickstarter[[#This Row],[Category and Sub-Category]])-FIND("/",Kickstarter[[#This Row],[Category and Sub-Category]]))</f>
        <v>plays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f>(((Kickstarter[[#This Row],[deadline]]/60)/60)/24)+DATE(1970,1,1)</f>
        <v>42010.114108796297</v>
      </c>
      <c r="J2867">
        <v>1420512259</v>
      </c>
      <c r="K2867" s="9">
        <f>(((Kickstarter[[#This Row],[launched_at]]/60)/60)/24)+DATE(1970,1,1)</f>
        <v>41950.114108796297</v>
      </c>
      <c r="L2867">
        <v>1415328259</v>
      </c>
      <c r="M2867" t="b">
        <v>0</v>
      </c>
      <c r="N2867">
        <v>0</v>
      </c>
      <c r="O2867" s="10">
        <f>Kickstarter[[#This Row],[pledged]]/Kickstarter[[#This Row],[goal]]</f>
        <v>0</v>
      </c>
      <c r="P2867" s="12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Sub-Category]],LEN(Kickstarter[[#This Row],[Category and Sub-Category]])-FIND("/",Kickstarter[[#This Row],[Category and Sub-Category]]))</f>
        <v>plays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f>(((Kickstarter[[#This Row],[deadline]]/60)/60)/24)+DATE(1970,1,1)</f>
        <v>42657.916666666672</v>
      </c>
      <c r="J2868">
        <v>1476482400</v>
      </c>
      <c r="K2868" s="9">
        <f>(((Kickstarter[[#This Row],[launched_at]]/60)/60)/24)+DATE(1970,1,1)</f>
        <v>42627.955104166671</v>
      </c>
      <c r="L2868">
        <v>1473893721</v>
      </c>
      <c r="M2868" t="b">
        <v>0</v>
      </c>
      <c r="N2868">
        <v>2</v>
      </c>
      <c r="O2868" s="10">
        <f>Kickstarter[[#This Row],[pledged]]/Kickstarter[[#This Row],[goal]]</f>
        <v>8.9999999999999993E-3</v>
      </c>
      <c r="P2868" s="12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Sub-Category]],LEN(Kickstarter[[#This Row],[Category and Sub-Category]])-FIND("/",Kickstarter[[#This Row],[Category and Sub-Category]]))</f>
        <v>plays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f>(((Kickstarter[[#This Row],[deadline]]/60)/60)/24)+DATE(1970,1,1)</f>
        <v>42555.166666666672</v>
      </c>
      <c r="J2869">
        <v>1467604800</v>
      </c>
      <c r="K2869" s="9">
        <f>(((Kickstarter[[#This Row],[launched_at]]/60)/60)/24)+DATE(1970,1,1)</f>
        <v>42531.195277777777</v>
      </c>
      <c r="L2869">
        <v>1465533672</v>
      </c>
      <c r="M2869" t="b">
        <v>0</v>
      </c>
      <c r="N2869">
        <v>10</v>
      </c>
      <c r="O2869" s="10">
        <f>Kickstarter[[#This Row],[pledged]]/Kickstarter[[#This Row],[goal]]</f>
        <v>0.2016</v>
      </c>
      <c r="P2869" s="12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Sub-Category]],LEN(Kickstarter[[#This Row],[Category and Sub-Category]])-FIND("/",Kickstarter[[#This Row],[Category and Sub-Category]]))</f>
        <v>plays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f>(((Kickstarter[[#This Row],[deadline]]/60)/60)/24)+DATE(1970,1,1)</f>
        <v>42648.827013888891</v>
      </c>
      <c r="J2870">
        <v>1475697054</v>
      </c>
      <c r="K2870" s="9">
        <f>(((Kickstarter[[#This Row],[launched_at]]/60)/60)/24)+DATE(1970,1,1)</f>
        <v>42618.827013888891</v>
      </c>
      <c r="L2870">
        <v>1473105054</v>
      </c>
      <c r="M2870" t="b">
        <v>0</v>
      </c>
      <c r="N2870">
        <v>60</v>
      </c>
      <c r="O2870" s="10">
        <f>Kickstarter[[#This Row],[pledged]]/Kickstarter[[#This Row],[goal]]</f>
        <v>0.42011733333333334</v>
      </c>
      <c r="P2870" s="12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Sub-Category]],LEN(Kickstarter[[#This Row],[Category and Sub-Category]])-FIND("/",Kickstarter[[#This Row],[Category and Sub-Category]]))</f>
        <v>plays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f>(((Kickstarter[[#This Row],[deadline]]/60)/60)/24)+DATE(1970,1,1)</f>
        <v>42570.593530092592</v>
      </c>
      <c r="J2871">
        <v>1468937681</v>
      </c>
      <c r="K2871" s="9">
        <f>(((Kickstarter[[#This Row],[launched_at]]/60)/60)/24)+DATE(1970,1,1)</f>
        <v>42540.593530092592</v>
      </c>
      <c r="L2871">
        <v>1466345681</v>
      </c>
      <c r="M2871" t="b">
        <v>0</v>
      </c>
      <c r="N2871">
        <v>5</v>
      </c>
      <c r="O2871" s="10">
        <f>Kickstarter[[#This Row],[pledged]]/Kickstarter[[#This Row],[goal]]</f>
        <v>8.8500000000000002E-3</v>
      </c>
      <c r="P2871" s="12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Sub-Category]],LEN(Kickstarter[[#This Row],[Category and Sub-Category]])-FIND("/",Kickstarter[[#This Row],[Category and Sub-Category]]))</f>
        <v>plays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f>(((Kickstarter[[#This Row],[deadline]]/60)/60)/24)+DATE(1970,1,1)</f>
        <v>41776.189409722225</v>
      </c>
      <c r="J2872">
        <v>1400301165</v>
      </c>
      <c r="K2872" s="9">
        <f>(((Kickstarter[[#This Row],[launched_at]]/60)/60)/24)+DATE(1970,1,1)</f>
        <v>41746.189409722225</v>
      </c>
      <c r="L2872">
        <v>1397709165</v>
      </c>
      <c r="M2872" t="b">
        <v>0</v>
      </c>
      <c r="N2872">
        <v>9</v>
      </c>
      <c r="O2872" s="10">
        <f>Kickstarter[[#This Row],[pledged]]/Kickstarter[[#This Row],[goal]]</f>
        <v>0.15</v>
      </c>
      <c r="P2872" s="12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Sub-Category]],LEN(Kickstarter[[#This Row],[Category and Sub-Category]])-FIND("/",Kickstarter[[#This Row],[Category and Sub-Category]]))</f>
        <v>plays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f>(((Kickstarter[[#This Row],[deadline]]/60)/60)/24)+DATE(1970,1,1)</f>
        <v>41994.738576388889</v>
      </c>
      <c r="J2873">
        <v>1419183813</v>
      </c>
      <c r="K2873" s="9">
        <f>(((Kickstarter[[#This Row],[launched_at]]/60)/60)/24)+DATE(1970,1,1)</f>
        <v>41974.738576388889</v>
      </c>
      <c r="L2873">
        <v>1417455813</v>
      </c>
      <c r="M2873" t="b">
        <v>0</v>
      </c>
      <c r="N2873">
        <v>13</v>
      </c>
      <c r="O2873" s="10">
        <f>Kickstarter[[#This Row],[pledged]]/Kickstarter[[#This Row],[goal]]</f>
        <v>4.6699999999999998E-2</v>
      </c>
      <c r="P2873" s="12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Sub-Category]],LEN(Kickstarter[[#This Row],[Category and Sub-Category]])-FIND("/",Kickstarter[[#This Row],[Category and Sub-Category]]))</f>
        <v>plays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f>(((Kickstarter[[#This Row],[deadline]]/60)/60)/24)+DATE(1970,1,1)</f>
        <v>42175.11618055556</v>
      </c>
      <c r="J2874">
        <v>1434768438</v>
      </c>
      <c r="K2874" s="9">
        <f>(((Kickstarter[[#This Row],[launched_at]]/60)/60)/24)+DATE(1970,1,1)</f>
        <v>42115.11618055556</v>
      </c>
      <c r="L2874">
        <v>1429584438</v>
      </c>
      <c r="M2874" t="b">
        <v>0</v>
      </c>
      <c r="N2874">
        <v>0</v>
      </c>
      <c r="O2874" s="10">
        <f>Kickstarter[[#This Row],[pledged]]/Kickstarter[[#This Row],[goal]]</f>
        <v>0</v>
      </c>
      <c r="P2874" s="12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Sub-Category]],LEN(Kickstarter[[#This Row],[Category and Sub-Category]])-FIND("/",Kickstarter[[#This Row],[Category and Sub-Category]]))</f>
        <v>plays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f>(((Kickstarter[[#This Row],[deadline]]/60)/60)/24)+DATE(1970,1,1)</f>
        <v>42032.817488425921</v>
      </c>
      <c r="J2875">
        <v>1422473831</v>
      </c>
      <c r="K2875" s="9">
        <f>(((Kickstarter[[#This Row],[launched_at]]/60)/60)/24)+DATE(1970,1,1)</f>
        <v>42002.817488425921</v>
      </c>
      <c r="L2875">
        <v>1419881831</v>
      </c>
      <c r="M2875" t="b">
        <v>0</v>
      </c>
      <c r="N2875">
        <v>8</v>
      </c>
      <c r="O2875" s="10">
        <f>Kickstarter[[#This Row],[pledged]]/Kickstarter[[#This Row],[goal]]</f>
        <v>0.38119999999999998</v>
      </c>
      <c r="P2875" s="12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Sub-Category]],LEN(Kickstarter[[#This Row],[Category and Sub-Category]])-FIND("/",Kickstarter[[#This Row],[Category and Sub-Category]]))</f>
        <v>plays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f>(((Kickstarter[[#This Row],[deadline]]/60)/60)/24)+DATE(1970,1,1)</f>
        <v>42752.84474537037</v>
      </c>
      <c r="J2876">
        <v>1484684186</v>
      </c>
      <c r="K2876" s="9">
        <f>(((Kickstarter[[#This Row],[launched_at]]/60)/60)/24)+DATE(1970,1,1)</f>
        <v>42722.84474537037</v>
      </c>
      <c r="L2876">
        <v>1482092186</v>
      </c>
      <c r="M2876" t="b">
        <v>0</v>
      </c>
      <c r="N2876">
        <v>3</v>
      </c>
      <c r="O2876" s="10">
        <f>Kickstarter[[#This Row],[pledged]]/Kickstarter[[#This Row],[goal]]</f>
        <v>5.4199999999999998E-2</v>
      </c>
      <c r="P2876" s="12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Sub-Category]],LEN(Kickstarter[[#This Row],[Category and Sub-Category]])-FIND("/",Kickstarter[[#This Row],[Category and Sub-Category]]))</f>
        <v>plays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f>(((Kickstarter[[#This Row],[deadline]]/60)/60)/24)+DATE(1970,1,1)</f>
        <v>42495.128391203703</v>
      </c>
      <c r="J2877">
        <v>1462417493</v>
      </c>
      <c r="K2877" s="9">
        <f>(((Kickstarter[[#This Row],[launched_at]]/60)/60)/24)+DATE(1970,1,1)</f>
        <v>42465.128391203703</v>
      </c>
      <c r="L2877">
        <v>1459825493</v>
      </c>
      <c r="M2877" t="b">
        <v>0</v>
      </c>
      <c r="N2877">
        <v>3</v>
      </c>
      <c r="O2877" s="10">
        <f>Kickstarter[[#This Row],[pledged]]/Kickstarter[[#This Row],[goal]]</f>
        <v>3.5E-4</v>
      </c>
      <c r="P2877" s="12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Sub-Category]],LEN(Kickstarter[[#This Row],[Category and Sub-Category]])-FIND("/",Kickstarter[[#This Row],[Category and Sub-Category]]))</f>
        <v>plays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f>(((Kickstarter[[#This Row],[deadline]]/60)/60)/24)+DATE(1970,1,1)</f>
        <v>42201.743969907402</v>
      </c>
      <c r="J2878">
        <v>1437069079</v>
      </c>
      <c r="K2878" s="9">
        <f>(((Kickstarter[[#This Row],[launched_at]]/60)/60)/24)+DATE(1970,1,1)</f>
        <v>42171.743969907402</v>
      </c>
      <c r="L2878">
        <v>1434477079</v>
      </c>
      <c r="M2878" t="b">
        <v>0</v>
      </c>
      <c r="N2878">
        <v>0</v>
      </c>
      <c r="O2878" s="10">
        <f>Kickstarter[[#This Row],[pledged]]/Kickstarter[[#This Row],[goal]]</f>
        <v>0</v>
      </c>
      <c r="P2878" s="12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Sub-Category]],LEN(Kickstarter[[#This Row],[Category and Sub-Category]])-FIND("/",Kickstarter[[#This Row],[Category and Sub-Category]]))</f>
        <v>plays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f>(((Kickstarter[[#This Row],[deadline]]/60)/60)/24)+DATE(1970,1,1)</f>
        <v>42704.708333333328</v>
      </c>
      <c r="J2879">
        <v>1480525200</v>
      </c>
      <c r="K2879" s="9">
        <f>(((Kickstarter[[#This Row],[launched_at]]/60)/60)/24)+DATE(1970,1,1)</f>
        <v>42672.955138888887</v>
      </c>
      <c r="L2879">
        <v>1477781724</v>
      </c>
      <c r="M2879" t="b">
        <v>0</v>
      </c>
      <c r="N2879">
        <v>6</v>
      </c>
      <c r="O2879" s="10">
        <f>Kickstarter[[#This Row],[pledged]]/Kickstarter[[#This Row],[goal]]</f>
        <v>0.10833333333333334</v>
      </c>
      <c r="P2879" s="12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Sub-Category]],LEN(Kickstarter[[#This Row],[Category and Sub-Category]])-FIND("/",Kickstarter[[#This Row],[Category and Sub-Category]]))</f>
        <v>plays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f>(((Kickstarter[[#This Row],[deadline]]/60)/60)/24)+DATE(1970,1,1)</f>
        <v>42188.615682870368</v>
      </c>
      <c r="J2880">
        <v>1435934795</v>
      </c>
      <c r="K2880" s="9">
        <f>(((Kickstarter[[#This Row],[launched_at]]/60)/60)/24)+DATE(1970,1,1)</f>
        <v>42128.615682870368</v>
      </c>
      <c r="L2880">
        <v>1430750795</v>
      </c>
      <c r="M2880" t="b">
        <v>0</v>
      </c>
      <c r="N2880">
        <v>4</v>
      </c>
      <c r="O2880" s="10">
        <f>Kickstarter[[#This Row],[pledged]]/Kickstarter[[#This Row],[goal]]</f>
        <v>2.1000000000000001E-2</v>
      </c>
      <c r="P2880" s="12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Sub-Category]],LEN(Kickstarter[[#This Row],[Category and Sub-Category]])-FIND("/",Kickstarter[[#This Row],[Category and Sub-Category]]))</f>
        <v>plays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f>(((Kickstarter[[#This Row],[deadline]]/60)/60)/24)+DATE(1970,1,1)</f>
        <v>42389.725243055553</v>
      </c>
      <c r="J2881">
        <v>1453310661</v>
      </c>
      <c r="K2881" s="9">
        <f>(((Kickstarter[[#This Row],[launched_at]]/60)/60)/24)+DATE(1970,1,1)</f>
        <v>42359.725243055553</v>
      </c>
      <c r="L2881">
        <v>1450718661</v>
      </c>
      <c r="M2881" t="b">
        <v>0</v>
      </c>
      <c r="N2881">
        <v>1</v>
      </c>
      <c r="O2881" s="10">
        <f>Kickstarter[[#This Row],[pledged]]/Kickstarter[[#This Row],[goal]]</f>
        <v>2.5892857142857141E-3</v>
      </c>
      <c r="P2881" s="12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Sub-Category]],LEN(Kickstarter[[#This Row],[Category and Sub-Category]])-FIND("/",Kickstarter[[#This Row],[Category and Sub-Category]]))</f>
        <v>plays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f>(((Kickstarter[[#This Row],[deadline]]/60)/60)/24)+DATE(1970,1,1)</f>
        <v>42236.711805555555</v>
      </c>
      <c r="J2882">
        <v>1440090300</v>
      </c>
      <c r="K2882" s="9">
        <f>(((Kickstarter[[#This Row],[launched_at]]/60)/60)/24)+DATE(1970,1,1)</f>
        <v>42192.905694444446</v>
      </c>
      <c r="L2882">
        <v>1436305452</v>
      </c>
      <c r="M2882" t="b">
        <v>0</v>
      </c>
      <c r="N2882">
        <v>29</v>
      </c>
      <c r="O2882" s="10">
        <f>Kickstarter[[#This Row],[pledged]]/Kickstarter[[#This Row],[goal]]</f>
        <v>0.23333333333333334</v>
      </c>
      <c r="P2882" s="12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Sub-Category]],LEN(Kickstarter[[#This Row],[Category and Sub-Category]])-FIND("/",Kickstarter[[#This Row],[Category and Sub-Category]]))</f>
        <v>plays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f>(((Kickstarter[[#This Row],[deadline]]/60)/60)/24)+DATE(1970,1,1)</f>
        <v>41976.639305555553</v>
      </c>
      <c r="J2883">
        <v>1417620036</v>
      </c>
      <c r="K2883" s="9">
        <f>(((Kickstarter[[#This Row],[launched_at]]/60)/60)/24)+DATE(1970,1,1)</f>
        <v>41916.597638888888</v>
      </c>
      <c r="L2883">
        <v>1412432436</v>
      </c>
      <c r="M2883" t="b">
        <v>0</v>
      </c>
      <c r="N2883">
        <v>0</v>
      </c>
      <c r="O2883" s="10">
        <f>Kickstarter[[#This Row],[pledged]]/Kickstarter[[#This Row],[goal]]</f>
        <v>0</v>
      </c>
      <c r="P2883" s="12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Sub-Category]],LEN(Kickstarter[[#This Row],[Category and Sub-Category]])-FIND("/",Kickstarter[[#This Row],[Category and Sub-Category]]))</f>
        <v>plays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f>(((Kickstarter[[#This Row],[deadline]]/60)/60)/24)+DATE(1970,1,1)</f>
        <v>42491.596273148149</v>
      </c>
      <c r="J2884">
        <v>1462112318</v>
      </c>
      <c r="K2884" s="9">
        <f>(((Kickstarter[[#This Row],[launched_at]]/60)/60)/24)+DATE(1970,1,1)</f>
        <v>42461.596273148149</v>
      </c>
      <c r="L2884">
        <v>1459520318</v>
      </c>
      <c r="M2884" t="b">
        <v>0</v>
      </c>
      <c r="N2884">
        <v>4</v>
      </c>
      <c r="O2884" s="10">
        <f>Kickstarter[[#This Row],[pledged]]/Kickstarter[[#This Row],[goal]]</f>
        <v>0.33600000000000002</v>
      </c>
      <c r="P2884" s="12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Sub-Category]],LEN(Kickstarter[[#This Row],[Category and Sub-Category]])-FIND("/",Kickstarter[[#This Row],[Category and Sub-Category]]))</f>
        <v>plays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f>(((Kickstarter[[#This Row],[deadline]]/60)/60)/24)+DATE(1970,1,1)</f>
        <v>42406.207638888889</v>
      </c>
      <c r="J2885">
        <v>1454734740</v>
      </c>
      <c r="K2885" s="9">
        <f>(((Kickstarter[[#This Row],[launched_at]]/60)/60)/24)+DATE(1970,1,1)</f>
        <v>42370.90320601852</v>
      </c>
      <c r="L2885">
        <v>1451684437</v>
      </c>
      <c r="M2885" t="b">
        <v>0</v>
      </c>
      <c r="N2885">
        <v>5</v>
      </c>
      <c r="O2885" s="10">
        <f>Kickstarter[[#This Row],[pledged]]/Kickstarter[[#This Row],[goal]]</f>
        <v>0.1908</v>
      </c>
      <c r="P2885" s="12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Sub-Category]],LEN(Kickstarter[[#This Row],[Category and Sub-Category]])-FIND("/",Kickstarter[[#This Row],[Category and Sub-Category]]))</f>
        <v>plays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f>(((Kickstarter[[#This Row],[deadline]]/60)/60)/24)+DATE(1970,1,1)</f>
        <v>41978.727256944447</v>
      </c>
      <c r="J2886">
        <v>1417800435</v>
      </c>
      <c r="K2886" s="9">
        <f>(((Kickstarter[[#This Row],[launched_at]]/60)/60)/24)+DATE(1970,1,1)</f>
        <v>41948.727256944447</v>
      </c>
      <c r="L2886">
        <v>1415208435</v>
      </c>
      <c r="M2886" t="b">
        <v>0</v>
      </c>
      <c r="N2886">
        <v>4</v>
      </c>
      <c r="O2886" s="10">
        <f>Kickstarter[[#This Row],[pledged]]/Kickstarter[[#This Row],[goal]]</f>
        <v>4.1111111111111114E-3</v>
      </c>
      <c r="P2886" s="12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Sub-Category]],LEN(Kickstarter[[#This Row],[Category and Sub-Category]])-FIND("/",Kickstarter[[#This Row],[Category and Sub-Category]]))</f>
        <v>plays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f>(((Kickstarter[[#This Row],[deadline]]/60)/60)/24)+DATE(1970,1,1)</f>
        <v>42077.034733796296</v>
      </c>
      <c r="J2887">
        <v>1426294201</v>
      </c>
      <c r="K2887" s="9">
        <f>(((Kickstarter[[#This Row],[launched_at]]/60)/60)/24)+DATE(1970,1,1)</f>
        <v>42047.07640046296</v>
      </c>
      <c r="L2887">
        <v>1423705801</v>
      </c>
      <c r="M2887" t="b">
        <v>0</v>
      </c>
      <c r="N2887">
        <v>5</v>
      </c>
      <c r="O2887" s="10">
        <f>Kickstarter[[#This Row],[pledged]]/Kickstarter[[#This Row],[goal]]</f>
        <v>0.32500000000000001</v>
      </c>
      <c r="P2887" s="12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Sub-Category]],LEN(Kickstarter[[#This Row],[Category and Sub-Category]])-FIND("/",Kickstarter[[#This Row],[Category and Sub-Category]]))</f>
        <v>plays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f>(((Kickstarter[[#This Row],[deadline]]/60)/60)/24)+DATE(1970,1,1)</f>
        <v>42266.165972222225</v>
      </c>
      <c r="J2888">
        <v>1442635140</v>
      </c>
      <c r="K2888" s="9">
        <f>(((Kickstarter[[#This Row],[launched_at]]/60)/60)/24)+DATE(1970,1,1)</f>
        <v>42261.632916666669</v>
      </c>
      <c r="L2888">
        <v>1442243484</v>
      </c>
      <c r="M2888" t="b">
        <v>0</v>
      </c>
      <c r="N2888">
        <v>1</v>
      </c>
      <c r="O2888" s="10">
        <f>Kickstarter[[#This Row],[pledged]]/Kickstarter[[#This Row],[goal]]</f>
        <v>0.05</v>
      </c>
      <c r="P2888" s="12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Sub-Category]],LEN(Kickstarter[[#This Row],[Category and Sub-Category]])-FIND("/",Kickstarter[[#This Row],[Category and Sub-Category]]))</f>
        <v>plays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f>(((Kickstarter[[#This Row],[deadline]]/60)/60)/24)+DATE(1970,1,1)</f>
        <v>42015.427361111113</v>
      </c>
      <c r="J2889">
        <v>1420971324</v>
      </c>
      <c r="K2889" s="9">
        <f>(((Kickstarter[[#This Row],[launched_at]]/60)/60)/24)+DATE(1970,1,1)</f>
        <v>41985.427361111113</v>
      </c>
      <c r="L2889">
        <v>1418379324</v>
      </c>
      <c r="M2889" t="b">
        <v>0</v>
      </c>
      <c r="N2889">
        <v>1</v>
      </c>
      <c r="O2889" s="10">
        <f>Kickstarter[[#This Row],[pledged]]/Kickstarter[[#This Row],[goal]]</f>
        <v>1.6666666666666668E-3</v>
      </c>
      <c r="P2889" s="12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Sub-Category]],LEN(Kickstarter[[#This Row],[Category and Sub-Category]])-FIND("/",Kickstarter[[#This Row],[Category and Sub-Category]]))</f>
        <v>plays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f>(((Kickstarter[[#This Row],[deadline]]/60)/60)/24)+DATE(1970,1,1)</f>
        <v>41930.207638888889</v>
      </c>
      <c r="J2890">
        <v>1413608340</v>
      </c>
      <c r="K2890" s="9">
        <f>(((Kickstarter[[#This Row],[launched_at]]/60)/60)/24)+DATE(1970,1,1)</f>
        <v>41922.535185185188</v>
      </c>
      <c r="L2890">
        <v>1412945440</v>
      </c>
      <c r="M2890" t="b">
        <v>0</v>
      </c>
      <c r="N2890">
        <v>0</v>
      </c>
      <c r="O2890" s="10">
        <f>Kickstarter[[#This Row],[pledged]]/Kickstarter[[#This Row],[goal]]</f>
        <v>0</v>
      </c>
      <c r="P2890" s="12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Sub-Category]],LEN(Kickstarter[[#This Row],[Category and Sub-Category]])-FIND("/",Kickstarter[[#This Row],[Category and Sub-Category]]))</f>
        <v>plays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f>(((Kickstarter[[#This Row],[deadline]]/60)/60)/24)+DATE(1970,1,1)</f>
        <v>41880.863252314812</v>
      </c>
      <c r="J2891">
        <v>1409344985</v>
      </c>
      <c r="K2891" s="9">
        <f>(((Kickstarter[[#This Row],[launched_at]]/60)/60)/24)+DATE(1970,1,1)</f>
        <v>41850.863252314812</v>
      </c>
      <c r="L2891">
        <v>1406752985</v>
      </c>
      <c r="M2891" t="b">
        <v>0</v>
      </c>
      <c r="N2891">
        <v>14</v>
      </c>
      <c r="O2891" s="10">
        <f>Kickstarter[[#This Row],[pledged]]/Kickstarter[[#This Row],[goal]]</f>
        <v>0.38066666666666665</v>
      </c>
      <c r="P2891" s="12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Sub-Category]],LEN(Kickstarter[[#This Row],[Category and Sub-Category]])-FIND("/",Kickstarter[[#This Row],[Category and Sub-Category]]))</f>
        <v>plays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f>(((Kickstarter[[#This Row],[deadline]]/60)/60)/24)+DATE(1970,1,1)</f>
        <v>41860.125</v>
      </c>
      <c r="J2892">
        <v>1407553200</v>
      </c>
      <c r="K2892" s="9">
        <f>(((Kickstarter[[#This Row],[launched_at]]/60)/60)/24)+DATE(1970,1,1)</f>
        <v>41831.742962962962</v>
      </c>
      <c r="L2892">
        <v>1405100992</v>
      </c>
      <c r="M2892" t="b">
        <v>0</v>
      </c>
      <c r="N2892">
        <v>3</v>
      </c>
      <c r="O2892" s="10">
        <f>Kickstarter[[#This Row],[pledged]]/Kickstarter[[#This Row],[goal]]</f>
        <v>1.0500000000000001E-2</v>
      </c>
      <c r="P2892" s="12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Sub-Category]],LEN(Kickstarter[[#This Row],[Category and Sub-Category]])-FIND("/",Kickstarter[[#This Row],[Category and Sub-Category]]))</f>
        <v>plays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f>(((Kickstarter[[#This Row],[deadline]]/60)/60)/24)+DATE(1970,1,1)</f>
        <v>42475.84175925926</v>
      </c>
      <c r="J2893">
        <v>1460751128</v>
      </c>
      <c r="K2893" s="9">
        <f>(((Kickstarter[[#This Row],[launched_at]]/60)/60)/24)+DATE(1970,1,1)</f>
        <v>42415.883425925931</v>
      </c>
      <c r="L2893">
        <v>1455570728</v>
      </c>
      <c r="M2893" t="b">
        <v>0</v>
      </c>
      <c r="N2893">
        <v>10</v>
      </c>
      <c r="O2893" s="10">
        <f>Kickstarter[[#This Row],[pledged]]/Kickstarter[[#This Row],[goal]]</f>
        <v>2.7300000000000001E-2</v>
      </c>
      <c r="P2893" s="12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Sub-Category]],LEN(Kickstarter[[#This Row],[Category and Sub-Category]])-FIND("/",Kickstarter[[#This Row],[Category and Sub-Category]]))</f>
        <v>plays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f>(((Kickstarter[[#This Row],[deadline]]/60)/60)/24)+DATE(1970,1,1)</f>
        <v>41876.875</v>
      </c>
      <c r="J2894">
        <v>1409000400</v>
      </c>
      <c r="K2894" s="9">
        <f>(((Kickstarter[[#This Row],[launched_at]]/60)/60)/24)+DATE(1970,1,1)</f>
        <v>41869.714166666665</v>
      </c>
      <c r="L2894">
        <v>1408381704</v>
      </c>
      <c r="M2894" t="b">
        <v>0</v>
      </c>
      <c r="N2894">
        <v>17</v>
      </c>
      <c r="O2894" s="10">
        <f>Kickstarter[[#This Row],[pledged]]/Kickstarter[[#This Row],[goal]]</f>
        <v>9.0909090909090912E-2</v>
      </c>
      <c r="P2894" s="12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Sub-Category]],LEN(Kickstarter[[#This Row],[Category and Sub-Category]])-FIND("/",Kickstarter[[#This Row],[Category and Sub-Category]]))</f>
        <v>plays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f>(((Kickstarter[[#This Row],[deadline]]/60)/60)/24)+DATE(1970,1,1)</f>
        <v>42013.083333333328</v>
      </c>
      <c r="J2895">
        <v>1420768800</v>
      </c>
      <c r="K2895" s="9">
        <f>(((Kickstarter[[#This Row],[launched_at]]/60)/60)/24)+DATE(1970,1,1)</f>
        <v>41953.773090277777</v>
      </c>
      <c r="L2895">
        <v>1415644395</v>
      </c>
      <c r="M2895" t="b">
        <v>0</v>
      </c>
      <c r="N2895">
        <v>2</v>
      </c>
      <c r="O2895" s="10">
        <f>Kickstarter[[#This Row],[pledged]]/Kickstarter[[#This Row],[goal]]</f>
        <v>5.0000000000000001E-3</v>
      </c>
      <c r="P2895" s="12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Sub-Category]],LEN(Kickstarter[[#This Row],[Category and Sub-Category]])-FIND("/",Kickstarter[[#This Row],[Category and Sub-Category]]))</f>
        <v>plays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f>(((Kickstarter[[#This Row],[deadline]]/60)/60)/24)+DATE(1970,1,1)</f>
        <v>42097.944618055553</v>
      </c>
      <c r="J2896">
        <v>1428100815</v>
      </c>
      <c r="K2896" s="9">
        <f>(((Kickstarter[[#This Row],[launched_at]]/60)/60)/24)+DATE(1970,1,1)</f>
        <v>42037.986284722225</v>
      </c>
      <c r="L2896">
        <v>1422920415</v>
      </c>
      <c r="M2896" t="b">
        <v>0</v>
      </c>
      <c r="N2896">
        <v>0</v>
      </c>
      <c r="O2896" s="10">
        <f>Kickstarter[[#This Row],[pledged]]/Kickstarter[[#This Row],[goal]]</f>
        <v>0</v>
      </c>
      <c r="P2896" s="12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Sub-Category]],LEN(Kickstarter[[#This Row],[Category and Sub-Category]])-FIND("/",Kickstarter[[#This Row],[Category and Sub-Category]]))</f>
        <v>plays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f>(((Kickstarter[[#This Row],[deadline]]/60)/60)/24)+DATE(1970,1,1)</f>
        <v>41812.875</v>
      </c>
      <c r="J2897">
        <v>1403470800</v>
      </c>
      <c r="K2897" s="9">
        <f>(((Kickstarter[[#This Row],[launched_at]]/60)/60)/24)+DATE(1970,1,1)</f>
        <v>41811.555462962962</v>
      </c>
      <c r="L2897">
        <v>1403356792</v>
      </c>
      <c r="M2897" t="b">
        <v>0</v>
      </c>
      <c r="N2897">
        <v>4</v>
      </c>
      <c r="O2897" s="10">
        <f>Kickstarter[[#This Row],[pledged]]/Kickstarter[[#This Row],[goal]]</f>
        <v>4.5999999999999999E-2</v>
      </c>
      <c r="P2897" s="12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Sub-Category]],LEN(Kickstarter[[#This Row],[Category and Sub-Category]])-FIND("/",Kickstarter[[#This Row],[Category and Sub-Category]]))</f>
        <v>plays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f>(((Kickstarter[[#This Row],[deadline]]/60)/60)/24)+DATE(1970,1,1)</f>
        <v>42716.25</v>
      </c>
      <c r="J2898">
        <v>1481522400</v>
      </c>
      <c r="K2898" s="9">
        <f>(((Kickstarter[[#This Row],[launched_at]]/60)/60)/24)+DATE(1970,1,1)</f>
        <v>42701.908807870372</v>
      </c>
      <c r="L2898">
        <v>1480283321</v>
      </c>
      <c r="M2898" t="b">
        <v>0</v>
      </c>
      <c r="N2898">
        <v>12</v>
      </c>
      <c r="O2898" s="10">
        <f>Kickstarter[[#This Row],[pledged]]/Kickstarter[[#This Row],[goal]]</f>
        <v>0.20833333333333334</v>
      </c>
      <c r="P2898" s="12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Sub-Category]],LEN(Kickstarter[[#This Row],[Category and Sub-Category]])-FIND("/",Kickstarter[[#This Row],[Category and Sub-Category]]))</f>
        <v>plays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f>(((Kickstarter[[#This Row],[deadline]]/60)/60)/24)+DATE(1970,1,1)</f>
        <v>42288.645196759258</v>
      </c>
      <c r="J2899">
        <v>1444577345</v>
      </c>
      <c r="K2899" s="9">
        <f>(((Kickstarter[[#This Row],[launched_at]]/60)/60)/24)+DATE(1970,1,1)</f>
        <v>42258.646504629629</v>
      </c>
      <c r="L2899">
        <v>1441985458</v>
      </c>
      <c r="M2899" t="b">
        <v>0</v>
      </c>
      <c r="N2899">
        <v>3</v>
      </c>
      <c r="O2899" s="10">
        <f>Kickstarter[[#This Row],[pledged]]/Kickstarter[[#This Row],[goal]]</f>
        <v>4.583333333333333E-2</v>
      </c>
      <c r="P2899" s="12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Sub-Category]],LEN(Kickstarter[[#This Row],[Category and Sub-Category]])-FIND("/",Kickstarter[[#This Row],[Category and Sub-Category]]))</f>
        <v>plays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f>(((Kickstarter[[#This Row],[deadline]]/60)/60)/24)+DATE(1970,1,1)</f>
        <v>42308.664965277778</v>
      </c>
      <c r="J2900">
        <v>1446307053</v>
      </c>
      <c r="K2900" s="9">
        <f>(((Kickstarter[[#This Row],[launched_at]]/60)/60)/24)+DATE(1970,1,1)</f>
        <v>42278.664965277778</v>
      </c>
      <c r="L2900">
        <v>1443715053</v>
      </c>
      <c r="M2900" t="b">
        <v>0</v>
      </c>
      <c r="N2900">
        <v>12</v>
      </c>
      <c r="O2900" s="10">
        <f>Kickstarter[[#This Row],[pledged]]/Kickstarter[[#This Row],[goal]]</f>
        <v>4.2133333333333335E-2</v>
      </c>
      <c r="P2900" s="12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Sub-Category]],LEN(Kickstarter[[#This Row],[Category and Sub-Category]])-FIND("/",Kickstarter[[#This Row],[Category and Sub-Category]]))</f>
        <v>plays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f>(((Kickstarter[[#This Row],[deadline]]/60)/60)/24)+DATE(1970,1,1)</f>
        <v>42575.078217592592</v>
      </c>
      <c r="J2901">
        <v>1469325158</v>
      </c>
      <c r="K2901" s="9">
        <f>(((Kickstarter[[#This Row],[launched_at]]/60)/60)/24)+DATE(1970,1,1)</f>
        <v>42515.078217592592</v>
      </c>
      <c r="L2901">
        <v>1464141158</v>
      </c>
      <c r="M2901" t="b">
        <v>0</v>
      </c>
      <c r="N2901">
        <v>0</v>
      </c>
      <c r="O2901" s="10">
        <f>Kickstarter[[#This Row],[pledged]]/Kickstarter[[#This Row],[goal]]</f>
        <v>0</v>
      </c>
      <c r="P2901" s="12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Sub-Category]],LEN(Kickstarter[[#This Row],[Category and Sub-Category]])-FIND("/",Kickstarter[[#This Row],[Category and Sub-Category]]))</f>
        <v>plays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f>(((Kickstarter[[#This Row],[deadline]]/60)/60)/24)+DATE(1970,1,1)</f>
        <v>41860.234166666669</v>
      </c>
      <c r="J2902">
        <v>1407562632</v>
      </c>
      <c r="K2902" s="9">
        <f>(((Kickstarter[[#This Row],[launched_at]]/60)/60)/24)+DATE(1970,1,1)</f>
        <v>41830.234166666669</v>
      </c>
      <c r="L2902">
        <v>1404970632</v>
      </c>
      <c r="M2902" t="b">
        <v>0</v>
      </c>
      <c r="N2902">
        <v>7</v>
      </c>
      <c r="O2902" s="10">
        <f>Kickstarter[[#This Row],[pledged]]/Kickstarter[[#This Row],[goal]]</f>
        <v>0.61909090909090914</v>
      </c>
      <c r="P2902" s="12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Sub-Category]],LEN(Kickstarter[[#This Row],[Category and Sub-Category]])-FIND("/",Kickstarter[[#This Row],[Category and Sub-Category]]))</f>
        <v>plays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f>(((Kickstarter[[#This Row],[deadline]]/60)/60)/24)+DATE(1970,1,1)</f>
        <v>42042.904386574075</v>
      </c>
      <c r="J2903">
        <v>1423345339</v>
      </c>
      <c r="K2903" s="9">
        <f>(((Kickstarter[[#This Row],[launched_at]]/60)/60)/24)+DATE(1970,1,1)</f>
        <v>41982.904386574075</v>
      </c>
      <c r="L2903">
        <v>1418161339</v>
      </c>
      <c r="M2903" t="b">
        <v>0</v>
      </c>
      <c r="N2903">
        <v>2</v>
      </c>
      <c r="O2903" s="10">
        <f>Kickstarter[[#This Row],[pledged]]/Kickstarter[[#This Row],[goal]]</f>
        <v>8.0000000000000002E-3</v>
      </c>
      <c r="P2903" s="12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Sub-Category]],LEN(Kickstarter[[#This Row],[Category and Sub-Category]])-FIND("/",Kickstarter[[#This Row],[Category and Sub-Category]]))</f>
        <v>plays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f>(((Kickstarter[[#This Row],[deadline]]/60)/60)/24)+DATE(1970,1,1)</f>
        <v>42240.439768518518</v>
      </c>
      <c r="J2904">
        <v>1440412396</v>
      </c>
      <c r="K2904" s="9">
        <f>(((Kickstarter[[#This Row],[launched_at]]/60)/60)/24)+DATE(1970,1,1)</f>
        <v>42210.439768518518</v>
      </c>
      <c r="L2904">
        <v>1437820396</v>
      </c>
      <c r="M2904" t="b">
        <v>0</v>
      </c>
      <c r="N2904">
        <v>1</v>
      </c>
      <c r="O2904" s="10">
        <f>Kickstarter[[#This Row],[pledged]]/Kickstarter[[#This Row],[goal]]</f>
        <v>1.6666666666666666E-4</v>
      </c>
      <c r="P2904" s="12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Sub-Category]],LEN(Kickstarter[[#This Row],[Category and Sub-Category]])-FIND("/",Kickstarter[[#This Row],[Category and Sub-Category]]))</f>
        <v>plays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f>(((Kickstarter[[#This Row],[deadline]]/60)/60)/24)+DATE(1970,1,1)</f>
        <v>42256.166874999995</v>
      </c>
      <c r="J2905">
        <v>1441771218</v>
      </c>
      <c r="K2905" s="9">
        <f>(((Kickstarter[[#This Row],[launched_at]]/60)/60)/24)+DATE(1970,1,1)</f>
        <v>42196.166874999995</v>
      </c>
      <c r="L2905">
        <v>1436587218</v>
      </c>
      <c r="M2905" t="b">
        <v>0</v>
      </c>
      <c r="N2905">
        <v>4</v>
      </c>
      <c r="O2905" s="10">
        <f>Kickstarter[[#This Row],[pledged]]/Kickstarter[[#This Row],[goal]]</f>
        <v>7.7999999999999996E-3</v>
      </c>
      <c r="P2905" s="12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Sub-Category]],LEN(Kickstarter[[#This Row],[Category and Sub-Category]])-FIND("/",Kickstarter[[#This Row],[Category and Sub-Category]]))</f>
        <v>plays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f>(((Kickstarter[[#This Row],[deadline]]/60)/60)/24)+DATE(1970,1,1)</f>
        <v>41952.5</v>
      </c>
      <c r="J2906">
        <v>1415534400</v>
      </c>
      <c r="K2906" s="9">
        <f>(((Kickstarter[[#This Row],[launched_at]]/60)/60)/24)+DATE(1970,1,1)</f>
        <v>41940.967951388891</v>
      </c>
      <c r="L2906">
        <v>1414538031</v>
      </c>
      <c r="M2906" t="b">
        <v>0</v>
      </c>
      <c r="N2906">
        <v>4</v>
      </c>
      <c r="O2906" s="10">
        <f>Kickstarter[[#This Row],[pledged]]/Kickstarter[[#This Row],[goal]]</f>
        <v>0.05</v>
      </c>
      <c r="P2906" s="12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Sub-Category]],LEN(Kickstarter[[#This Row],[Category and Sub-Category]])-FIND("/",Kickstarter[[#This Row],[Category and Sub-Category]]))</f>
        <v>plays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f>(((Kickstarter[[#This Row],[deadline]]/60)/60)/24)+DATE(1970,1,1)</f>
        <v>42620.056863425925</v>
      </c>
      <c r="J2907">
        <v>1473211313</v>
      </c>
      <c r="K2907" s="9">
        <f>(((Kickstarter[[#This Row],[launched_at]]/60)/60)/24)+DATE(1970,1,1)</f>
        <v>42606.056863425925</v>
      </c>
      <c r="L2907">
        <v>1472001713</v>
      </c>
      <c r="M2907" t="b">
        <v>0</v>
      </c>
      <c r="N2907">
        <v>17</v>
      </c>
      <c r="O2907" s="10">
        <f>Kickstarter[[#This Row],[pledged]]/Kickstarter[[#This Row],[goal]]</f>
        <v>0.17771428571428571</v>
      </c>
      <c r="P2907" s="12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Sub-Category]],LEN(Kickstarter[[#This Row],[Category and Sub-Category]])-FIND("/",Kickstarter[[#This Row],[Category and Sub-Category]]))</f>
        <v>plays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f>(((Kickstarter[[#This Row],[deadline]]/60)/60)/24)+DATE(1970,1,1)</f>
        <v>42217.041666666672</v>
      </c>
      <c r="J2908">
        <v>1438390800</v>
      </c>
      <c r="K2908" s="9">
        <f>(((Kickstarter[[#This Row],[launched_at]]/60)/60)/24)+DATE(1970,1,1)</f>
        <v>42199.648912037039</v>
      </c>
      <c r="L2908">
        <v>1436888066</v>
      </c>
      <c r="M2908" t="b">
        <v>0</v>
      </c>
      <c r="N2908">
        <v>7</v>
      </c>
      <c r="O2908" s="10">
        <f>Kickstarter[[#This Row],[pledged]]/Kickstarter[[#This Row],[goal]]</f>
        <v>9.4166666666666662E-2</v>
      </c>
      <c r="P2908" s="12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Sub-Category]],LEN(Kickstarter[[#This Row],[Category and Sub-Category]])-FIND("/",Kickstarter[[#This Row],[Category and Sub-Category]]))</f>
        <v>plays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f>(((Kickstarter[[#This Row],[deadline]]/60)/60)/24)+DATE(1970,1,1)</f>
        <v>42504.877743055549</v>
      </c>
      <c r="J2909">
        <v>1463259837</v>
      </c>
      <c r="K2909" s="9">
        <f>(((Kickstarter[[#This Row],[launched_at]]/60)/60)/24)+DATE(1970,1,1)</f>
        <v>42444.877743055549</v>
      </c>
      <c r="L2909">
        <v>1458075837</v>
      </c>
      <c r="M2909" t="b">
        <v>0</v>
      </c>
      <c r="N2909">
        <v>2</v>
      </c>
      <c r="O2909" s="10">
        <f>Kickstarter[[#This Row],[pledged]]/Kickstarter[[#This Row],[goal]]</f>
        <v>8.0000000000000004E-4</v>
      </c>
      <c r="P2909" s="12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Sub-Category]],LEN(Kickstarter[[#This Row],[Category and Sub-Category]])-FIND("/",Kickstarter[[#This Row],[Category and Sub-Category]]))</f>
        <v>plays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f>(((Kickstarter[[#This Row],[deadline]]/60)/60)/24)+DATE(1970,1,1)</f>
        <v>42529.731701388882</v>
      </c>
      <c r="J2910">
        <v>1465407219</v>
      </c>
      <c r="K2910" s="9">
        <f>(((Kickstarter[[#This Row],[launched_at]]/60)/60)/24)+DATE(1970,1,1)</f>
        <v>42499.731701388882</v>
      </c>
      <c r="L2910">
        <v>1462815219</v>
      </c>
      <c r="M2910" t="b">
        <v>0</v>
      </c>
      <c r="N2910">
        <v>5</v>
      </c>
      <c r="O2910" s="10">
        <f>Kickstarter[[#This Row],[pledged]]/Kickstarter[[#This Row],[goal]]</f>
        <v>2.75E-2</v>
      </c>
      <c r="P2910" s="12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Sub-Category]],LEN(Kickstarter[[#This Row],[Category and Sub-Category]])-FIND("/",Kickstarter[[#This Row],[Category and Sub-Category]]))</f>
        <v>plays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f>(((Kickstarter[[#This Row],[deadline]]/60)/60)/24)+DATE(1970,1,1)</f>
        <v>41968.823611111111</v>
      </c>
      <c r="J2911">
        <v>1416944760</v>
      </c>
      <c r="K2911" s="9">
        <f>(((Kickstarter[[#This Row],[launched_at]]/60)/60)/24)+DATE(1970,1,1)</f>
        <v>41929.266215277778</v>
      </c>
      <c r="L2911">
        <v>1413527001</v>
      </c>
      <c r="M2911" t="b">
        <v>0</v>
      </c>
      <c r="N2911">
        <v>1</v>
      </c>
      <c r="O2911" s="10">
        <f>Kickstarter[[#This Row],[pledged]]/Kickstarter[[#This Row],[goal]]</f>
        <v>1.1111111111111112E-4</v>
      </c>
      <c r="P2911" s="12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Sub-Category]],LEN(Kickstarter[[#This Row],[Category and Sub-Category]])-FIND("/",Kickstarter[[#This Row],[Category and Sub-Category]]))</f>
        <v>plays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f>(((Kickstarter[[#This Row],[deadline]]/60)/60)/24)+DATE(1970,1,1)</f>
        <v>42167.841284722221</v>
      </c>
      <c r="J2912">
        <v>1434139887</v>
      </c>
      <c r="K2912" s="9">
        <f>(((Kickstarter[[#This Row],[launched_at]]/60)/60)/24)+DATE(1970,1,1)</f>
        <v>42107.841284722221</v>
      </c>
      <c r="L2912">
        <v>1428955887</v>
      </c>
      <c r="M2912" t="b">
        <v>0</v>
      </c>
      <c r="N2912">
        <v>1</v>
      </c>
      <c r="O2912" s="10">
        <f>Kickstarter[[#This Row],[pledged]]/Kickstarter[[#This Row],[goal]]</f>
        <v>3.3333333333333335E-5</v>
      </c>
      <c r="P2912" s="12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Sub-Category]],LEN(Kickstarter[[#This Row],[Category and Sub-Category]])-FIND("/",Kickstarter[[#This Row],[Category and Sub-Category]]))</f>
        <v>plays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f>(((Kickstarter[[#This Row],[deadline]]/60)/60)/24)+DATE(1970,1,1)</f>
        <v>42182.768819444449</v>
      </c>
      <c r="J2913">
        <v>1435429626</v>
      </c>
      <c r="K2913" s="9">
        <f>(((Kickstarter[[#This Row],[launched_at]]/60)/60)/24)+DATE(1970,1,1)</f>
        <v>42142.768819444449</v>
      </c>
      <c r="L2913">
        <v>1431973626</v>
      </c>
      <c r="M2913" t="b">
        <v>0</v>
      </c>
      <c r="N2913">
        <v>14</v>
      </c>
      <c r="O2913" s="10">
        <f>Kickstarter[[#This Row],[pledged]]/Kickstarter[[#This Row],[goal]]</f>
        <v>0.36499999999999999</v>
      </c>
      <c r="P2913" s="12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Sub-Category]],LEN(Kickstarter[[#This Row],[Category and Sub-Category]])-FIND("/",Kickstarter[[#This Row],[Category and Sub-Category]]))</f>
        <v>plays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f>(((Kickstarter[[#This Row],[deadline]]/60)/60)/24)+DATE(1970,1,1)</f>
        <v>42384.131643518514</v>
      </c>
      <c r="J2914">
        <v>1452827374</v>
      </c>
      <c r="K2914" s="9">
        <f>(((Kickstarter[[#This Row],[launched_at]]/60)/60)/24)+DATE(1970,1,1)</f>
        <v>42354.131643518514</v>
      </c>
      <c r="L2914">
        <v>1450235374</v>
      </c>
      <c r="M2914" t="b">
        <v>0</v>
      </c>
      <c r="N2914">
        <v>26</v>
      </c>
      <c r="O2914" s="10">
        <f>Kickstarter[[#This Row],[pledged]]/Kickstarter[[#This Row],[goal]]</f>
        <v>0.14058171745152354</v>
      </c>
      <c r="P2914" s="12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Sub-Category]],LEN(Kickstarter[[#This Row],[Category and Sub-Category]])-FIND("/",Kickstarter[[#This Row],[Category and Sub-Category]]))</f>
        <v>plays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f>(((Kickstarter[[#This Row],[deadline]]/60)/60)/24)+DATE(1970,1,1)</f>
        <v>41888.922905092593</v>
      </c>
      <c r="J2915">
        <v>1410041339</v>
      </c>
      <c r="K2915" s="9">
        <f>(((Kickstarter[[#This Row],[launched_at]]/60)/60)/24)+DATE(1970,1,1)</f>
        <v>41828.922905092593</v>
      </c>
      <c r="L2915">
        <v>1404857339</v>
      </c>
      <c r="M2915" t="b">
        <v>0</v>
      </c>
      <c r="N2915">
        <v>2</v>
      </c>
      <c r="O2915" s="10">
        <f>Kickstarter[[#This Row],[pledged]]/Kickstarter[[#This Row],[goal]]</f>
        <v>2.0000000000000001E-4</v>
      </c>
      <c r="P2915" s="12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Sub-Category]],LEN(Kickstarter[[#This Row],[Category and Sub-Category]])-FIND("/",Kickstarter[[#This Row],[Category and Sub-Category]]))</f>
        <v>plays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f>(((Kickstarter[[#This Row],[deadline]]/60)/60)/24)+DATE(1970,1,1)</f>
        <v>42077.865671296298</v>
      </c>
      <c r="J2916">
        <v>1426365994</v>
      </c>
      <c r="K2916" s="9">
        <f>(((Kickstarter[[#This Row],[launched_at]]/60)/60)/24)+DATE(1970,1,1)</f>
        <v>42017.907337962963</v>
      </c>
      <c r="L2916">
        <v>1421185594</v>
      </c>
      <c r="M2916" t="b">
        <v>0</v>
      </c>
      <c r="N2916">
        <v>1</v>
      </c>
      <c r="O2916" s="10">
        <f>Kickstarter[[#This Row],[pledged]]/Kickstarter[[#This Row],[goal]]</f>
        <v>4.0000000000000003E-5</v>
      </c>
      <c r="P2916" s="12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Sub-Category]],LEN(Kickstarter[[#This Row],[Category and Sub-Category]])-FIND("/",Kickstarter[[#This Row],[Category and Sub-Category]]))</f>
        <v>plays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f>(((Kickstarter[[#This Row],[deadline]]/60)/60)/24)+DATE(1970,1,1)</f>
        <v>42445.356365740736</v>
      </c>
      <c r="J2917">
        <v>1458117190</v>
      </c>
      <c r="K2917" s="9">
        <f>(((Kickstarter[[#This Row],[launched_at]]/60)/60)/24)+DATE(1970,1,1)</f>
        <v>42415.398032407407</v>
      </c>
      <c r="L2917">
        <v>1455528790</v>
      </c>
      <c r="M2917" t="b">
        <v>0</v>
      </c>
      <c r="N2917">
        <v>3</v>
      </c>
      <c r="O2917" s="10">
        <f>Kickstarter[[#This Row],[pledged]]/Kickstarter[[#This Row],[goal]]</f>
        <v>0.61099999999999999</v>
      </c>
      <c r="P2917" s="12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Sub-Category]],LEN(Kickstarter[[#This Row],[Category and Sub-Category]])-FIND("/",Kickstarter[[#This Row],[Category and Sub-Category]]))</f>
        <v>plays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f>(((Kickstarter[[#This Row],[deadline]]/60)/60)/24)+DATE(1970,1,1)</f>
        <v>41778.476724537039</v>
      </c>
      <c r="J2918">
        <v>1400498789</v>
      </c>
      <c r="K2918" s="9">
        <f>(((Kickstarter[[#This Row],[launched_at]]/60)/60)/24)+DATE(1970,1,1)</f>
        <v>41755.476724537039</v>
      </c>
      <c r="L2918">
        <v>1398511589</v>
      </c>
      <c r="M2918" t="b">
        <v>0</v>
      </c>
      <c r="N2918">
        <v>7</v>
      </c>
      <c r="O2918" s="10">
        <f>Kickstarter[[#This Row],[pledged]]/Kickstarter[[#This Row],[goal]]</f>
        <v>7.8378378378378383E-2</v>
      </c>
      <c r="P2918" s="12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Sub-Category]],LEN(Kickstarter[[#This Row],[Category and Sub-Category]])-FIND("/",Kickstarter[[#This Row],[Category and Sub-Category]]))</f>
        <v>plays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f>(((Kickstarter[[#This Row],[deadline]]/60)/60)/24)+DATE(1970,1,1)</f>
        <v>42263.234340277777</v>
      </c>
      <c r="J2919">
        <v>1442381847</v>
      </c>
      <c r="K2919" s="9">
        <f>(((Kickstarter[[#This Row],[launched_at]]/60)/60)/24)+DATE(1970,1,1)</f>
        <v>42245.234340277777</v>
      </c>
      <c r="L2919">
        <v>1440826647</v>
      </c>
      <c r="M2919" t="b">
        <v>0</v>
      </c>
      <c r="N2919">
        <v>9</v>
      </c>
      <c r="O2919" s="10">
        <f>Kickstarter[[#This Row],[pledged]]/Kickstarter[[#This Row],[goal]]</f>
        <v>0.2185</v>
      </c>
      <c r="P2919" s="12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Sub-Category]],LEN(Kickstarter[[#This Row],[Category and Sub-Category]])-FIND("/",Kickstarter[[#This Row],[Category and Sub-Category]]))</f>
        <v>plays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f>(((Kickstarter[[#This Row],[deadline]]/60)/60)/24)+DATE(1970,1,1)</f>
        <v>42306.629710648151</v>
      </c>
      <c r="J2920">
        <v>1446131207</v>
      </c>
      <c r="K2920" s="9">
        <f>(((Kickstarter[[#This Row],[launched_at]]/60)/60)/24)+DATE(1970,1,1)</f>
        <v>42278.629710648151</v>
      </c>
      <c r="L2920">
        <v>1443712007</v>
      </c>
      <c r="M2920" t="b">
        <v>0</v>
      </c>
      <c r="N2920">
        <v>20</v>
      </c>
      <c r="O2920" s="10">
        <f>Kickstarter[[#This Row],[pledged]]/Kickstarter[[#This Row],[goal]]</f>
        <v>0.27239999999999998</v>
      </c>
      <c r="P2920" s="12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Sub-Category]],LEN(Kickstarter[[#This Row],[Category and Sub-Category]])-FIND("/",Kickstarter[[#This Row],[Category and Sub-Category]]))</f>
        <v>plays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f>(((Kickstarter[[#This Row],[deadline]]/60)/60)/24)+DATE(1970,1,1)</f>
        <v>41856.61954861111</v>
      </c>
      <c r="J2921">
        <v>1407250329</v>
      </c>
      <c r="K2921" s="9">
        <f>(((Kickstarter[[#This Row],[launched_at]]/60)/60)/24)+DATE(1970,1,1)</f>
        <v>41826.61954861111</v>
      </c>
      <c r="L2921">
        <v>1404658329</v>
      </c>
      <c r="M2921" t="b">
        <v>0</v>
      </c>
      <c r="N2921">
        <v>6</v>
      </c>
      <c r="O2921" s="10">
        <f>Kickstarter[[#This Row],[pledged]]/Kickstarter[[#This Row],[goal]]</f>
        <v>8.5000000000000006E-2</v>
      </c>
      <c r="P2921" s="12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Sub-Category]],LEN(Kickstarter[[#This Row],[Category and Sub-Category]])-FIND("/",Kickstarter[[#This Row],[Category and Sub-Category]]))</f>
        <v>plays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f>(((Kickstarter[[#This Row],[deadline]]/60)/60)/24)+DATE(1970,1,1)</f>
        <v>42088.750810185185</v>
      </c>
      <c r="J2922">
        <v>1427306470</v>
      </c>
      <c r="K2922" s="9">
        <f>(((Kickstarter[[#This Row],[launched_at]]/60)/60)/24)+DATE(1970,1,1)</f>
        <v>42058.792476851857</v>
      </c>
      <c r="L2922">
        <v>1424718070</v>
      </c>
      <c r="M2922" t="b">
        <v>0</v>
      </c>
      <c r="N2922">
        <v>13</v>
      </c>
      <c r="O2922" s="10">
        <f>Kickstarter[[#This Row],[pledged]]/Kickstarter[[#This Row],[goal]]</f>
        <v>0.26840000000000003</v>
      </c>
      <c r="P2922" s="12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Sub-Category]],LEN(Kickstarter[[#This Row],[Category and Sub-Category]])-FIND("/",Kickstarter[[#This Row],[Category and Sub-Category]]))</f>
        <v>plays</v>
      </c>
      <c r="S2922" t="b">
        <v>0</v>
      </c>
      <c r="T2922" t="s">
        <v>8271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f>(((Kickstarter[[#This Row],[deadline]]/60)/60)/24)+DATE(1970,1,1)</f>
        <v>41907.886620370373</v>
      </c>
      <c r="J2923">
        <v>1411679804</v>
      </c>
      <c r="K2923" s="9">
        <f>(((Kickstarter[[#This Row],[launched_at]]/60)/60)/24)+DATE(1970,1,1)</f>
        <v>41877.886620370373</v>
      </c>
      <c r="L2923">
        <v>1409087804</v>
      </c>
      <c r="M2923" t="b">
        <v>0</v>
      </c>
      <c r="N2923">
        <v>3</v>
      </c>
      <c r="O2923" s="10">
        <f>Kickstarter[[#This Row],[pledged]]/Kickstarter[[#This Row],[goal]]</f>
        <v>1.29</v>
      </c>
      <c r="P2923" s="12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Sub-Category]],LEN(Kickstarter[[#This Row],[Category and Sub-Category]])-FIND("/",Kickstarter[[#This Row],[Category and Sub-Category]]))</f>
        <v>musical</v>
      </c>
      <c r="S2923" t="b">
        <v>1</v>
      </c>
      <c r="T2923" t="s">
        <v>8305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f>(((Kickstarter[[#This Row],[deadline]]/60)/60)/24)+DATE(1970,1,1)</f>
        <v>42142.874155092592</v>
      </c>
      <c r="J2924">
        <v>1431982727</v>
      </c>
      <c r="K2924" s="9">
        <f>(((Kickstarter[[#This Row],[launched_at]]/60)/60)/24)+DATE(1970,1,1)</f>
        <v>42097.874155092592</v>
      </c>
      <c r="L2924">
        <v>1428094727</v>
      </c>
      <c r="M2924" t="b">
        <v>0</v>
      </c>
      <c r="N2924">
        <v>6</v>
      </c>
      <c r="O2924" s="10">
        <f>Kickstarter[[#This Row],[pledged]]/Kickstarter[[#This Row],[goal]]</f>
        <v>1</v>
      </c>
      <c r="P2924" s="12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Sub-Category]],LEN(Kickstarter[[#This Row],[Category and Sub-Category]])-FIND("/",Kickstarter[[#This Row],[Category and Sub-Category]]))</f>
        <v>musical</v>
      </c>
      <c r="S2924" t="b">
        <v>1</v>
      </c>
      <c r="T2924" t="s">
        <v>8305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f>(((Kickstarter[[#This Row],[deadline]]/60)/60)/24)+DATE(1970,1,1)</f>
        <v>42028.125</v>
      </c>
      <c r="J2925">
        <v>1422068400</v>
      </c>
      <c r="K2925" s="9">
        <f>(((Kickstarter[[#This Row],[launched_at]]/60)/60)/24)+DATE(1970,1,1)</f>
        <v>42013.15253472222</v>
      </c>
      <c r="L2925">
        <v>1420774779</v>
      </c>
      <c r="M2925" t="b">
        <v>0</v>
      </c>
      <c r="N2925">
        <v>10</v>
      </c>
      <c r="O2925" s="10">
        <f>Kickstarter[[#This Row],[pledged]]/Kickstarter[[#This Row],[goal]]</f>
        <v>1</v>
      </c>
      <c r="P2925" s="12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Sub-Category]],LEN(Kickstarter[[#This Row],[Category and Sub-Category]])-FIND("/",Kickstarter[[#This Row],[Category and Sub-Category]]))</f>
        <v>musical</v>
      </c>
      <c r="S2925" t="b">
        <v>1</v>
      </c>
      <c r="T2925" t="s">
        <v>8305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f>(((Kickstarter[[#This Row],[deadline]]/60)/60)/24)+DATE(1970,1,1)</f>
        <v>42133.165972222225</v>
      </c>
      <c r="J2926">
        <v>1431143940</v>
      </c>
      <c r="K2926" s="9">
        <f>(((Kickstarter[[#This Row],[launched_at]]/60)/60)/24)+DATE(1970,1,1)</f>
        <v>42103.556828703702</v>
      </c>
      <c r="L2926">
        <v>1428585710</v>
      </c>
      <c r="M2926" t="b">
        <v>0</v>
      </c>
      <c r="N2926">
        <v>147</v>
      </c>
      <c r="O2926" s="10">
        <f>Kickstarter[[#This Row],[pledged]]/Kickstarter[[#This Row],[goal]]</f>
        <v>1.032</v>
      </c>
      <c r="P2926" s="12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Sub-Category]],LEN(Kickstarter[[#This Row],[Category and Sub-Category]])-FIND("/",Kickstarter[[#This Row],[Category and Sub-Category]]))</f>
        <v>musical</v>
      </c>
      <c r="S2926" t="b">
        <v>1</v>
      </c>
      <c r="T2926" t="s">
        <v>8305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f>(((Kickstarter[[#This Row],[deadline]]/60)/60)/24)+DATE(1970,1,1)</f>
        <v>41893.584120370368</v>
      </c>
      <c r="J2927">
        <v>1410444068</v>
      </c>
      <c r="K2927" s="9">
        <f>(((Kickstarter[[#This Row],[launched_at]]/60)/60)/24)+DATE(1970,1,1)</f>
        <v>41863.584120370368</v>
      </c>
      <c r="L2927">
        <v>1407852068</v>
      </c>
      <c r="M2927" t="b">
        <v>0</v>
      </c>
      <c r="N2927">
        <v>199</v>
      </c>
      <c r="O2927" s="10">
        <f>Kickstarter[[#This Row],[pledged]]/Kickstarter[[#This Row],[goal]]</f>
        <v>1.0244597777777777</v>
      </c>
      <c r="P2927" s="12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Sub-Category]],LEN(Kickstarter[[#This Row],[Category and Sub-Category]])-FIND("/",Kickstarter[[#This Row],[Category and Sub-Category]]))</f>
        <v>musical</v>
      </c>
      <c r="S2927" t="b">
        <v>1</v>
      </c>
      <c r="T2927" t="s">
        <v>8305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f>(((Kickstarter[[#This Row],[deadline]]/60)/60)/24)+DATE(1970,1,1)</f>
        <v>42058.765960648147</v>
      </c>
      <c r="J2928">
        <v>1424715779</v>
      </c>
      <c r="K2928" s="9">
        <f>(((Kickstarter[[#This Row],[launched_at]]/60)/60)/24)+DATE(1970,1,1)</f>
        <v>42044.765960648147</v>
      </c>
      <c r="L2928">
        <v>1423506179</v>
      </c>
      <c r="M2928" t="b">
        <v>0</v>
      </c>
      <c r="N2928">
        <v>50</v>
      </c>
      <c r="O2928" s="10">
        <f>Kickstarter[[#This Row],[pledged]]/Kickstarter[[#This Row],[goal]]</f>
        <v>1.25</v>
      </c>
      <c r="P2928" s="12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Sub-Category]],LEN(Kickstarter[[#This Row],[Category and Sub-Category]])-FIND("/",Kickstarter[[#This Row],[Category and Sub-Category]]))</f>
        <v>musical</v>
      </c>
      <c r="S2928" t="b">
        <v>1</v>
      </c>
      <c r="T2928" t="s">
        <v>8305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f>(((Kickstarter[[#This Row],[deadline]]/60)/60)/24)+DATE(1970,1,1)</f>
        <v>41835.208333333336</v>
      </c>
      <c r="J2929">
        <v>1405400400</v>
      </c>
      <c r="K2929" s="9">
        <f>(((Kickstarter[[#This Row],[launched_at]]/60)/60)/24)+DATE(1970,1,1)</f>
        <v>41806.669317129628</v>
      </c>
      <c r="L2929">
        <v>1402934629</v>
      </c>
      <c r="M2929" t="b">
        <v>0</v>
      </c>
      <c r="N2929">
        <v>21</v>
      </c>
      <c r="O2929" s="10">
        <f>Kickstarter[[#This Row],[pledged]]/Kickstarter[[#This Row],[goal]]</f>
        <v>1.3083333333333333</v>
      </c>
      <c r="P2929" s="12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Sub-Category]],LEN(Kickstarter[[#This Row],[Category and Sub-Category]])-FIND("/",Kickstarter[[#This Row],[Category and Sub-Category]]))</f>
        <v>musical</v>
      </c>
      <c r="S2929" t="b">
        <v>1</v>
      </c>
      <c r="T2929" t="s">
        <v>8305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f>(((Kickstarter[[#This Row],[deadline]]/60)/60)/24)+DATE(1970,1,1)</f>
        <v>42433.998217592598</v>
      </c>
      <c r="J2930">
        <v>1457135846</v>
      </c>
      <c r="K2930" s="9">
        <f>(((Kickstarter[[#This Row],[launched_at]]/60)/60)/24)+DATE(1970,1,1)</f>
        <v>42403.998217592598</v>
      </c>
      <c r="L2930">
        <v>1454543846</v>
      </c>
      <c r="M2930" t="b">
        <v>0</v>
      </c>
      <c r="N2930">
        <v>24</v>
      </c>
      <c r="O2930" s="10">
        <f>Kickstarter[[#This Row],[pledged]]/Kickstarter[[#This Row],[goal]]</f>
        <v>1</v>
      </c>
      <c r="P2930" s="12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Sub-Category]],LEN(Kickstarter[[#This Row],[Category and Sub-Category]])-FIND("/",Kickstarter[[#This Row],[Category and Sub-Category]]))</f>
        <v>musical</v>
      </c>
      <c r="S2930" t="b">
        <v>1</v>
      </c>
      <c r="T2930" t="s">
        <v>8305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f>(((Kickstarter[[#This Row],[deadline]]/60)/60)/24)+DATE(1970,1,1)</f>
        <v>41784.564328703702</v>
      </c>
      <c r="J2931">
        <v>1401024758</v>
      </c>
      <c r="K2931" s="9">
        <f>(((Kickstarter[[#This Row],[launched_at]]/60)/60)/24)+DATE(1970,1,1)</f>
        <v>41754.564328703702</v>
      </c>
      <c r="L2931">
        <v>1398432758</v>
      </c>
      <c r="M2931" t="b">
        <v>0</v>
      </c>
      <c r="N2931">
        <v>32</v>
      </c>
      <c r="O2931" s="10">
        <f>Kickstarter[[#This Row],[pledged]]/Kickstarter[[#This Row],[goal]]</f>
        <v>1.02069375</v>
      </c>
      <c r="P2931" s="12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Sub-Category]],LEN(Kickstarter[[#This Row],[Category and Sub-Category]])-FIND("/",Kickstarter[[#This Row],[Category and Sub-Category]]))</f>
        <v>musical</v>
      </c>
      <c r="S2931" t="b">
        <v>1</v>
      </c>
      <c r="T2931" t="s">
        <v>8305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f>(((Kickstarter[[#This Row],[deadline]]/60)/60)/24)+DATE(1970,1,1)</f>
        <v>42131.584074074075</v>
      </c>
      <c r="J2932">
        <v>1431007264</v>
      </c>
      <c r="K2932" s="9">
        <f>(((Kickstarter[[#This Row],[launched_at]]/60)/60)/24)+DATE(1970,1,1)</f>
        <v>42101.584074074075</v>
      </c>
      <c r="L2932">
        <v>1428415264</v>
      </c>
      <c r="M2932" t="b">
        <v>0</v>
      </c>
      <c r="N2932">
        <v>62</v>
      </c>
      <c r="O2932" s="10">
        <f>Kickstarter[[#This Row],[pledged]]/Kickstarter[[#This Row],[goal]]</f>
        <v>1.0092000000000001</v>
      </c>
      <c r="P2932" s="12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Sub-Category]],LEN(Kickstarter[[#This Row],[Category and Sub-Category]])-FIND("/",Kickstarter[[#This Row],[Category and Sub-Category]]))</f>
        <v>musical</v>
      </c>
      <c r="S2932" t="b">
        <v>1</v>
      </c>
      <c r="T2932" t="s">
        <v>8305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f>(((Kickstarter[[#This Row],[deadline]]/60)/60)/24)+DATE(1970,1,1)</f>
        <v>41897.255555555559</v>
      </c>
      <c r="J2933">
        <v>1410761280</v>
      </c>
      <c r="K2933" s="9">
        <f>(((Kickstarter[[#This Row],[launched_at]]/60)/60)/24)+DATE(1970,1,1)</f>
        <v>41872.291238425925</v>
      </c>
      <c r="L2933">
        <v>1408604363</v>
      </c>
      <c r="M2933" t="b">
        <v>0</v>
      </c>
      <c r="N2933">
        <v>9</v>
      </c>
      <c r="O2933" s="10">
        <f>Kickstarter[[#This Row],[pledged]]/Kickstarter[[#This Row],[goal]]</f>
        <v>1.06</v>
      </c>
      <c r="P2933" s="12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Sub-Category]],LEN(Kickstarter[[#This Row],[Category and Sub-Category]])-FIND("/",Kickstarter[[#This Row],[Category and Sub-Category]]))</f>
        <v>musical</v>
      </c>
      <c r="S2933" t="b">
        <v>1</v>
      </c>
      <c r="T2933" t="s">
        <v>8305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f>(((Kickstarter[[#This Row],[deadline]]/60)/60)/24)+DATE(1970,1,1)</f>
        <v>42056.458333333328</v>
      </c>
      <c r="J2934">
        <v>1424516400</v>
      </c>
      <c r="K2934" s="9">
        <f>(((Kickstarter[[#This Row],[launched_at]]/60)/60)/24)+DATE(1970,1,1)</f>
        <v>42025.164780092593</v>
      </c>
      <c r="L2934">
        <v>1421812637</v>
      </c>
      <c r="M2934" t="b">
        <v>0</v>
      </c>
      <c r="N2934">
        <v>38</v>
      </c>
      <c r="O2934" s="10">
        <f>Kickstarter[[#This Row],[pledged]]/Kickstarter[[#This Row],[goal]]</f>
        <v>1.0509677419354839</v>
      </c>
      <c r="P2934" s="12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Sub-Category]],LEN(Kickstarter[[#This Row],[Category and Sub-Category]])-FIND("/",Kickstarter[[#This Row],[Category and Sub-Category]]))</f>
        <v>musical</v>
      </c>
      <c r="S2934" t="b">
        <v>1</v>
      </c>
      <c r="T2934" t="s">
        <v>8305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f>(((Kickstarter[[#This Row],[deadline]]/60)/60)/24)+DATE(1970,1,1)</f>
        <v>42525.956631944442</v>
      </c>
      <c r="J2935">
        <v>1465081053</v>
      </c>
      <c r="K2935" s="9">
        <f>(((Kickstarter[[#This Row],[launched_at]]/60)/60)/24)+DATE(1970,1,1)</f>
        <v>42495.956631944442</v>
      </c>
      <c r="L2935">
        <v>1462489053</v>
      </c>
      <c r="M2935" t="b">
        <v>0</v>
      </c>
      <c r="N2935">
        <v>54</v>
      </c>
      <c r="O2935" s="10">
        <f>Kickstarter[[#This Row],[pledged]]/Kickstarter[[#This Row],[goal]]</f>
        <v>1.0276000000000001</v>
      </c>
      <c r="P2935" s="12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Sub-Category]],LEN(Kickstarter[[#This Row],[Category and Sub-Category]])-FIND("/",Kickstarter[[#This Row],[Category and Sub-Category]]))</f>
        <v>musical</v>
      </c>
      <c r="S2935" t="b">
        <v>1</v>
      </c>
      <c r="T2935" t="s">
        <v>8305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f>(((Kickstarter[[#This Row],[deadline]]/60)/60)/24)+DATE(1970,1,1)</f>
        <v>41805.636157407411</v>
      </c>
      <c r="J2936">
        <v>1402845364</v>
      </c>
      <c r="K2936" s="9">
        <f>(((Kickstarter[[#This Row],[launched_at]]/60)/60)/24)+DATE(1970,1,1)</f>
        <v>41775.636157407411</v>
      </c>
      <c r="L2936">
        <v>1400253364</v>
      </c>
      <c r="M2936" t="b">
        <v>0</v>
      </c>
      <c r="N2936">
        <v>37</v>
      </c>
      <c r="O2936" s="10">
        <f>Kickstarter[[#This Row],[pledged]]/Kickstarter[[#This Row],[goal]]</f>
        <v>1.08</v>
      </c>
      <c r="P2936" s="12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Sub-Category]],LEN(Kickstarter[[#This Row],[Category and Sub-Category]])-FIND("/",Kickstarter[[#This Row],[Category and Sub-Category]]))</f>
        <v>musical</v>
      </c>
      <c r="S2936" t="b">
        <v>1</v>
      </c>
      <c r="T2936" t="s">
        <v>8305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f>(((Kickstarter[[#This Row],[deadline]]/60)/60)/24)+DATE(1970,1,1)</f>
        <v>42611.708333333328</v>
      </c>
      <c r="J2937">
        <v>1472490000</v>
      </c>
      <c r="K2937" s="9">
        <f>(((Kickstarter[[#This Row],[launched_at]]/60)/60)/24)+DATE(1970,1,1)</f>
        <v>42553.583425925928</v>
      </c>
      <c r="L2937">
        <v>1467468008</v>
      </c>
      <c r="M2937" t="b">
        <v>0</v>
      </c>
      <c r="N2937">
        <v>39</v>
      </c>
      <c r="O2937" s="10">
        <f>Kickstarter[[#This Row],[pledged]]/Kickstarter[[#This Row],[goal]]</f>
        <v>1.0088571428571429</v>
      </c>
      <c r="P2937" s="12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Sub-Category]],LEN(Kickstarter[[#This Row],[Category and Sub-Category]])-FIND("/",Kickstarter[[#This Row],[Category and Sub-Category]]))</f>
        <v>musical</v>
      </c>
      <c r="S2937" t="b">
        <v>1</v>
      </c>
      <c r="T2937" t="s">
        <v>8305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f>(((Kickstarter[[#This Row],[deadline]]/60)/60)/24)+DATE(1970,1,1)</f>
        <v>41925.207638888889</v>
      </c>
      <c r="J2938">
        <v>1413176340</v>
      </c>
      <c r="K2938" s="9">
        <f>(((Kickstarter[[#This Row],[launched_at]]/60)/60)/24)+DATE(1970,1,1)</f>
        <v>41912.650729166664</v>
      </c>
      <c r="L2938">
        <v>1412091423</v>
      </c>
      <c r="M2938" t="b">
        <v>0</v>
      </c>
      <c r="N2938">
        <v>34</v>
      </c>
      <c r="O2938" s="10">
        <f>Kickstarter[[#This Row],[pledged]]/Kickstarter[[#This Row],[goal]]</f>
        <v>1.28</v>
      </c>
      <c r="P2938" s="12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Sub-Category]],LEN(Kickstarter[[#This Row],[Category and Sub-Category]])-FIND("/",Kickstarter[[#This Row],[Category and Sub-Category]]))</f>
        <v>musical</v>
      </c>
      <c r="S2938" t="b">
        <v>1</v>
      </c>
      <c r="T2938" t="s">
        <v>8305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f>(((Kickstarter[[#This Row],[deadline]]/60)/60)/24)+DATE(1970,1,1)</f>
        <v>41833.457326388889</v>
      </c>
      <c r="J2939">
        <v>1405249113</v>
      </c>
      <c r="K2939" s="9">
        <f>(((Kickstarter[[#This Row],[launched_at]]/60)/60)/24)+DATE(1970,1,1)</f>
        <v>41803.457326388889</v>
      </c>
      <c r="L2939">
        <v>1402657113</v>
      </c>
      <c r="M2939" t="b">
        <v>0</v>
      </c>
      <c r="N2939">
        <v>55</v>
      </c>
      <c r="O2939" s="10">
        <f>Kickstarter[[#This Row],[pledged]]/Kickstarter[[#This Row],[goal]]</f>
        <v>1.3333333333333333</v>
      </c>
      <c r="P2939" s="12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Sub-Category]],LEN(Kickstarter[[#This Row],[Category and Sub-Category]])-FIND("/",Kickstarter[[#This Row],[Category and Sub-Category]]))</f>
        <v>musical</v>
      </c>
      <c r="S2939" t="b">
        <v>1</v>
      </c>
      <c r="T2939" t="s">
        <v>8305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f>(((Kickstarter[[#This Row],[deadline]]/60)/60)/24)+DATE(1970,1,1)</f>
        <v>42034.703865740739</v>
      </c>
      <c r="J2940">
        <v>1422636814</v>
      </c>
      <c r="K2940" s="9">
        <f>(((Kickstarter[[#This Row],[launched_at]]/60)/60)/24)+DATE(1970,1,1)</f>
        <v>42004.703865740739</v>
      </c>
      <c r="L2940">
        <v>1420044814</v>
      </c>
      <c r="M2940" t="b">
        <v>0</v>
      </c>
      <c r="N2940">
        <v>32</v>
      </c>
      <c r="O2940" s="10">
        <f>Kickstarter[[#This Row],[pledged]]/Kickstarter[[#This Row],[goal]]</f>
        <v>1.0137499999999999</v>
      </c>
      <c r="P2940" s="12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Sub-Category]],LEN(Kickstarter[[#This Row],[Category and Sub-Category]])-FIND("/",Kickstarter[[#This Row],[Category and Sub-Category]]))</f>
        <v>musical</v>
      </c>
      <c r="S2940" t="b">
        <v>1</v>
      </c>
      <c r="T2940" t="s">
        <v>8305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f>(((Kickstarter[[#This Row],[deadline]]/60)/60)/24)+DATE(1970,1,1)</f>
        <v>41879.041666666664</v>
      </c>
      <c r="J2941">
        <v>1409187600</v>
      </c>
      <c r="K2941" s="9">
        <f>(((Kickstarter[[#This Row],[launched_at]]/60)/60)/24)+DATE(1970,1,1)</f>
        <v>41845.809166666666</v>
      </c>
      <c r="L2941">
        <v>1406316312</v>
      </c>
      <c r="M2941" t="b">
        <v>0</v>
      </c>
      <c r="N2941">
        <v>25</v>
      </c>
      <c r="O2941" s="10">
        <f>Kickstarter[[#This Row],[pledged]]/Kickstarter[[#This Row],[goal]]</f>
        <v>1.0287500000000001</v>
      </c>
      <c r="P2941" s="12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Sub-Category]],LEN(Kickstarter[[#This Row],[Category and Sub-Category]])-FIND("/",Kickstarter[[#This Row],[Category and Sub-Category]]))</f>
        <v>musical</v>
      </c>
      <c r="S2941" t="b">
        <v>1</v>
      </c>
      <c r="T2941" t="s">
        <v>8305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f>(((Kickstarter[[#This Row],[deadline]]/60)/60)/24)+DATE(1970,1,1)</f>
        <v>42022.773356481484</v>
      </c>
      <c r="J2942">
        <v>1421606018</v>
      </c>
      <c r="K2942" s="9">
        <f>(((Kickstarter[[#This Row],[launched_at]]/60)/60)/24)+DATE(1970,1,1)</f>
        <v>41982.773356481484</v>
      </c>
      <c r="L2942">
        <v>1418150018</v>
      </c>
      <c r="M2942" t="b">
        <v>0</v>
      </c>
      <c r="N2942">
        <v>33</v>
      </c>
      <c r="O2942" s="10">
        <f>Kickstarter[[#This Row],[pledged]]/Kickstarter[[#This Row],[goal]]</f>
        <v>1.0724</v>
      </c>
      <c r="P2942" s="12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Sub-Category]],LEN(Kickstarter[[#This Row],[Category and Sub-Category]])-FIND("/",Kickstarter[[#This Row],[Category and Sub-Category]]))</f>
        <v>musical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f>(((Kickstarter[[#This Row],[deadline]]/60)/60)/24)+DATE(1970,1,1)</f>
        <v>42064.960127314815</v>
      </c>
      <c r="J2943">
        <v>1425250955</v>
      </c>
      <c r="K2943" s="9">
        <f>(((Kickstarter[[#This Row],[launched_at]]/60)/60)/24)+DATE(1970,1,1)</f>
        <v>42034.960127314815</v>
      </c>
      <c r="L2943">
        <v>1422658955</v>
      </c>
      <c r="M2943" t="b">
        <v>0</v>
      </c>
      <c r="N2943">
        <v>1</v>
      </c>
      <c r="O2943" s="10">
        <f>Kickstarter[[#This Row],[pledged]]/Kickstarter[[#This Row],[goal]]</f>
        <v>4.0000000000000003E-5</v>
      </c>
      <c r="P2943" s="12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Sub-Category]],LEN(Kickstarter[[#This Row],[Category and Sub-Category]])-FIND("/",Kickstarter[[#This Row],[Category and Sub-Category]]))</f>
        <v>spaces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f>(((Kickstarter[[#This Row],[deadline]]/60)/60)/24)+DATE(1970,1,1)</f>
        <v>42354.845833333333</v>
      </c>
      <c r="J2944">
        <v>1450297080</v>
      </c>
      <c r="K2944" s="9">
        <f>(((Kickstarter[[#This Row],[launched_at]]/60)/60)/24)+DATE(1970,1,1)</f>
        <v>42334.803923611107</v>
      </c>
      <c r="L2944">
        <v>1448565459</v>
      </c>
      <c r="M2944" t="b">
        <v>0</v>
      </c>
      <c r="N2944">
        <v>202</v>
      </c>
      <c r="O2944" s="10">
        <f>Kickstarter[[#This Row],[pledged]]/Kickstarter[[#This Row],[goal]]</f>
        <v>0.20424999999999999</v>
      </c>
      <c r="P2944" s="12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Sub-Category]],LEN(Kickstarter[[#This Row],[Category and Sub-Category]])-FIND("/",Kickstarter[[#This Row],[Category and Sub-Category]]))</f>
        <v>spaces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f>(((Kickstarter[[#This Row],[deadline]]/60)/60)/24)+DATE(1970,1,1)</f>
        <v>42107.129398148143</v>
      </c>
      <c r="J2945">
        <v>1428894380</v>
      </c>
      <c r="K2945" s="9">
        <f>(((Kickstarter[[#This Row],[launched_at]]/60)/60)/24)+DATE(1970,1,1)</f>
        <v>42077.129398148143</v>
      </c>
      <c r="L2945">
        <v>1426302380</v>
      </c>
      <c r="M2945" t="b">
        <v>0</v>
      </c>
      <c r="N2945">
        <v>0</v>
      </c>
      <c r="O2945" s="10">
        <f>Kickstarter[[#This Row],[pledged]]/Kickstarter[[#This Row],[goal]]</f>
        <v>0</v>
      </c>
      <c r="P2945" s="12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Sub-Category]],LEN(Kickstarter[[#This Row],[Category and Sub-Category]])-FIND("/",Kickstarter[[#This Row],[Category and Sub-Category]]))</f>
        <v>spaces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f>(((Kickstarter[[#This Row],[deadline]]/60)/60)/24)+DATE(1970,1,1)</f>
        <v>42162.9143287037</v>
      </c>
      <c r="J2946">
        <v>1433714198</v>
      </c>
      <c r="K2946" s="9">
        <f>(((Kickstarter[[#This Row],[launched_at]]/60)/60)/24)+DATE(1970,1,1)</f>
        <v>42132.9143287037</v>
      </c>
      <c r="L2946">
        <v>1431122198</v>
      </c>
      <c r="M2946" t="b">
        <v>0</v>
      </c>
      <c r="N2946">
        <v>1</v>
      </c>
      <c r="O2946" s="10">
        <f>Kickstarter[[#This Row],[pledged]]/Kickstarter[[#This Row],[goal]]</f>
        <v>0.01</v>
      </c>
      <c r="P2946" s="12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Sub-Category]],LEN(Kickstarter[[#This Row],[Category and Sub-Category]])-FIND("/",Kickstarter[[#This Row],[Category and Sub-Category]]))</f>
        <v>spaces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f>(((Kickstarter[[#This Row],[deadline]]/60)/60)/24)+DATE(1970,1,1)</f>
        <v>42148.139583333337</v>
      </c>
      <c r="J2947">
        <v>1432437660</v>
      </c>
      <c r="K2947" s="9">
        <f>(((Kickstarter[[#This Row],[launched_at]]/60)/60)/24)+DATE(1970,1,1)</f>
        <v>42118.139583333337</v>
      </c>
      <c r="L2947">
        <v>1429845660</v>
      </c>
      <c r="M2947" t="b">
        <v>0</v>
      </c>
      <c r="N2947">
        <v>0</v>
      </c>
      <c r="O2947" s="10">
        <f>Kickstarter[[#This Row],[pledged]]/Kickstarter[[#This Row],[goal]]</f>
        <v>0</v>
      </c>
      <c r="P2947" s="12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Sub-Category]],LEN(Kickstarter[[#This Row],[Category and Sub-Category]])-FIND("/",Kickstarter[[#This Row],[Category and Sub-Category]]))</f>
        <v>spaces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f>(((Kickstarter[[#This Row],[deadline]]/60)/60)/24)+DATE(1970,1,1)</f>
        <v>42597.531157407408</v>
      </c>
      <c r="J2948">
        <v>1471265092</v>
      </c>
      <c r="K2948" s="9">
        <f>(((Kickstarter[[#This Row],[launched_at]]/60)/60)/24)+DATE(1970,1,1)</f>
        <v>42567.531157407408</v>
      </c>
      <c r="L2948">
        <v>1468673092</v>
      </c>
      <c r="M2948" t="b">
        <v>0</v>
      </c>
      <c r="N2948">
        <v>2</v>
      </c>
      <c r="O2948" s="10">
        <f>Kickstarter[[#This Row],[pledged]]/Kickstarter[[#This Row],[goal]]</f>
        <v>1E-3</v>
      </c>
      <c r="P2948" s="12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Sub-Category]],LEN(Kickstarter[[#This Row],[Category and Sub-Category]])-FIND("/",Kickstarter[[#This Row],[Category and Sub-Category]]))</f>
        <v>spaces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f>(((Kickstarter[[#This Row],[deadline]]/60)/60)/24)+DATE(1970,1,1)</f>
        <v>42698.715972222228</v>
      </c>
      <c r="J2949">
        <v>1480007460</v>
      </c>
      <c r="K2949" s="9">
        <f>(((Kickstarter[[#This Row],[launched_at]]/60)/60)/24)+DATE(1970,1,1)</f>
        <v>42649.562118055561</v>
      </c>
      <c r="L2949">
        <v>1475760567</v>
      </c>
      <c r="M2949" t="b">
        <v>0</v>
      </c>
      <c r="N2949">
        <v>13</v>
      </c>
      <c r="O2949" s="10">
        <f>Kickstarter[[#This Row],[pledged]]/Kickstarter[[#This Row],[goal]]</f>
        <v>4.2880000000000001E-2</v>
      </c>
      <c r="P2949" s="12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Sub-Category]],LEN(Kickstarter[[#This Row],[Category and Sub-Category]])-FIND("/",Kickstarter[[#This Row],[Category and Sub-Category]]))</f>
        <v>spaces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f>(((Kickstarter[[#This Row],[deadline]]/60)/60)/24)+DATE(1970,1,1)</f>
        <v>42157.649224537032</v>
      </c>
      <c r="J2950">
        <v>1433259293</v>
      </c>
      <c r="K2950" s="9">
        <f>(((Kickstarter[[#This Row],[launched_at]]/60)/60)/24)+DATE(1970,1,1)</f>
        <v>42097.649224537032</v>
      </c>
      <c r="L2950">
        <v>1428075293</v>
      </c>
      <c r="M2950" t="b">
        <v>0</v>
      </c>
      <c r="N2950">
        <v>9</v>
      </c>
      <c r="O2950" s="10">
        <f>Kickstarter[[#This Row],[pledged]]/Kickstarter[[#This Row],[goal]]</f>
        <v>4.8000000000000001E-5</v>
      </c>
      <c r="P2950" s="12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Sub-Category]],LEN(Kickstarter[[#This Row],[Category and Sub-Category]])-FIND("/",Kickstarter[[#This Row],[Category and Sub-Category]]))</f>
        <v>spaces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f>(((Kickstarter[[#This Row],[deadline]]/60)/60)/24)+DATE(1970,1,1)</f>
        <v>42327.864780092597</v>
      </c>
      <c r="J2951">
        <v>1447965917</v>
      </c>
      <c r="K2951" s="9">
        <f>(((Kickstarter[[#This Row],[launched_at]]/60)/60)/24)+DATE(1970,1,1)</f>
        <v>42297.823113425926</v>
      </c>
      <c r="L2951">
        <v>1445370317</v>
      </c>
      <c r="M2951" t="b">
        <v>0</v>
      </c>
      <c r="N2951">
        <v>2</v>
      </c>
      <c r="O2951" s="10">
        <f>Kickstarter[[#This Row],[pledged]]/Kickstarter[[#This Row],[goal]]</f>
        <v>2.5000000000000001E-2</v>
      </c>
      <c r="P2951" s="12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Sub-Category]],LEN(Kickstarter[[#This Row],[Category and Sub-Category]])-FIND("/",Kickstarter[[#This Row],[Category and Sub-Category]]))</f>
        <v>spaces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f>(((Kickstarter[[#This Row],[deadline]]/60)/60)/24)+DATE(1970,1,1)</f>
        <v>42392.36518518519</v>
      </c>
      <c r="J2952">
        <v>1453538752</v>
      </c>
      <c r="K2952" s="9">
        <f>(((Kickstarter[[#This Row],[launched_at]]/60)/60)/24)+DATE(1970,1,1)</f>
        <v>42362.36518518519</v>
      </c>
      <c r="L2952">
        <v>1450946752</v>
      </c>
      <c r="M2952" t="b">
        <v>0</v>
      </c>
      <c r="N2952">
        <v>0</v>
      </c>
      <c r="O2952" s="10">
        <f>Kickstarter[[#This Row],[pledged]]/Kickstarter[[#This Row],[goal]]</f>
        <v>0</v>
      </c>
      <c r="P2952" s="12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Sub-Category]],LEN(Kickstarter[[#This Row],[Category and Sub-Category]])-FIND("/",Kickstarter[[#This Row],[Category and Sub-Category]]))</f>
        <v>spaces</v>
      </c>
      <c r="S2952" t="b">
        <v>0</v>
      </c>
      <c r="T2952" t="s">
        <v>8303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f>(((Kickstarter[[#This Row],[deadline]]/60)/60)/24)+DATE(1970,1,1)</f>
        <v>41917.802928240737</v>
      </c>
      <c r="J2953">
        <v>1412536573</v>
      </c>
      <c r="K2953" s="9">
        <f>(((Kickstarter[[#This Row],[launched_at]]/60)/60)/24)+DATE(1970,1,1)</f>
        <v>41872.802928240737</v>
      </c>
      <c r="L2953">
        <v>1408648573</v>
      </c>
      <c r="M2953" t="b">
        <v>0</v>
      </c>
      <c r="N2953">
        <v>58</v>
      </c>
      <c r="O2953" s="10">
        <f>Kickstarter[[#This Row],[pledged]]/Kickstarter[[#This Row],[goal]]</f>
        <v>2.1919999999999999E-2</v>
      </c>
      <c r="P2953" s="12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Sub-Category]],LEN(Kickstarter[[#This Row],[Category and Sub-Category]])-FIND("/",Kickstarter[[#This Row],[Category and Sub-Category]]))</f>
        <v>spaces</v>
      </c>
      <c r="S2953" t="b">
        <v>0</v>
      </c>
      <c r="T2953" t="s">
        <v>8303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f>(((Kickstarter[[#This Row],[deadline]]/60)/60)/24)+DATE(1970,1,1)</f>
        <v>42660.166666666672</v>
      </c>
      <c r="J2954">
        <v>1476676800</v>
      </c>
      <c r="K2954" s="9">
        <f>(((Kickstarter[[#This Row],[launched_at]]/60)/60)/24)+DATE(1970,1,1)</f>
        <v>42628.690266203703</v>
      </c>
      <c r="L2954">
        <v>1473957239</v>
      </c>
      <c r="M2954" t="b">
        <v>0</v>
      </c>
      <c r="N2954">
        <v>8</v>
      </c>
      <c r="O2954" s="10">
        <f>Kickstarter[[#This Row],[pledged]]/Kickstarter[[#This Row],[goal]]</f>
        <v>8.0250000000000002E-2</v>
      </c>
      <c r="P2954" s="12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Sub-Category]],LEN(Kickstarter[[#This Row],[Category and Sub-Category]])-FIND("/",Kickstarter[[#This Row],[Category and Sub-Category]]))</f>
        <v>spaces</v>
      </c>
      <c r="S2954" t="b">
        <v>0</v>
      </c>
      <c r="T2954" t="s">
        <v>8303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f>(((Kickstarter[[#This Row],[deadline]]/60)/60)/24)+DATE(1970,1,1)</f>
        <v>42285.791909722218</v>
      </c>
      <c r="J2955">
        <v>1444330821</v>
      </c>
      <c r="K2955" s="9">
        <f>(((Kickstarter[[#This Row],[launched_at]]/60)/60)/24)+DATE(1970,1,1)</f>
        <v>42255.791909722218</v>
      </c>
      <c r="L2955">
        <v>1441738821</v>
      </c>
      <c r="M2955" t="b">
        <v>0</v>
      </c>
      <c r="N2955">
        <v>3</v>
      </c>
      <c r="O2955" s="10">
        <f>Kickstarter[[#This Row],[pledged]]/Kickstarter[[#This Row],[goal]]</f>
        <v>1.5125E-3</v>
      </c>
      <c r="P2955" s="12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Sub-Category]],LEN(Kickstarter[[#This Row],[Category and Sub-Category]])-FIND("/",Kickstarter[[#This Row],[Category and Sub-Category]]))</f>
        <v>spaces</v>
      </c>
      <c r="S2955" t="b">
        <v>0</v>
      </c>
      <c r="T2955" t="s">
        <v>8303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f>(((Kickstarter[[#This Row],[deadline]]/60)/60)/24)+DATE(1970,1,1)</f>
        <v>42810.541701388895</v>
      </c>
      <c r="J2956">
        <v>1489669203</v>
      </c>
      <c r="K2956" s="9">
        <f>(((Kickstarter[[#This Row],[launched_at]]/60)/60)/24)+DATE(1970,1,1)</f>
        <v>42790.583368055552</v>
      </c>
      <c r="L2956">
        <v>1487944803</v>
      </c>
      <c r="M2956" t="b">
        <v>0</v>
      </c>
      <c r="N2956">
        <v>0</v>
      </c>
      <c r="O2956" s="10">
        <f>Kickstarter[[#This Row],[pledged]]/Kickstarter[[#This Row],[goal]]</f>
        <v>0</v>
      </c>
      <c r="P2956" s="12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Sub-Category]],LEN(Kickstarter[[#This Row],[Category and Sub-Category]])-FIND("/",Kickstarter[[#This Row],[Category and Sub-Category]]))</f>
        <v>spaces</v>
      </c>
      <c r="S2956" t="b">
        <v>0</v>
      </c>
      <c r="T2956" t="s">
        <v>8303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f>(((Kickstarter[[#This Row],[deadline]]/60)/60)/24)+DATE(1970,1,1)</f>
        <v>42171.741307870368</v>
      </c>
      <c r="J2957">
        <v>1434476849</v>
      </c>
      <c r="K2957" s="9">
        <f>(((Kickstarter[[#This Row],[launched_at]]/60)/60)/24)+DATE(1970,1,1)</f>
        <v>42141.741307870368</v>
      </c>
      <c r="L2957">
        <v>1431884849</v>
      </c>
      <c r="M2957" t="b">
        <v>0</v>
      </c>
      <c r="N2957">
        <v>11</v>
      </c>
      <c r="O2957" s="10">
        <f>Kickstarter[[#This Row],[pledged]]/Kickstarter[[#This Row],[goal]]</f>
        <v>0.59583333333333333</v>
      </c>
      <c r="P2957" s="12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Sub-Category]],LEN(Kickstarter[[#This Row],[Category and Sub-Category]])-FIND("/",Kickstarter[[#This Row],[Category and Sub-Category]]))</f>
        <v>spaces</v>
      </c>
      <c r="S2957" t="b">
        <v>0</v>
      </c>
      <c r="T2957" t="s">
        <v>8303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f>(((Kickstarter[[#This Row],[deadline]]/60)/60)/24)+DATE(1970,1,1)</f>
        <v>42494.958912037036</v>
      </c>
      <c r="J2958">
        <v>1462402850</v>
      </c>
      <c r="K2958" s="9">
        <f>(((Kickstarter[[#This Row],[launched_at]]/60)/60)/24)+DATE(1970,1,1)</f>
        <v>42464.958912037036</v>
      </c>
      <c r="L2958">
        <v>1459810850</v>
      </c>
      <c r="M2958" t="b">
        <v>0</v>
      </c>
      <c r="N2958">
        <v>20</v>
      </c>
      <c r="O2958" s="10">
        <f>Kickstarter[[#This Row],[pledged]]/Kickstarter[[#This Row],[goal]]</f>
        <v>0.16734177215189874</v>
      </c>
      <c r="P2958" s="12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Sub-Category]],LEN(Kickstarter[[#This Row],[Category and Sub-Category]])-FIND("/",Kickstarter[[#This Row],[Category and Sub-Category]]))</f>
        <v>spaces</v>
      </c>
      <c r="S2958" t="b">
        <v>0</v>
      </c>
      <c r="T2958" t="s">
        <v>8303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f>(((Kickstarter[[#This Row],[deadline]]/60)/60)/24)+DATE(1970,1,1)</f>
        <v>42090.969583333332</v>
      </c>
      <c r="J2959">
        <v>1427498172</v>
      </c>
      <c r="K2959" s="9">
        <f>(((Kickstarter[[#This Row],[launched_at]]/60)/60)/24)+DATE(1970,1,1)</f>
        <v>42031.011249999996</v>
      </c>
      <c r="L2959">
        <v>1422317772</v>
      </c>
      <c r="M2959" t="b">
        <v>0</v>
      </c>
      <c r="N2959">
        <v>3</v>
      </c>
      <c r="O2959" s="10">
        <f>Kickstarter[[#This Row],[pledged]]/Kickstarter[[#This Row],[goal]]</f>
        <v>1.8666666666666668E-2</v>
      </c>
      <c r="P2959" s="12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Sub-Category]],LEN(Kickstarter[[#This Row],[Category and Sub-Category]])-FIND("/",Kickstarter[[#This Row],[Category and Sub-Category]]))</f>
        <v>spaces</v>
      </c>
      <c r="S2959" t="b">
        <v>0</v>
      </c>
      <c r="T2959" t="s">
        <v>8303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f>(((Kickstarter[[#This Row],[deadline]]/60)/60)/24)+DATE(1970,1,1)</f>
        <v>42498.73746527778</v>
      </c>
      <c r="J2960">
        <v>1462729317</v>
      </c>
      <c r="K2960" s="9">
        <f>(((Kickstarter[[#This Row],[launched_at]]/60)/60)/24)+DATE(1970,1,1)</f>
        <v>42438.779131944444</v>
      </c>
      <c r="L2960">
        <v>1457548917</v>
      </c>
      <c r="M2960" t="b">
        <v>0</v>
      </c>
      <c r="N2960">
        <v>0</v>
      </c>
      <c r="O2960" s="10">
        <f>Kickstarter[[#This Row],[pledged]]/Kickstarter[[#This Row],[goal]]</f>
        <v>0</v>
      </c>
      <c r="P2960" s="12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Sub-Category]],LEN(Kickstarter[[#This Row],[Category and Sub-Category]])-FIND("/",Kickstarter[[#This Row],[Category and Sub-Category]]))</f>
        <v>spaces</v>
      </c>
      <c r="S2960" t="b">
        <v>0</v>
      </c>
      <c r="T2960" t="s">
        <v>8303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f>(((Kickstarter[[#This Row],[deadline]]/60)/60)/24)+DATE(1970,1,1)</f>
        <v>42528.008391203708</v>
      </c>
      <c r="J2961">
        <v>1465258325</v>
      </c>
      <c r="K2961" s="9">
        <f>(((Kickstarter[[#This Row],[launched_at]]/60)/60)/24)+DATE(1970,1,1)</f>
        <v>42498.008391203708</v>
      </c>
      <c r="L2961">
        <v>1462666325</v>
      </c>
      <c r="M2961" t="b">
        <v>0</v>
      </c>
      <c r="N2961">
        <v>0</v>
      </c>
      <c r="O2961" s="10">
        <f>Kickstarter[[#This Row],[pledged]]/Kickstarter[[#This Row],[goal]]</f>
        <v>0</v>
      </c>
      <c r="P2961" s="12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Sub-Category]],LEN(Kickstarter[[#This Row],[Category and Sub-Category]])-FIND("/",Kickstarter[[#This Row],[Category and Sub-Category]]))</f>
        <v>spaces</v>
      </c>
      <c r="S2961" t="b">
        <v>0</v>
      </c>
      <c r="T2961" t="s">
        <v>8303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f>(((Kickstarter[[#This Row],[deadline]]/60)/60)/24)+DATE(1970,1,1)</f>
        <v>41893.757210648146</v>
      </c>
      <c r="J2962">
        <v>1410459023</v>
      </c>
      <c r="K2962" s="9">
        <f>(((Kickstarter[[#This Row],[launched_at]]/60)/60)/24)+DATE(1970,1,1)</f>
        <v>41863.757210648146</v>
      </c>
      <c r="L2962">
        <v>1407867023</v>
      </c>
      <c r="M2962" t="b">
        <v>0</v>
      </c>
      <c r="N2962">
        <v>0</v>
      </c>
      <c r="O2962" s="10">
        <f>Kickstarter[[#This Row],[pledged]]/Kickstarter[[#This Row],[goal]]</f>
        <v>0</v>
      </c>
      <c r="P2962" s="12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Sub-Category]],LEN(Kickstarter[[#This Row],[Category and Sub-Category]])-FIND("/",Kickstarter[[#This Row],[Category and Sub-Category]]))</f>
        <v>spaces</v>
      </c>
      <c r="S2962" t="b">
        <v>0</v>
      </c>
      <c r="T2962" t="s">
        <v>8303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f>(((Kickstarter[[#This Row],[deadline]]/60)/60)/24)+DATE(1970,1,1)</f>
        <v>42089.166666666672</v>
      </c>
      <c r="J2963">
        <v>1427342400</v>
      </c>
      <c r="K2963" s="9">
        <f>(((Kickstarter[[#This Row],[launched_at]]/60)/60)/24)+DATE(1970,1,1)</f>
        <v>42061.212488425925</v>
      </c>
      <c r="L2963">
        <v>1424927159</v>
      </c>
      <c r="M2963" t="b">
        <v>0</v>
      </c>
      <c r="N2963">
        <v>108</v>
      </c>
      <c r="O2963" s="10">
        <f>Kickstarter[[#This Row],[pledged]]/Kickstarter[[#This Row],[goal]]</f>
        <v>1.0962000000000001</v>
      </c>
      <c r="P2963" s="12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Sub-Category]],LEN(Kickstarter[[#This Row],[Category and Sub-Category]])-FIND("/",Kickstarter[[#This Row],[Category and Sub-Category]]))</f>
        <v>plays</v>
      </c>
      <c r="S2963" t="b">
        <v>1</v>
      </c>
      <c r="T2963" t="s">
        <v>8271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f>(((Kickstarter[[#This Row],[deadline]]/60)/60)/24)+DATE(1970,1,1)</f>
        <v>42064.290972222225</v>
      </c>
      <c r="J2964">
        <v>1425193140</v>
      </c>
      <c r="K2964" s="9">
        <f>(((Kickstarter[[#This Row],[launched_at]]/60)/60)/24)+DATE(1970,1,1)</f>
        <v>42036.24428240741</v>
      </c>
      <c r="L2964">
        <v>1422769906</v>
      </c>
      <c r="M2964" t="b">
        <v>0</v>
      </c>
      <c r="N2964">
        <v>20</v>
      </c>
      <c r="O2964" s="10">
        <f>Kickstarter[[#This Row],[pledged]]/Kickstarter[[#This Row],[goal]]</f>
        <v>1.218</v>
      </c>
      <c r="P2964" s="12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Sub-Category]],LEN(Kickstarter[[#This Row],[Category and Sub-Category]])-FIND("/",Kickstarter[[#This Row],[Category and Sub-Category]]))</f>
        <v>plays</v>
      </c>
      <c r="S2964" t="b">
        <v>1</v>
      </c>
      <c r="T2964" t="s">
        <v>8271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f>(((Kickstarter[[#This Row],[deadline]]/60)/60)/24)+DATE(1970,1,1)</f>
        <v>42187.470185185186</v>
      </c>
      <c r="J2965">
        <v>1435835824</v>
      </c>
      <c r="K2965" s="9">
        <f>(((Kickstarter[[#This Row],[launched_at]]/60)/60)/24)+DATE(1970,1,1)</f>
        <v>42157.470185185186</v>
      </c>
      <c r="L2965">
        <v>1433243824</v>
      </c>
      <c r="M2965" t="b">
        <v>0</v>
      </c>
      <c r="N2965">
        <v>98</v>
      </c>
      <c r="O2965" s="10">
        <f>Kickstarter[[#This Row],[pledged]]/Kickstarter[[#This Row],[goal]]</f>
        <v>1.0685</v>
      </c>
      <c r="P2965" s="12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Sub-Category]],LEN(Kickstarter[[#This Row],[Category and Sub-Category]])-FIND("/",Kickstarter[[#This Row],[Category and Sub-Category]]))</f>
        <v>plays</v>
      </c>
      <c r="S2965" t="b">
        <v>1</v>
      </c>
      <c r="T2965" t="s">
        <v>8271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f>(((Kickstarter[[#This Row],[deadline]]/60)/60)/24)+DATE(1970,1,1)</f>
        <v>41857.897222222222</v>
      </c>
      <c r="J2966">
        <v>1407360720</v>
      </c>
      <c r="K2966" s="9">
        <f>(((Kickstarter[[#This Row],[launched_at]]/60)/60)/24)+DATE(1970,1,1)</f>
        <v>41827.909942129627</v>
      </c>
      <c r="L2966">
        <v>1404769819</v>
      </c>
      <c r="M2966" t="b">
        <v>0</v>
      </c>
      <c r="N2966">
        <v>196</v>
      </c>
      <c r="O2966" s="10">
        <f>Kickstarter[[#This Row],[pledged]]/Kickstarter[[#This Row],[goal]]</f>
        <v>1.0071379999999999</v>
      </c>
      <c r="P2966" s="12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Sub-Category]],LEN(Kickstarter[[#This Row],[Category and Sub-Category]])-FIND("/",Kickstarter[[#This Row],[Category and Sub-Category]]))</f>
        <v>plays</v>
      </c>
      <c r="S2966" t="b">
        <v>1</v>
      </c>
      <c r="T2966" t="s">
        <v>8271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f>(((Kickstarter[[#This Row],[deadline]]/60)/60)/24)+DATE(1970,1,1)</f>
        <v>42192.729548611111</v>
      </c>
      <c r="J2967">
        <v>1436290233</v>
      </c>
      <c r="K2967" s="9">
        <f>(((Kickstarter[[#This Row],[launched_at]]/60)/60)/24)+DATE(1970,1,1)</f>
        <v>42162.729548611111</v>
      </c>
      <c r="L2967">
        <v>1433698233</v>
      </c>
      <c r="M2967" t="b">
        <v>0</v>
      </c>
      <c r="N2967">
        <v>39</v>
      </c>
      <c r="O2967" s="10">
        <f>Kickstarter[[#This Row],[pledged]]/Kickstarter[[#This Row],[goal]]</f>
        <v>1.0900000000000001</v>
      </c>
      <c r="P2967" s="12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Sub-Category]],LEN(Kickstarter[[#This Row],[Category and Sub-Category]])-FIND("/",Kickstarter[[#This Row],[Category and Sub-Category]]))</f>
        <v>plays</v>
      </c>
      <c r="S2967" t="b">
        <v>1</v>
      </c>
      <c r="T2967" t="s">
        <v>8271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f>(((Kickstarter[[#This Row],[deadline]]/60)/60)/24)+DATE(1970,1,1)</f>
        <v>42263.738564814819</v>
      </c>
      <c r="J2968">
        <v>1442425412</v>
      </c>
      <c r="K2968" s="9">
        <f>(((Kickstarter[[#This Row],[launched_at]]/60)/60)/24)+DATE(1970,1,1)</f>
        <v>42233.738564814819</v>
      </c>
      <c r="L2968">
        <v>1439833412</v>
      </c>
      <c r="M2968" t="b">
        <v>0</v>
      </c>
      <c r="N2968">
        <v>128</v>
      </c>
      <c r="O2968" s="10">
        <f>Kickstarter[[#This Row],[pledged]]/Kickstarter[[#This Row],[goal]]</f>
        <v>1.1363000000000001</v>
      </c>
      <c r="P2968" s="12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Sub-Category]],LEN(Kickstarter[[#This Row],[Category and Sub-Category]])-FIND("/",Kickstarter[[#This Row],[Category and Sub-Category]]))</f>
        <v>plays</v>
      </c>
      <c r="S2968" t="b">
        <v>1</v>
      </c>
      <c r="T2968" t="s">
        <v>8271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f>(((Kickstarter[[#This Row],[deadline]]/60)/60)/24)+DATE(1970,1,1)</f>
        <v>42072.156157407408</v>
      </c>
      <c r="J2969">
        <v>1425872692</v>
      </c>
      <c r="K2969" s="9">
        <f>(((Kickstarter[[#This Row],[launched_at]]/60)/60)/24)+DATE(1970,1,1)</f>
        <v>42042.197824074072</v>
      </c>
      <c r="L2969">
        <v>1423284292</v>
      </c>
      <c r="M2969" t="b">
        <v>0</v>
      </c>
      <c r="N2969">
        <v>71</v>
      </c>
      <c r="O2969" s="10">
        <f>Kickstarter[[#This Row],[pledged]]/Kickstarter[[#This Row],[goal]]</f>
        <v>1.1392</v>
      </c>
      <c r="P2969" s="12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Sub-Category]],LEN(Kickstarter[[#This Row],[Category and Sub-Category]])-FIND("/",Kickstarter[[#This Row],[Category and Sub-Category]]))</f>
        <v>plays</v>
      </c>
      <c r="S2969" t="b">
        <v>1</v>
      </c>
      <c r="T2969" t="s">
        <v>8271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f>(((Kickstarter[[#This Row],[deadline]]/60)/60)/24)+DATE(1970,1,1)</f>
        <v>42599.165972222225</v>
      </c>
      <c r="J2970">
        <v>1471406340</v>
      </c>
      <c r="K2970" s="9">
        <f>(((Kickstarter[[#This Row],[launched_at]]/60)/60)/24)+DATE(1970,1,1)</f>
        <v>42585.523842592593</v>
      </c>
      <c r="L2970">
        <v>1470227660</v>
      </c>
      <c r="M2970" t="b">
        <v>0</v>
      </c>
      <c r="N2970">
        <v>47</v>
      </c>
      <c r="O2970" s="10">
        <f>Kickstarter[[#This Row],[pledged]]/Kickstarter[[#This Row],[goal]]</f>
        <v>1.06</v>
      </c>
      <c r="P2970" s="12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Sub-Category]],LEN(Kickstarter[[#This Row],[Category and Sub-Category]])-FIND("/",Kickstarter[[#This Row],[Category and Sub-Category]]))</f>
        <v>plays</v>
      </c>
      <c r="S2970" t="b">
        <v>1</v>
      </c>
      <c r="T2970" t="s">
        <v>8271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f>(((Kickstarter[[#This Row],[deadline]]/60)/60)/24)+DATE(1970,1,1)</f>
        <v>42127.952083333337</v>
      </c>
      <c r="J2971">
        <v>1430693460</v>
      </c>
      <c r="K2971" s="9">
        <f>(((Kickstarter[[#This Row],[launched_at]]/60)/60)/24)+DATE(1970,1,1)</f>
        <v>42097.786493055552</v>
      </c>
      <c r="L2971">
        <v>1428087153</v>
      </c>
      <c r="M2971" t="b">
        <v>0</v>
      </c>
      <c r="N2971">
        <v>17</v>
      </c>
      <c r="O2971" s="10">
        <f>Kickstarter[[#This Row],[pledged]]/Kickstarter[[#This Row],[goal]]</f>
        <v>1.625</v>
      </c>
      <c r="P2971" s="12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Sub-Category]],LEN(Kickstarter[[#This Row],[Category and Sub-Category]])-FIND("/",Kickstarter[[#This Row],[Category and Sub-Category]]))</f>
        <v>plays</v>
      </c>
      <c r="S2971" t="b">
        <v>1</v>
      </c>
      <c r="T2971" t="s">
        <v>8271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f>(((Kickstarter[[#This Row],[deadline]]/60)/60)/24)+DATE(1970,1,1)</f>
        <v>41838.669571759259</v>
      </c>
      <c r="J2972">
        <v>1405699451</v>
      </c>
      <c r="K2972" s="9">
        <f>(((Kickstarter[[#This Row],[launched_at]]/60)/60)/24)+DATE(1970,1,1)</f>
        <v>41808.669571759259</v>
      </c>
      <c r="L2972">
        <v>1403107451</v>
      </c>
      <c r="M2972" t="b">
        <v>0</v>
      </c>
      <c r="N2972">
        <v>91</v>
      </c>
      <c r="O2972" s="10">
        <f>Kickstarter[[#This Row],[pledged]]/Kickstarter[[#This Row],[goal]]</f>
        <v>1.06</v>
      </c>
      <c r="P2972" s="12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Sub-Category]],LEN(Kickstarter[[#This Row],[Category and Sub-Category]])-FIND("/",Kickstarter[[#This Row],[Category and Sub-Category]]))</f>
        <v>plays</v>
      </c>
      <c r="S2972" t="b">
        <v>1</v>
      </c>
      <c r="T2972" t="s">
        <v>8271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f>(((Kickstarter[[#This Row],[deadline]]/60)/60)/24)+DATE(1970,1,1)</f>
        <v>41882.658310185187</v>
      </c>
      <c r="J2973">
        <v>1409500078</v>
      </c>
      <c r="K2973" s="9">
        <f>(((Kickstarter[[#This Row],[launched_at]]/60)/60)/24)+DATE(1970,1,1)</f>
        <v>41852.658310185187</v>
      </c>
      <c r="L2973">
        <v>1406908078</v>
      </c>
      <c r="M2973" t="b">
        <v>0</v>
      </c>
      <c r="N2973">
        <v>43</v>
      </c>
      <c r="O2973" s="10">
        <f>Kickstarter[[#This Row],[pledged]]/Kickstarter[[#This Row],[goal]]</f>
        <v>1.0015624999999999</v>
      </c>
      <c r="P2973" s="12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Sub-Category]],LEN(Kickstarter[[#This Row],[Category and Sub-Category]])-FIND("/",Kickstarter[[#This Row],[Category and Sub-Category]]))</f>
        <v>plays</v>
      </c>
      <c r="S2973" t="b">
        <v>1</v>
      </c>
      <c r="T2973" t="s">
        <v>8271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f>(((Kickstarter[[#This Row],[deadline]]/60)/60)/24)+DATE(1970,1,1)</f>
        <v>42709.041666666672</v>
      </c>
      <c r="J2974">
        <v>1480899600</v>
      </c>
      <c r="K2974" s="9">
        <f>(((Kickstarter[[#This Row],[launched_at]]/60)/60)/24)+DATE(1970,1,1)</f>
        <v>42694.110185185185</v>
      </c>
      <c r="L2974">
        <v>1479609520</v>
      </c>
      <c r="M2974" t="b">
        <v>0</v>
      </c>
      <c r="N2974">
        <v>17</v>
      </c>
      <c r="O2974" s="10">
        <f>Kickstarter[[#This Row],[pledged]]/Kickstarter[[#This Row],[goal]]</f>
        <v>1.0535000000000001</v>
      </c>
      <c r="P2974" s="12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Sub-Category]],LEN(Kickstarter[[#This Row],[Category and Sub-Category]])-FIND("/",Kickstarter[[#This Row],[Category and Sub-Category]]))</f>
        <v>plays</v>
      </c>
      <c r="S2974" t="b">
        <v>1</v>
      </c>
      <c r="T2974" t="s">
        <v>8271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f>(((Kickstarter[[#This Row],[deadline]]/60)/60)/24)+DATE(1970,1,1)</f>
        <v>42370.166666666672</v>
      </c>
      <c r="J2975">
        <v>1451620800</v>
      </c>
      <c r="K2975" s="9">
        <f>(((Kickstarter[[#This Row],[launched_at]]/60)/60)/24)+DATE(1970,1,1)</f>
        <v>42341.818379629629</v>
      </c>
      <c r="L2975">
        <v>1449171508</v>
      </c>
      <c r="M2975" t="b">
        <v>0</v>
      </c>
      <c r="N2975">
        <v>33</v>
      </c>
      <c r="O2975" s="10">
        <f>Kickstarter[[#This Row],[pledged]]/Kickstarter[[#This Row],[goal]]</f>
        <v>1.748</v>
      </c>
      <c r="P2975" s="12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Sub-Category]],LEN(Kickstarter[[#This Row],[Category and Sub-Category]])-FIND("/",Kickstarter[[#This Row],[Category and Sub-Category]]))</f>
        <v>plays</v>
      </c>
      <c r="S2975" t="b">
        <v>1</v>
      </c>
      <c r="T2975" t="s">
        <v>8271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f>(((Kickstarter[[#This Row],[deadline]]/60)/60)/24)+DATE(1970,1,1)</f>
        <v>41908.065972222219</v>
      </c>
      <c r="J2976">
        <v>1411695300</v>
      </c>
      <c r="K2976" s="9">
        <f>(((Kickstarter[[#This Row],[launched_at]]/60)/60)/24)+DATE(1970,1,1)</f>
        <v>41880.061006944445</v>
      </c>
      <c r="L2976">
        <v>1409275671</v>
      </c>
      <c r="M2976" t="b">
        <v>0</v>
      </c>
      <c r="N2976">
        <v>87</v>
      </c>
      <c r="O2976" s="10">
        <f>Kickstarter[[#This Row],[pledged]]/Kickstarter[[#This Row],[goal]]</f>
        <v>1.02</v>
      </c>
      <c r="P2976" s="12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Sub-Category]],LEN(Kickstarter[[#This Row],[Category and Sub-Category]])-FIND("/",Kickstarter[[#This Row],[Category and Sub-Category]]))</f>
        <v>plays</v>
      </c>
      <c r="S2976" t="b">
        <v>1</v>
      </c>
      <c r="T2976" t="s">
        <v>8271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f>(((Kickstarter[[#This Row],[deadline]]/60)/60)/24)+DATE(1970,1,1)</f>
        <v>41970.125</v>
      </c>
      <c r="J2977">
        <v>1417057200</v>
      </c>
      <c r="K2977" s="9">
        <f>(((Kickstarter[[#This Row],[launched_at]]/60)/60)/24)+DATE(1970,1,1)</f>
        <v>41941.683865740742</v>
      </c>
      <c r="L2977">
        <v>1414599886</v>
      </c>
      <c r="M2977" t="b">
        <v>0</v>
      </c>
      <c r="N2977">
        <v>113</v>
      </c>
      <c r="O2977" s="10">
        <f>Kickstarter[[#This Row],[pledged]]/Kickstarter[[#This Row],[goal]]</f>
        <v>1.00125</v>
      </c>
      <c r="P2977" s="12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Sub-Category]],LEN(Kickstarter[[#This Row],[Category and Sub-Category]])-FIND("/",Kickstarter[[#This Row],[Category and Sub-Category]]))</f>
        <v>plays</v>
      </c>
      <c r="S2977" t="b">
        <v>1</v>
      </c>
      <c r="T2977" t="s">
        <v>8271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f>(((Kickstarter[[#This Row],[deadline]]/60)/60)/24)+DATE(1970,1,1)</f>
        <v>42442.5</v>
      </c>
      <c r="J2978">
        <v>1457870400</v>
      </c>
      <c r="K2978" s="9">
        <f>(((Kickstarter[[#This Row],[launched_at]]/60)/60)/24)+DATE(1970,1,1)</f>
        <v>42425.730671296296</v>
      </c>
      <c r="L2978">
        <v>1456421530</v>
      </c>
      <c r="M2978" t="b">
        <v>0</v>
      </c>
      <c r="N2978">
        <v>14</v>
      </c>
      <c r="O2978" s="10">
        <f>Kickstarter[[#This Row],[pledged]]/Kickstarter[[#This Row],[goal]]</f>
        <v>1.7142857142857142</v>
      </c>
      <c r="P2978" s="12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Sub-Category]],LEN(Kickstarter[[#This Row],[Category and Sub-Category]])-FIND("/",Kickstarter[[#This Row],[Category and Sub-Category]]))</f>
        <v>plays</v>
      </c>
      <c r="S2978" t="b">
        <v>1</v>
      </c>
      <c r="T2978" t="s">
        <v>8271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f>(((Kickstarter[[#This Row],[deadline]]/60)/60)/24)+DATE(1970,1,1)</f>
        <v>42086.093055555553</v>
      </c>
      <c r="J2979">
        <v>1427076840</v>
      </c>
      <c r="K2979" s="9">
        <f>(((Kickstarter[[#This Row],[launched_at]]/60)/60)/24)+DATE(1970,1,1)</f>
        <v>42026.88118055556</v>
      </c>
      <c r="L2979">
        <v>1421960934</v>
      </c>
      <c r="M2979" t="b">
        <v>0</v>
      </c>
      <c r="N2979">
        <v>30</v>
      </c>
      <c r="O2979" s="10">
        <f>Kickstarter[[#This Row],[pledged]]/Kickstarter[[#This Row],[goal]]</f>
        <v>1.1356666666666666</v>
      </c>
      <c r="P2979" s="12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Sub-Category]],LEN(Kickstarter[[#This Row],[Category and Sub-Category]])-FIND("/",Kickstarter[[#This Row],[Category and Sub-Category]]))</f>
        <v>plays</v>
      </c>
      <c r="S2979" t="b">
        <v>1</v>
      </c>
      <c r="T2979" t="s">
        <v>8271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f>(((Kickstarter[[#This Row],[deadline]]/60)/60)/24)+DATE(1970,1,1)</f>
        <v>41932.249305555553</v>
      </c>
      <c r="J2980">
        <v>1413784740</v>
      </c>
      <c r="K2980" s="9">
        <f>(((Kickstarter[[#This Row],[launched_at]]/60)/60)/24)+DATE(1970,1,1)</f>
        <v>41922.640590277777</v>
      </c>
      <c r="L2980">
        <v>1412954547</v>
      </c>
      <c r="M2980" t="b">
        <v>0</v>
      </c>
      <c r="N2980">
        <v>16</v>
      </c>
      <c r="O2980" s="10">
        <f>Kickstarter[[#This Row],[pledged]]/Kickstarter[[#This Row],[goal]]</f>
        <v>1.2946666666666666</v>
      </c>
      <c r="P2980" s="12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Sub-Category]],LEN(Kickstarter[[#This Row],[Category and Sub-Category]])-FIND("/",Kickstarter[[#This Row],[Category and Sub-Category]]))</f>
        <v>plays</v>
      </c>
      <c r="S2980" t="b">
        <v>1</v>
      </c>
      <c r="T2980" t="s">
        <v>8271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f>(((Kickstarter[[#This Row],[deadline]]/60)/60)/24)+DATE(1970,1,1)</f>
        <v>42010.25</v>
      </c>
      <c r="J2981">
        <v>1420524000</v>
      </c>
      <c r="K2981" s="9">
        <f>(((Kickstarter[[#This Row],[launched_at]]/60)/60)/24)+DATE(1970,1,1)</f>
        <v>41993.824340277773</v>
      </c>
      <c r="L2981">
        <v>1419104823</v>
      </c>
      <c r="M2981" t="b">
        <v>0</v>
      </c>
      <c r="N2981">
        <v>46</v>
      </c>
      <c r="O2981" s="10">
        <f>Kickstarter[[#This Row],[pledged]]/Kickstarter[[#This Row],[goal]]</f>
        <v>1.014</v>
      </c>
      <c r="P2981" s="12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Sub-Category]],LEN(Kickstarter[[#This Row],[Category and Sub-Category]])-FIND("/",Kickstarter[[#This Row],[Category and Sub-Category]]))</f>
        <v>plays</v>
      </c>
      <c r="S2981" t="b">
        <v>1</v>
      </c>
      <c r="T2981" t="s">
        <v>8271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f>(((Kickstarter[[#This Row],[deadline]]/60)/60)/24)+DATE(1970,1,1)</f>
        <v>42240.083333333328</v>
      </c>
      <c r="J2982">
        <v>1440381600</v>
      </c>
      <c r="K2982" s="9">
        <f>(((Kickstarter[[#This Row],[launched_at]]/60)/60)/24)+DATE(1970,1,1)</f>
        <v>42219.915856481486</v>
      </c>
      <c r="L2982">
        <v>1438639130</v>
      </c>
      <c r="M2982" t="b">
        <v>0</v>
      </c>
      <c r="N2982">
        <v>24</v>
      </c>
      <c r="O2982" s="10">
        <f>Kickstarter[[#This Row],[pledged]]/Kickstarter[[#This Row],[goal]]</f>
        <v>1.0916666666666666</v>
      </c>
      <c r="P2982" s="12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Sub-Category]],LEN(Kickstarter[[#This Row],[Category and Sub-Category]])-FIND("/",Kickstarter[[#This Row],[Category and Sub-Category]]))</f>
        <v>plays</v>
      </c>
      <c r="S2982" t="b">
        <v>1</v>
      </c>
      <c r="T2982" t="s">
        <v>8271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f>(((Kickstarter[[#This Row],[deadline]]/60)/60)/24)+DATE(1970,1,1)</f>
        <v>42270.559675925921</v>
      </c>
      <c r="J2983">
        <v>1443014756</v>
      </c>
      <c r="K2983" s="9">
        <f>(((Kickstarter[[#This Row],[launched_at]]/60)/60)/24)+DATE(1970,1,1)</f>
        <v>42225.559675925921</v>
      </c>
      <c r="L2983">
        <v>1439126756</v>
      </c>
      <c r="M2983" t="b">
        <v>1</v>
      </c>
      <c r="N2983">
        <v>97</v>
      </c>
      <c r="O2983" s="10">
        <f>Kickstarter[[#This Row],[pledged]]/Kickstarter[[#This Row],[goal]]</f>
        <v>1.28925</v>
      </c>
      <c r="P2983" s="12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Sub-Category]],LEN(Kickstarter[[#This Row],[Category and Sub-Category]])-FIND("/",Kickstarter[[#This Row],[Category and Sub-Category]]))</f>
        <v>spaces</v>
      </c>
      <c r="S2983" t="b">
        <v>1</v>
      </c>
      <c r="T2983" t="s">
        <v>8303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f>(((Kickstarter[[#This Row],[deadline]]/60)/60)/24)+DATE(1970,1,1)</f>
        <v>42411.686840277776</v>
      </c>
      <c r="J2984">
        <v>1455208143</v>
      </c>
      <c r="K2984" s="9">
        <f>(((Kickstarter[[#This Row],[launched_at]]/60)/60)/24)+DATE(1970,1,1)</f>
        <v>42381.686840277776</v>
      </c>
      <c r="L2984">
        <v>1452616143</v>
      </c>
      <c r="M2984" t="b">
        <v>1</v>
      </c>
      <c r="N2984">
        <v>59</v>
      </c>
      <c r="O2984" s="10">
        <f>Kickstarter[[#This Row],[pledged]]/Kickstarter[[#This Row],[goal]]</f>
        <v>1.0206</v>
      </c>
      <c r="P2984" s="12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Sub-Category]],LEN(Kickstarter[[#This Row],[Category and Sub-Category]])-FIND("/",Kickstarter[[#This Row],[Category and Sub-Category]]))</f>
        <v>spaces</v>
      </c>
      <c r="S2984" t="b">
        <v>1</v>
      </c>
      <c r="T2984" t="s">
        <v>8303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f>(((Kickstarter[[#This Row],[deadline]]/60)/60)/24)+DATE(1970,1,1)</f>
        <v>41954.674027777779</v>
      </c>
      <c r="J2985">
        <v>1415722236</v>
      </c>
      <c r="K2985" s="9">
        <f>(((Kickstarter[[#This Row],[launched_at]]/60)/60)/24)+DATE(1970,1,1)</f>
        <v>41894.632361111115</v>
      </c>
      <c r="L2985">
        <v>1410534636</v>
      </c>
      <c r="M2985" t="b">
        <v>1</v>
      </c>
      <c r="N2985">
        <v>1095</v>
      </c>
      <c r="O2985" s="10">
        <f>Kickstarter[[#This Row],[pledged]]/Kickstarter[[#This Row],[goal]]</f>
        <v>1.465395775862069</v>
      </c>
      <c r="P2985" s="12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Sub-Category]],LEN(Kickstarter[[#This Row],[Category and Sub-Category]])-FIND("/",Kickstarter[[#This Row],[Category and Sub-Category]]))</f>
        <v>spaces</v>
      </c>
      <c r="S2985" t="b">
        <v>1</v>
      </c>
      <c r="T2985" t="s">
        <v>8303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f>(((Kickstarter[[#This Row],[deadline]]/60)/60)/24)+DATE(1970,1,1)</f>
        <v>42606.278715277775</v>
      </c>
      <c r="J2986">
        <v>1472020881</v>
      </c>
      <c r="K2986" s="9">
        <f>(((Kickstarter[[#This Row],[launched_at]]/60)/60)/24)+DATE(1970,1,1)</f>
        <v>42576.278715277775</v>
      </c>
      <c r="L2986">
        <v>1469428881</v>
      </c>
      <c r="M2986" t="b">
        <v>1</v>
      </c>
      <c r="N2986">
        <v>218</v>
      </c>
      <c r="O2986" s="10">
        <f>Kickstarter[[#This Row],[pledged]]/Kickstarter[[#This Row],[goal]]</f>
        <v>1.00352</v>
      </c>
      <c r="P2986" s="12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Sub-Category]],LEN(Kickstarter[[#This Row],[Category and Sub-Category]])-FIND("/",Kickstarter[[#This Row],[Category and Sub-Category]]))</f>
        <v>spaces</v>
      </c>
      <c r="S2986" t="b">
        <v>1</v>
      </c>
      <c r="T2986" t="s">
        <v>8303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f>(((Kickstarter[[#This Row],[deadline]]/60)/60)/24)+DATE(1970,1,1)</f>
        <v>42674.166666666672</v>
      </c>
      <c r="J2987">
        <v>1477886400</v>
      </c>
      <c r="K2987" s="9">
        <f>(((Kickstarter[[#This Row],[launched_at]]/60)/60)/24)+DATE(1970,1,1)</f>
        <v>42654.973703703698</v>
      </c>
      <c r="L2987">
        <v>1476228128</v>
      </c>
      <c r="M2987" t="b">
        <v>0</v>
      </c>
      <c r="N2987">
        <v>111</v>
      </c>
      <c r="O2987" s="10">
        <f>Kickstarter[[#This Row],[pledged]]/Kickstarter[[#This Row],[goal]]</f>
        <v>1.2164999999999999</v>
      </c>
      <c r="P2987" s="12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Sub-Category]],LEN(Kickstarter[[#This Row],[Category and Sub-Category]])-FIND("/",Kickstarter[[#This Row],[Category and Sub-Category]]))</f>
        <v>spaces</v>
      </c>
      <c r="S2987" t="b">
        <v>1</v>
      </c>
      <c r="T2987" t="s">
        <v>8303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f>(((Kickstarter[[#This Row],[deadline]]/60)/60)/24)+DATE(1970,1,1)</f>
        <v>42491.458402777775</v>
      </c>
      <c r="J2988">
        <v>1462100406</v>
      </c>
      <c r="K2988" s="9">
        <f>(((Kickstarter[[#This Row],[launched_at]]/60)/60)/24)+DATE(1970,1,1)</f>
        <v>42431.500069444446</v>
      </c>
      <c r="L2988">
        <v>1456920006</v>
      </c>
      <c r="M2988" t="b">
        <v>0</v>
      </c>
      <c r="N2988">
        <v>56</v>
      </c>
      <c r="O2988" s="10">
        <f>Kickstarter[[#This Row],[pledged]]/Kickstarter[[#This Row],[goal]]</f>
        <v>1.0549999999999999</v>
      </c>
      <c r="P2988" s="12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Sub-Category]],LEN(Kickstarter[[#This Row],[Category and Sub-Category]])-FIND("/",Kickstarter[[#This Row],[Category and Sub-Category]]))</f>
        <v>spaces</v>
      </c>
      <c r="S2988" t="b">
        <v>1</v>
      </c>
      <c r="T2988" t="s">
        <v>8303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f>(((Kickstarter[[#This Row],[deadline]]/60)/60)/24)+DATE(1970,1,1)</f>
        <v>42656</v>
      </c>
      <c r="J2989">
        <v>1476316800</v>
      </c>
      <c r="K2989" s="9">
        <f>(((Kickstarter[[#This Row],[launched_at]]/60)/60)/24)+DATE(1970,1,1)</f>
        <v>42627.307303240741</v>
      </c>
      <c r="L2989">
        <v>1473837751</v>
      </c>
      <c r="M2989" t="b">
        <v>0</v>
      </c>
      <c r="N2989">
        <v>265</v>
      </c>
      <c r="O2989" s="10">
        <f>Kickstarter[[#This Row],[pledged]]/Kickstarter[[#This Row],[goal]]</f>
        <v>1.1040080000000001</v>
      </c>
      <c r="P2989" s="12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Sub-Category]],LEN(Kickstarter[[#This Row],[Category and Sub-Category]])-FIND("/",Kickstarter[[#This Row],[Category and Sub-Category]]))</f>
        <v>spaces</v>
      </c>
      <c r="S2989" t="b">
        <v>1</v>
      </c>
      <c r="T2989" t="s">
        <v>8303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f>(((Kickstarter[[#This Row],[deadline]]/60)/60)/24)+DATE(1970,1,1)</f>
        <v>42541.362048611118</v>
      </c>
      <c r="J2990">
        <v>1466412081</v>
      </c>
      <c r="K2990" s="9">
        <f>(((Kickstarter[[#This Row],[launched_at]]/60)/60)/24)+DATE(1970,1,1)</f>
        <v>42511.362048611118</v>
      </c>
      <c r="L2990">
        <v>1463820081</v>
      </c>
      <c r="M2990" t="b">
        <v>0</v>
      </c>
      <c r="N2990">
        <v>28</v>
      </c>
      <c r="O2990" s="10">
        <f>Kickstarter[[#This Row],[pledged]]/Kickstarter[[#This Row],[goal]]</f>
        <v>1</v>
      </c>
      <c r="P2990" s="12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Sub-Category]],LEN(Kickstarter[[#This Row],[Category and Sub-Category]])-FIND("/",Kickstarter[[#This Row],[Category and Sub-Category]]))</f>
        <v>spaces</v>
      </c>
      <c r="S2990" t="b">
        <v>1</v>
      </c>
      <c r="T2990" t="s">
        <v>8303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f>(((Kickstarter[[#This Row],[deadline]]/60)/60)/24)+DATE(1970,1,1)</f>
        <v>42359.207638888889</v>
      </c>
      <c r="J2991">
        <v>1450673940</v>
      </c>
      <c r="K2991" s="9">
        <f>(((Kickstarter[[#This Row],[launched_at]]/60)/60)/24)+DATE(1970,1,1)</f>
        <v>42337.02039351852</v>
      </c>
      <c r="L2991">
        <v>1448756962</v>
      </c>
      <c r="M2991" t="b">
        <v>0</v>
      </c>
      <c r="N2991">
        <v>364</v>
      </c>
      <c r="O2991" s="10">
        <f>Kickstarter[[#This Row],[pledged]]/Kickstarter[[#This Row],[goal]]</f>
        <v>1.76535</v>
      </c>
      <c r="P2991" s="12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Sub-Category]],LEN(Kickstarter[[#This Row],[Category and Sub-Category]])-FIND("/",Kickstarter[[#This Row],[Category and Sub-Category]]))</f>
        <v>spaces</v>
      </c>
      <c r="S2991" t="b">
        <v>1</v>
      </c>
      <c r="T2991" t="s">
        <v>8303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f>(((Kickstarter[[#This Row],[deadline]]/60)/60)/24)+DATE(1970,1,1)</f>
        <v>42376.57430555555</v>
      </c>
      <c r="J2992">
        <v>1452174420</v>
      </c>
      <c r="K2992" s="9">
        <f>(((Kickstarter[[#This Row],[launched_at]]/60)/60)/24)+DATE(1970,1,1)</f>
        <v>42341.57430555555</v>
      </c>
      <c r="L2992">
        <v>1449150420</v>
      </c>
      <c r="M2992" t="b">
        <v>0</v>
      </c>
      <c r="N2992">
        <v>27</v>
      </c>
      <c r="O2992" s="10">
        <f>Kickstarter[[#This Row],[pledged]]/Kickstarter[[#This Row],[goal]]</f>
        <v>1</v>
      </c>
      <c r="P2992" s="12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Sub-Category]],LEN(Kickstarter[[#This Row],[Category and Sub-Category]])-FIND("/",Kickstarter[[#This Row],[Category and Sub-Category]]))</f>
        <v>spaces</v>
      </c>
      <c r="S2992" t="b">
        <v>1</v>
      </c>
      <c r="T2992" t="s">
        <v>8303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f>(((Kickstarter[[#This Row],[deadline]]/60)/60)/24)+DATE(1970,1,1)</f>
        <v>42762.837152777778</v>
      </c>
      <c r="J2993">
        <v>1485547530</v>
      </c>
      <c r="K2993" s="9">
        <f>(((Kickstarter[[#This Row],[launched_at]]/60)/60)/24)+DATE(1970,1,1)</f>
        <v>42740.837152777778</v>
      </c>
      <c r="L2993">
        <v>1483646730</v>
      </c>
      <c r="M2993" t="b">
        <v>0</v>
      </c>
      <c r="N2993">
        <v>93</v>
      </c>
      <c r="O2993" s="10">
        <f>Kickstarter[[#This Row],[pledged]]/Kickstarter[[#This Row],[goal]]</f>
        <v>1.0329411764705883</v>
      </c>
      <c r="P2993" s="12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Sub-Category]],LEN(Kickstarter[[#This Row],[Category and Sub-Category]])-FIND("/",Kickstarter[[#This Row],[Category and Sub-Category]]))</f>
        <v>spaces</v>
      </c>
      <c r="S2993" t="b">
        <v>1</v>
      </c>
      <c r="T2993" t="s">
        <v>8303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f>(((Kickstarter[[#This Row],[deadline]]/60)/60)/24)+DATE(1970,1,1)</f>
        <v>42652.767476851848</v>
      </c>
      <c r="J2994">
        <v>1476037510</v>
      </c>
      <c r="K2994" s="9">
        <f>(((Kickstarter[[#This Row],[launched_at]]/60)/60)/24)+DATE(1970,1,1)</f>
        <v>42622.767476851848</v>
      </c>
      <c r="L2994">
        <v>1473445510</v>
      </c>
      <c r="M2994" t="b">
        <v>0</v>
      </c>
      <c r="N2994">
        <v>64</v>
      </c>
      <c r="O2994" s="10">
        <f>Kickstarter[[#This Row],[pledged]]/Kickstarter[[#This Row],[goal]]</f>
        <v>1.0449999999999999</v>
      </c>
      <c r="P2994" s="12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Sub-Category]],LEN(Kickstarter[[#This Row],[Category and Sub-Category]])-FIND("/",Kickstarter[[#This Row],[Category and Sub-Category]]))</f>
        <v>spaces</v>
      </c>
      <c r="S2994" t="b">
        <v>1</v>
      </c>
      <c r="T2994" t="s">
        <v>8303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f>(((Kickstarter[[#This Row],[deadline]]/60)/60)/24)+DATE(1970,1,1)</f>
        <v>42420.838738425926</v>
      </c>
      <c r="J2995">
        <v>1455998867</v>
      </c>
      <c r="K2995" s="9">
        <f>(((Kickstarter[[#This Row],[launched_at]]/60)/60)/24)+DATE(1970,1,1)</f>
        <v>42390.838738425926</v>
      </c>
      <c r="L2995">
        <v>1453406867</v>
      </c>
      <c r="M2995" t="b">
        <v>0</v>
      </c>
      <c r="N2995">
        <v>22</v>
      </c>
      <c r="O2995" s="10">
        <f>Kickstarter[[#This Row],[pledged]]/Kickstarter[[#This Row],[goal]]</f>
        <v>1.0029999999999999</v>
      </c>
      <c r="P2995" s="12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Sub-Category]],LEN(Kickstarter[[#This Row],[Category and Sub-Category]])-FIND("/",Kickstarter[[#This Row],[Category and Sub-Category]]))</f>
        <v>spaces</v>
      </c>
      <c r="S2995" t="b">
        <v>1</v>
      </c>
      <c r="T2995" t="s">
        <v>8303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f>(((Kickstarter[[#This Row],[deadline]]/60)/60)/24)+DATE(1970,1,1)</f>
        <v>41915.478842592594</v>
      </c>
      <c r="J2996">
        <v>1412335772</v>
      </c>
      <c r="K2996" s="9">
        <f>(((Kickstarter[[#This Row],[launched_at]]/60)/60)/24)+DATE(1970,1,1)</f>
        <v>41885.478842592594</v>
      </c>
      <c r="L2996">
        <v>1409743772</v>
      </c>
      <c r="M2996" t="b">
        <v>0</v>
      </c>
      <c r="N2996">
        <v>59</v>
      </c>
      <c r="O2996" s="10">
        <f>Kickstarter[[#This Row],[pledged]]/Kickstarter[[#This Row],[goal]]</f>
        <v>4.577466666666667</v>
      </c>
      <c r="P2996" s="12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Sub-Category]],LEN(Kickstarter[[#This Row],[Category and Sub-Category]])-FIND("/",Kickstarter[[#This Row],[Category and Sub-Category]]))</f>
        <v>spaces</v>
      </c>
      <c r="S2996" t="b">
        <v>1</v>
      </c>
      <c r="T2996" t="s">
        <v>8303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f>(((Kickstarter[[#This Row],[deadline]]/60)/60)/24)+DATE(1970,1,1)</f>
        <v>42754.665173611109</v>
      </c>
      <c r="J2997">
        <v>1484841471</v>
      </c>
      <c r="K2997" s="9">
        <f>(((Kickstarter[[#This Row],[launched_at]]/60)/60)/24)+DATE(1970,1,1)</f>
        <v>42724.665173611109</v>
      </c>
      <c r="L2997">
        <v>1482249471</v>
      </c>
      <c r="M2997" t="b">
        <v>0</v>
      </c>
      <c r="N2997">
        <v>249</v>
      </c>
      <c r="O2997" s="10">
        <f>Kickstarter[[#This Row],[pledged]]/Kickstarter[[#This Row],[goal]]</f>
        <v>1.0496000000000001</v>
      </c>
      <c r="P2997" s="12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Sub-Category]],LEN(Kickstarter[[#This Row],[Category and Sub-Category]])-FIND("/",Kickstarter[[#This Row],[Category and Sub-Category]]))</f>
        <v>spaces</v>
      </c>
      <c r="S2997" t="b">
        <v>1</v>
      </c>
      <c r="T2997" t="s">
        <v>8303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f>(((Kickstarter[[#This Row],[deadline]]/60)/60)/24)+DATE(1970,1,1)</f>
        <v>42150.912500000006</v>
      </c>
      <c r="J2998">
        <v>1432677240</v>
      </c>
      <c r="K2998" s="9">
        <f>(((Kickstarter[[#This Row],[launched_at]]/60)/60)/24)+DATE(1970,1,1)</f>
        <v>42090.912500000006</v>
      </c>
      <c r="L2998">
        <v>1427493240</v>
      </c>
      <c r="M2998" t="b">
        <v>0</v>
      </c>
      <c r="N2998">
        <v>392</v>
      </c>
      <c r="O2998" s="10">
        <f>Kickstarter[[#This Row],[pledged]]/Kickstarter[[#This Row],[goal]]</f>
        <v>1.7194285714285715</v>
      </c>
      <c r="P2998" s="12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Sub-Category]],LEN(Kickstarter[[#This Row],[Category and Sub-Category]])-FIND("/",Kickstarter[[#This Row],[Category and Sub-Category]]))</f>
        <v>spaces</v>
      </c>
      <c r="S2998" t="b">
        <v>1</v>
      </c>
      <c r="T2998" t="s">
        <v>8303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f>(((Kickstarter[[#This Row],[deadline]]/60)/60)/24)+DATE(1970,1,1)</f>
        <v>42793.207638888889</v>
      </c>
      <c r="J2999">
        <v>1488171540</v>
      </c>
      <c r="K2999" s="9">
        <f>(((Kickstarter[[#This Row],[launched_at]]/60)/60)/24)+DATE(1970,1,1)</f>
        <v>42775.733715277776</v>
      </c>
      <c r="L2999">
        <v>1486661793</v>
      </c>
      <c r="M2999" t="b">
        <v>0</v>
      </c>
      <c r="N2999">
        <v>115</v>
      </c>
      <c r="O2999" s="10">
        <f>Kickstarter[[#This Row],[pledged]]/Kickstarter[[#This Row],[goal]]</f>
        <v>1.0373000000000001</v>
      </c>
      <c r="P2999" s="12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Sub-Category]],LEN(Kickstarter[[#This Row],[Category and Sub-Category]])-FIND("/",Kickstarter[[#This Row],[Category and Sub-Category]]))</f>
        <v>spaces</v>
      </c>
      <c r="S2999" t="b">
        <v>1</v>
      </c>
      <c r="T2999" t="s">
        <v>8303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f>(((Kickstarter[[#This Row],[deadline]]/60)/60)/24)+DATE(1970,1,1)</f>
        <v>41806.184027777781</v>
      </c>
      <c r="J3000">
        <v>1402892700</v>
      </c>
      <c r="K3000" s="9">
        <f>(((Kickstarter[[#This Row],[launched_at]]/60)/60)/24)+DATE(1970,1,1)</f>
        <v>41778.193622685183</v>
      </c>
      <c r="L3000">
        <v>1400474329</v>
      </c>
      <c r="M3000" t="b">
        <v>0</v>
      </c>
      <c r="N3000">
        <v>433</v>
      </c>
      <c r="O3000" s="10">
        <f>Kickstarter[[#This Row],[pledged]]/Kickstarter[[#This Row],[goal]]</f>
        <v>1.0302899999999999</v>
      </c>
      <c r="P3000" s="12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Sub-Category]],LEN(Kickstarter[[#This Row],[Category and Sub-Category]])-FIND("/",Kickstarter[[#This Row],[Category and Sub-Category]]))</f>
        <v>spaces</v>
      </c>
      <c r="S3000" t="b">
        <v>1</v>
      </c>
      <c r="T3000" t="s">
        <v>8303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f>(((Kickstarter[[#This Row],[deadline]]/60)/60)/24)+DATE(1970,1,1)</f>
        <v>42795.083333333328</v>
      </c>
      <c r="J3001">
        <v>1488333600</v>
      </c>
      <c r="K3001" s="9">
        <f>(((Kickstarter[[#This Row],[launched_at]]/60)/60)/24)+DATE(1970,1,1)</f>
        <v>42780.740277777775</v>
      </c>
      <c r="L3001">
        <v>1487094360</v>
      </c>
      <c r="M3001" t="b">
        <v>0</v>
      </c>
      <c r="N3001">
        <v>20</v>
      </c>
      <c r="O3001" s="10">
        <f>Kickstarter[[#This Row],[pledged]]/Kickstarter[[#This Row],[goal]]</f>
        <v>1.1888888888888889</v>
      </c>
      <c r="P3001" s="12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Sub-Category]],LEN(Kickstarter[[#This Row],[Category and Sub-Category]])-FIND("/",Kickstarter[[#This Row],[Category and Sub-Category]]))</f>
        <v>spaces</v>
      </c>
      <c r="S3001" t="b">
        <v>1</v>
      </c>
      <c r="T3001" t="s">
        <v>8303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f>(((Kickstarter[[#This Row],[deadline]]/60)/60)/24)+DATE(1970,1,1)</f>
        <v>42766.75</v>
      </c>
      <c r="J3002">
        <v>1485885600</v>
      </c>
      <c r="K3002" s="9">
        <f>(((Kickstarter[[#This Row],[launched_at]]/60)/60)/24)+DATE(1970,1,1)</f>
        <v>42752.827199074076</v>
      </c>
      <c r="L3002">
        <v>1484682670</v>
      </c>
      <c r="M3002" t="b">
        <v>0</v>
      </c>
      <c r="N3002">
        <v>8</v>
      </c>
      <c r="O3002" s="10">
        <f>Kickstarter[[#This Row],[pledged]]/Kickstarter[[#This Row],[goal]]</f>
        <v>1</v>
      </c>
      <c r="P3002" s="12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Sub-Category]],LEN(Kickstarter[[#This Row],[Category and Sub-Category]])-FIND("/",Kickstarter[[#This Row],[Category and Sub-Category]]))</f>
        <v>spaces</v>
      </c>
      <c r="S3002" t="b">
        <v>1</v>
      </c>
      <c r="T3002" t="s">
        <v>8303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f>(((Kickstarter[[#This Row],[deadline]]/60)/60)/24)+DATE(1970,1,1)</f>
        <v>42564.895625000005</v>
      </c>
      <c r="J3003">
        <v>1468445382</v>
      </c>
      <c r="K3003" s="9">
        <f>(((Kickstarter[[#This Row],[launched_at]]/60)/60)/24)+DATE(1970,1,1)</f>
        <v>42534.895625000005</v>
      </c>
      <c r="L3003">
        <v>1465853382</v>
      </c>
      <c r="M3003" t="b">
        <v>0</v>
      </c>
      <c r="N3003">
        <v>175</v>
      </c>
      <c r="O3003" s="10">
        <f>Kickstarter[[#This Row],[pledged]]/Kickstarter[[#This Row],[goal]]</f>
        <v>3.1869988910451896</v>
      </c>
      <c r="P3003" s="12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Sub-Category]],LEN(Kickstarter[[#This Row],[Category and Sub-Category]])-FIND("/",Kickstarter[[#This Row],[Category and Sub-Category]]))</f>
        <v>spaces</v>
      </c>
      <c r="S3003" t="b">
        <v>1</v>
      </c>
      <c r="T3003" t="s">
        <v>8303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f>(((Kickstarter[[#This Row],[deadline]]/60)/60)/24)+DATE(1970,1,1)</f>
        <v>41269.83625</v>
      </c>
      <c r="J3004">
        <v>1356552252</v>
      </c>
      <c r="K3004" s="9">
        <f>(((Kickstarter[[#This Row],[launched_at]]/60)/60)/24)+DATE(1970,1,1)</f>
        <v>41239.83625</v>
      </c>
      <c r="L3004">
        <v>1353960252</v>
      </c>
      <c r="M3004" t="b">
        <v>0</v>
      </c>
      <c r="N3004">
        <v>104</v>
      </c>
      <c r="O3004" s="10">
        <f>Kickstarter[[#This Row],[pledged]]/Kickstarter[[#This Row],[goal]]</f>
        <v>1.0850614285714286</v>
      </c>
      <c r="P3004" s="12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Sub-Category]],LEN(Kickstarter[[#This Row],[Category and Sub-Category]])-FIND("/",Kickstarter[[#This Row],[Category and Sub-Category]]))</f>
        <v>spaces</v>
      </c>
      <c r="S3004" t="b">
        <v>1</v>
      </c>
      <c r="T3004" t="s">
        <v>8303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f>(((Kickstarter[[#This Row],[deadline]]/60)/60)/24)+DATE(1970,1,1)</f>
        <v>42430.249305555553</v>
      </c>
      <c r="J3005">
        <v>1456811940</v>
      </c>
      <c r="K3005" s="9">
        <f>(((Kickstarter[[#This Row],[launched_at]]/60)/60)/24)+DATE(1970,1,1)</f>
        <v>42398.849259259259</v>
      </c>
      <c r="L3005">
        <v>1454098976</v>
      </c>
      <c r="M3005" t="b">
        <v>0</v>
      </c>
      <c r="N3005">
        <v>17</v>
      </c>
      <c r="O3005" s="10">
        <f>Kickstarter[[#This Row],[pledged]]/Kickstarter[[#This Row],[goal]]</f>
        <v>1.0116666666666667</v>
      </c>
      <c r="P3005" s="12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Sub-Category]],LEN(Kickstarter[[#This Row],[Category and Sub-Category]])-FIND("/",Kickstarter[[#This Row],[Category and Sub-Category]]))</f>
        <v>spaces</v>
      </c>
      <c r="S3005" t="b">
        <v>1</v>
      </c>
      <c r="T3005" t="s">
        <v>8303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f>(((Kickstarter[[#This Row],[deadline]]/60)/60)/24)+DATE(1970,1,1)</f>
        <v>41958.922731481478</v>
      </c>
      <c r="J3006">
        <v>1416089324</v>
      </c>
      <c r="K3006" s="9">
        <f>(((Kickstarter[[#This Row],[launched_at]]/60)/60)/24)+DATE(1970,1,1)</f>
        <v>41928.881064814814</v>
      </c>
      <c r="L3006">
        <v>1413493724</v>
      </c>
      <c r="M3006" t="b">
        <v>0</v>
      </c>
      <c r="N3006">
        <v>277</v>
      </c>
      <c r="O3006" s="10">
        <f>Kickstarter[[#This Row],[pledged]]/Kickstarter[[#This Row],[goal]]</f>
        <v>1.12815</v>
      </c>
      <c r="P3006" s="12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Sub-Category]],LEN(Kickstarter[[#This Row],[Category and Sub-Category]])-FIND("/",Kickstarter[[#This Row],[Category and Sub-Category]]))</f>
        <v>spaces</v>
      </c>
      <c r="S3006" t="b">
        <v>1</v>
      </c>
      <c r="T3006" t="s">
        <v>8303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f>(((Kickstarter[[#This Row],[deadline]]/60)/60)/24)+DATE(1970,1,1)</f>
        <v>41918.674826388888</v>
      </c>
      <c r="J3007">
        <v>1412611905</v>
      </c>
      <c r="K3007" s="9">
        <f>(((Kickstarter[[#This Row],[launched_at]]/60)/60)/24)+DATE(1970,1,1)</f>
        <v>41888.674826388888</v>
      </c>
      <c r="L3007">
        <v>1410019905</v>
      </c>
      <c r="M3007" t="b">
        <v>0</v>
      </c>
      <c r="N3007">
        <v>118</v>
      </c>
      <c r="O3007" s="10">
        <f>Kickstarter[[#This Row],[pledged]]/Kickstarter[[#This Row],[goal]]</f>
        <v>1.2049622641509434</v>
      </c>
      <c r="P3007" s="12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Sub-Category]],LEN(Kickstarter[[#This Row],[Category and Sub-Category]])-FIND("/",Kickstarter[[#This Row],[Category and Sub-Category]]))</f>
        <v>spaces</v>
      </c>
      <c r="S3007" t="b">
        <v>1</v>
      </c>
      <c r="T3007" t="s">
        <v>8303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f>(((Kickstarter[[#This Row],[deadline]]/60)/60)/24)+DATE(1970,1,1)</f>
        <v>41987.756840277783</v>
      </c>
      <c r="J3008">
        <v>1418580591</v>
      </c>
      <c r="K3008" s="9">
        <f>(((Kickstarter[[#This Row],[launched_at]]/60)/60)/24)+DATE(1970,1,1)</f>
        <v>41957.756840277783</v>
      </c>
      <c r="L3008">
        <v>1415988591</v>
      </c>
      <c r="M3008" t="b">
        <v>0</v>
      </c>
      <c r="N3008">
        <v>97</v>
      </c>
      <c r="O3008" s="10">
        <f>Kickstarter[[#This Row],[pledged]]/Kickstarter[[#This Row],[goal]]</f>
        <v>1.0774999999999999</v>
      </c>
      <c r="P3008" s="12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Sub-Category]],LEN(Kickstarter[[#This Row],[Category and Sub-Category]])-FIND("/",Kickstarter[[#This Row],[Category and Sub-Category]]))</f>
        <v>spaces</v>
      </c>
      <c r="S3008" t="b">
        <v>1</v>
      </c>
      <c r="T3008" t="s">
        <v>8303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f>(((Kickstarter[[#This Row],[deadline]]/60)/60)/24)+DATE(1970,1,1)</f>
        <v>42119.216238425928</v>
      </c>
      <c r="J3009">
        <v>1429938683</v>
      </c>
      <c r="K3009" s="9">
        <f>(((Kickstarter[[#This Row],[launched_at]]/60)/60)/24)+DATE(1970,1,1)</f>
        <v>42098.216238425928</v>
      </c>
      <c r="L3009">
        <v>1428124283</v>
      </c>
      <c r="M3009" t="b">
        <v>0</v>
      </c>
      <c r="N3009">
        <v>20</v>
      </c>
      <c r="O3009" s="10">
        <f>Kickstarter[[#This Row],[pledged]]/Kickstarter[[#This Row],[goal]]</f>
        <v>1.8</v>
      </c>
      <c r="P3009" s="12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Sub-Category]],LEN(Kickstarter[[#This Row],[Category and Sub-Category]])-FIND("/",Kickstarter[[#This Row],[Category and Sub-Category]]))</f>
        <v>spaces</v>
      </c>
      <c r="S3009" t="b">
        <v>1</v>
      </c>
      <c r="T3009" t="s">
        <v>8303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f>(((Kickstarter[[#This Row],[deadline]]/60)/60)/24)+DATE(1970,1,1)</f>
        <v>42390.212025462963</v>
      </c>
      <c r="J3010">
        <v>1453352719</v>
      </c>
      <c r="K3010" s="9">
        <f>(((Kickstarter[[#This Row],[launched_at]]/60)/60)/24)+DATE(1970,1,1)</f>
        <v>42360.212025462963</v>
      </c>
      <c r="L3010">
        <v>1450760719</v>
      </c>
      <c r="M3010" t="b">
        <v>0</v>
      </c>
      <c r="N3010">
        <v>26</v>
      </c>
      <c r="O3010" s="10">
        <f>Kickstarter[[#This Row],[pledged]]/Kickstarter[[#This Row],[goal]]</f>
        <v>1.0116666666666667</v>
      </c>
      <c r="P3010" s="12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Sub-Category]],LEN(Kickstarter[[#This Row],[Category and Sub-Category]])-FIND("/",Kickstarter[[#This Row],[Category and Sub-Category]]))</f>
        <v>spaces</v>
      </c>
      <c r="S3010" t="b">
        <v>1</v>
      </c>
      <c r="T3010" t="s">
        <v>8303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f>(((Kickstarter[[#This Row],[deadline]]/60)/60)/24)+DATE(1970,1,1)</f>
        <v>41969.611574074079</v>
      </c>
      <c r="J3011">
        <v>1417012840</v>
      </c>
      <c r="K3011" s="9">
        <f>(((Kickstarter[[#This Row],[launched_at]]/60)/60)/24)+DATE(1970,1,1)</f>
        <v>41939.569907407407</v>
      </c>
      <c r="L3011">
        <v>1414417240</v>
      </c>
      <c r="M3011" t="b">
        <v>0</v>
      </c>
      <c r="N3011">
        <v>128</v>
      </c>
      <c r="O3011" s="10">
        <f>Kickstarter[[#This Row],[pledged]]/Kickstarter[[#This Row],[goal]]</f>
        <v>1.19756</v>
      </c>
      <c r="P3011" s="12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Sub-Category]],LEN(Kickstarter[[#This Row],[Category and Sub-Category]])-FIND("/",Kickstarter[[#This Row],[Category and Sub-Category]]))</f>
        <v>spaces</v>
      </c>
      <c r="S3011" t="b">
        <v>1</v>
      </c>
      <c r="T3011" t="s">
        <v>8303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f>(((Kickstarter[[#This Row],[deadline]]/60)/60)/24)+DATE(1970,1,1)</f>
        <v>42056.832395833335</v>
      </c>
      <c r="J3012">
        <v>1424548719</v>
      </c>
      <c r="K3012" s="9">
        <f>(((Kickstarter[[#This Row],[launched_at]]/60)/60)/24)+DATE(1970,1,1)</f>
        <v>41996.832395833335</v>
      </c>
      <c r="L3012">
        <v>1419364719</v>
      </c>
      <c r="M3012" t="b">
        <v>0</v>
      </c>
      <c r="N3012">
        <v>15</v>
      </c>
      <c r="O3012" s="10">
        <f>Kickstarter[[#This Row],[pledged]]/Kickstarter[[#This Row],[goal]]</f>
        <v>1.58</v>
      </c>
      <c r="P3012" s="12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Sub-Category]],LEN(Kickstarter[[#This Row],[Category and Sub-Category]])-FIND("/",Kickstarter[[#This Row],[Category and Sub-Category]]))</f>
        <v>spaces</v>
      </c>
      <c r="S3012" t="b">
        <v>1</v>
      </c>
      <c r="T3012" t="s">
        <v>8303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f>(((Kickstarter[[#This Row],[deadline]]/60)/60)/24)+DATE(1970,1,1)</f>
        <v>42361.957638888889</v>
      </c>
      <c r="J3013">
        <v>1450911540</v>
      </c>
      <c r="K3013" s="9">
        <f>(((Kickstarter[[#This Row],[launched_at]]/60)/60)/24)+DATE(1970,1,1)</f>
        <v>42334.468935185185</v>
      </c>
      <c r="L3013">
        <v>1448536516</v>
      </c>
      <c r="M3013" t="b">
        <v>0</v>
      </c>
      <c r="N3013">
        <v>25</v>
      </c>
      <c r="O3013" s="10">
        <f>Kickstarter[[#This Row],[pledged]]/Kickstarter[[#This Row],[goal]]</f>
        <v>1.2366666666666666</v>
      </c>
      <c r="P3013" s="12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Sub-Category]],LEN(Kickstarter[[#This Row],[Category and Sub-Category]])-FIND("/",Kickstarter[[#This Row],[Category and Sub-Category]]))</f>
        <v>spaces</v>
      </c>
      <c r="S3013" t="b">
        <v>1</v>
      </c>
      <c r="T3013" t="s">
        <v>8303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f>(((Kickstarter[[#This Row],[deadline]]/60)/60)/24)+DATE(1970,1,1)</f>
        <v>42045.702893518523</v>
      </c>
      <c r="J3014">
        <v>1423587130</v>
      </c>
      <c r="K3014" s="9">
        <f>(((Kickstarter[[#This Row],[launched_at]]/60)/60)/24)+DATE(1970,1,1)</f>
        <v>42024.702893518523</v>
      </c>
      <c r="L3014">
        <v>1421772730</v>
      </c>
      <c r="M3014" t="b">
        <v>0</v>
      </c>
      <c r="N3014">
        <v>55</v>
      </c>
      <c r="O3014" s="10">
        <f>Kickstarter[[#This Row],[pledged]]/Kickstarter[[#This Row],[goal]]</f>
        <v>1.1712499999999999</v>
      </c>
      <c r="P3014" s="12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Sub-Category]],LEN(Kickstarter[[#This Row],[Category and Sub-Category]])-FIND("/",Kickstarter[[#This Row],[Category and Sub-Category]]))</f>
        <v>spaces</v>
      </c>
      <c r="S3014" t="b">
        <v>1</v>
      </c>
      <c r="T3014" t="s">
        <v>8303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f>(((Kickstarter[[#This Row],[deadline]]/60)/60)/24)+DATE(1970,1,1)</f>
        <v>42176.836215277777</v>
      </c>
      <c r="J3015">
        <v>1434917049</v>
      </c>
      <c r="K3015" s="9">
        <f>(((Kickstarter[[#This Row],[launched_at]]/60)/60)/24)+DATE(1970,1,1)</f>
        <v>42146.836215277777</v>
      </c>
      <c r="L3015">
        <v>1432325049</v>
      </c>
      <c r="M3015" t="b">
        <v>0</v>
      </c>
      <c r="N3015">
        <v>107</v>
      </c>
      <c r="O3015" s="10">
        <f>Kickstarter[[#This Row],[pledged]]/Kickstarter[[#This Row],[goal]]</f>
        <v>1.5696000000000001</v>
      </c>
      <c r="P3015" s="12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Sub-Category]],LEN(Kickstarter[[#This Row],[Category and Sub-Category]])-FIND("/",Kickstarter[[#This Row],[Category and Sub-Category]]))</f>
        <v>spaces</v>
      </c>
      <c r="S3015" t="b">
        <v>1</v>
      </c>
      <c r="T3015" t="s">
        <v>8303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f>(((Kickstarter[[#This Row],[deadline]]/60)/60)/24)+DATE(1970,1,1)</f>
        <v>41948.208333333336</v>
      </c>
      <c r="J3016">
        <v>1415163600</v>
      </c>
      <c r="K3016" s="9">
        <f>(((Kickstarter[[#This Row],[launched_at]]/60)/60)/24)+DATE(1970,1,1)</f>
        <v>41920.123611111114</v>
      </c>
      <c r="L3016">
        <v>1412737080</v>
      </c>
      <c r="M3016" t="b">
        <v>0</v>
      </c>
      <c r="N3016">
        <v>557</v>
      </c>
      <c r="O3016" s="10">
        <f>Kickstarter[[#This Row],[pledged]]/Kickstarter[[#This Row],[goal]]</f>
        <v>1.13104</v>
      </c>
      <c r="P3016" s="12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Sub-Category]],LEN(Kickstarter[[#This Row],[Category and Sub-Category]])-FIND("/",Kickstarter[[#This Row],[Category and Sub-Category]]))</f>
        <v>spaces</v>
      </c>
      <c r="S3016" t="b">
        <v>1</v>
      </c>
      <c r="T3016" t="s">
        <v>8303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f>(((Kickstarter[[#This Row],[deadline]]/60)/60)/24)+DATE(1970,1,1)</f>
        <v>41801.166666666664</v>
      </c>
      <c r="J3017">
        <v>1402459200</v>
      </c>
      <c r="K3017" s="9">
        <f>(((Kickstarter[[#This Row],[launched_at]]/60)/60)/24)+DATE(1970,1,1)</f>
        <v>41785.72729166667</v>
      </c>
      <c r="L3017">
        <v>1401125238</v>
      </c>
      <c r="M3017" t="b">
        <v>0</v>
      </c>
      <c r="N3017">
        <v>40</v>
      </c>
      <c r="O3017" s="10">
        <f>Kickstarter[[#This Row],[pledged]]/Kickstarter[[#This Row],[goal]]</f>
        <v>1.0317647058823529</v>
      </c>
      <c r="P3017" s="12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Sub-Category]],LEN(Kickstarter[[#This Row],[Category and Sub-Category]])-FIND("/",Kickstarter[[#This Row],[Category and Sub-Category]]))</f>
        <v>spaces</v>
      </c>
      <c r="S3017" t="b">
        <v>1</v>
      </c>
      <c r="T3017" t="s">
        <v>8303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f>(((Kickstarter[[#This Row],[deadline]]/60)/60)/24)+DATE(1970,1,1)</f>
        <v>41838.548055555555</v>
      </c>
      <c r="J3018">
        <v>1405688952</v>
      </c>
      <c r="K3018" s="9">
        <f>(((Kickstarter[[#This Row],[launched_at]]/60)/60)/24)+DATE(1970,1,1)</f>
        <v>41778.548055555555</v>
      </c>
      <c r="L3018">
        <v>1400504952</v>
      </c>
      <c r="M3018" t="b">
        <v>0</v>
      </c>
      <c r="N3018">
        <v>36</v>
      </c>
      <c r="O3018" s="10">
        <f>Kickstarter[[#This Row],[pledged]]/Kickstarter[[#This Row],[goal]]</f>
        <v>1.0261176470588236</v>
      </c>
      <c r="P3018" s="12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Sub-Category]],LEN(Kickstarter[[#This Row],[Category and Sub-Category]])-FIND("/",Kickstarter[[#This Row],[Category and Sub-Category]]))</f>
        <v>spaces</v>
      </c>
      <c r="S3018" t="b">
        <v>1</v>
      </c>
      <c r="T3018" t="s">
        <v>8303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f>(((Kickstarter[[#This Row],[deadline]]/60)/60)/24)+DATE(1970,1,1)</f>
        <v>41871.850034722222</v>
      </c>
      <c r="J3019">
        <v>1408566243</v>
      </c>
      <c r="K3019" s="9">
        <f>(((Kickstarter[[#This Row],[launched_at]]/60)/60)/24)+DATE(1970,1,1)</f>
        <v>41841.850034722222</v>
      </c>
      <c r="L3019">
        <v>1405974243</v>
      </c>
      <c r="M3019" t="b">
        <v>0</v>
      </c>
      <c r="N3019">
        <v>159</v>
      </c>
      <c r="O3019" s="10">
        <f>Kickstarter[[#This Row],[pledged]]/Kickstarter[[#This Row],[goal]]</f>
        <v>1.0584090909090909</v>
      </c>
      <c r="P3019" s="12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Sub-Category]],LEN(Kickstarter[[#This Row],[Category and Sub-Category]])-FIND("/",Kickstarter[[#This Row],[Category and Sub-Category]]))</f>
        <v>spaces</v>
      </c>
      <c r="S3019" t="b">
        <v>1</v>
      </c>
      <c r="T3019" t="s">
        <v>8303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f>(((Kickstarter[[#This Row],[deadline]]/60)/60)/24)+DATE(1970,1,1)</f>
        <v>42205.916666666672</v>
      </c>
      <c r="J3020">
        <v>1437429600</v>
      </c>
      <c r="K3020" s="9">
        <f>(((Kickstarter[[#This Row],[launched_at]]/60)/60)/24)+DATE(1970,1,1)</f>
        <v>42163.29833333334</v>
      </c>
      <c r="L3020">
        <v>1433747376</v>
      </c>
      <c r="M3020" t="b">
        <v>0</v>
      </c>
      <c r="N3020">
        <v>41</v>
      </c>
      <c r="O3020" s="10">
        <f>Kickstarter[[#This Row],[pledged]]/Kickstarter[[#This Row],[goal]]</f>
        <v>1.0071428571428571</v>
      </c>
      <c r="P3020" s="12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Sub-Category]],LEN(Kickstarter[[#This Row],[Category and Sub-Category]])-FIND("/",Kickstarter[[#This Row],[Category and Sub-Category]]))</f>
        <v>spaces</v>
      </c>
      <c r="S3020" t="b">
        <v>1</v>
      </c>
      <c r="T3020" t="s">
        <v>8303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f>(((Kickstarter[[#This Row],[deadline]]/60)/60)/24)+DATE(1970,1,1)</f>
        <v>41786.125</v>
      </c>
      <c r="J3021">
        <v>1401159600</v>
      </c>
      <c r="K3021" s="9">
        <f>(((Kickstarter[[#This Row],[launched_at]]/60)/60)/24)+DATE(1970,1,1)</f>
        <v>41758.833564814813</v>
      </c>
      <c r="L3021">
        <v>1398801620</v>
      </c>
      <c r="M3021" t="b">
        <v>0</v>
      </c>
      <c r="N3021">
        <v>226</v>
      </c>
      <c r="O3021" s="10">
        <f>Kickstarter[[#This Row],[pledged]]/Kickstarter[[#This Row],[goal]]</f>
        <v>1.2123333333333333</v>
      </c>
      <c r="P3021" s="12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Sub-Category]],LEN(Kickstarter[[#This Row],[Category and Sub-Category]])-FIND("/",Kickstarter[[#This Row],[Category and Sub-Category]]))</f>
        <v>spaces</v>
      </c>
      <c r="S3021" t="b">
        <v>1</v>
      </c>
      <c r="T3021" t="s">
        <v>8303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f>(((Kickstarter[[#This Row],[deadline]]/60)/60)/24)+DATE(1970,1,1)</f>
        <v>42230.846446759257</v>
      </c>
      <c r="J3022">
        <v>1439583533</v>
      </c>
      <c r="K3022" s="9">
        <f>(((Kickstarter[[#This Row],[launched_at]]/60)/60)/24)+DATE(1970,1,1)</f>
        <v>42170.846446759257</v>
      </c>
      <c r="L3022">
        <v>1434399533</v>
      </c>
      <c r="M3022" t="b">
        <v>0</v>
      </c>
      <c r="N3022">
        <v>30</v>
      </c>
      <c r="O3022" s="10">
        <f>Kickstarter[[#This Row],[pledged]]/Kickstarter[[#This Row],[goal]]</f>
        <v>1.0057142857142858</v>
      </c>
      <c r="P3022" s="12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Sub-Category]],LEN(Kickstarter[[#This Row],[Category and Sub-Category]])-FIND("/",Kickstarter[[#This Row],[Category and Sub-Category]]))</f>
        <v>spaces</v>
      </c>
      <c r="S3022" t="b">
        <v>1</v>
      </c>
      <c r="T3022" t="s">
        <v>8303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f>(((Kickstarter[[#This Row],[deadline]]/60)/60)/24)+DATE(1970,1,1)</f>
        <v>42696.249305555553</v>
      </c>
      <c r="J3023">
        <v>1479794340</v>
      </c>
      <c r="K3023" s="9">
        <f>(((Kickstarter[[#This Row],[launched_at]]/60)/60)/24)+DATE(1970,1,1)</f>
        <v>42660.618854166663</v>
      </c>
      <c r="L3023">
        <v>1476715869</v>
      </c>
      <c r="M3023" t="b">
        <v>0</v>
      </c>
      <c r="N3023">
        <v>103</v>
      </c>
      <c r="O3023" s="10">
        <f>Kickstarter[[#This Row],[pledged]]/Kickstarter[[#This Row],[goal]]</f>
        <v>1.1602222222222223</v>
      </c>
      <c r="P3023" s="12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Sub-Category]],LEN(Kickstarter[[#This Row],[Category and Sub-Category]])-FIND("/",Kickstarter[[#This Row],[Category and Sub-Category]]))</f>
        <v>spaces</v>
      </c>
      <c r="S3023" t="b">
        <v>1</v>
      </c>
      <c r="T3023" t="s">
        <v>8303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f>(((Kickstarter[[#This Row],[deadline]]/60)/60)/24)+DATE(1970,1,1)</f>
        <v>42609.95380787037</v>
      </c>
      <c r="J3024">
        <v>1472338409</v>
      </c>
      <c r="K3024" s="9">
        <f>(((Kickstarter[[#This Row],[launched_at]]/60)/60)/24)+DATE(1970,1,1)</f>
        <v>42564.95380787037</v>
      </c>
      <c r="L3024">
        <v>1468450409</v>
      </c>
      <c r="M3024" t="b">
        <v>0</v>
      </c>
      <c r="N3024">
        <v>62</v>
      </c>
      <c r="O3024" s="10">
        <f>Kickstarter[[#This Row],[pledged]]/Kickstarter[[#This Row],[goal]]</f>
        <v>1.0087999999999999</v>
      </c>
      <c r="P3024" s="12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Sub-Category]],LEN(Kickstarter[[#This Row],[Category and Sub-Category]])-FIND("/",Kickstarter[[#This Row],[Category and Sub-Category]]))</f>
        <v>spaces</v>
      </c>
      <c r="S3024" t="b">
        <v>1</v>
      </c>
      <c r="T3024" t="s">
        <v>8303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f>(((Kickstarter[[#This Row],[deadline]]/60)/60)/24)+DATE(1970,1,1)</f>
        <v>42166.675763888896</v>
      </c>
      <c r="J3025">
        <v>1434039186</v>
      </c>
      <c r="K3025" s="9">
        <f>(((Kickstarter[[#This Row],[launched_at]]/60)/60)/24)+DATE(1970,1,1)</f>
        <v>42121.675763888896</v>
      </c>
      <c r="L3025">
        <v>1430151186</v>
      </c>
      <c r="M3025" t="b">
        <v>0</v>
      </c>
      <c r="N3025">
        <v>6</v>
      </c>
      <c r="O3025" s="10">
        <f>Kickstarter[[#This Row],[pledged]]/Kickstarter[[#This Row],[goal]]</f>
        <v>1.03</v>
      </c>
      <c r="P3025" s="12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Sub-Category]],LEN(Kickstarter[[#This Row],[Category and Sub-Category]])-FIND("/",Kickstarter[[#This Row],[Category and Sub-Category]]))</f>
        <v>spaces</v>
      </c>
      <c r="S3025" t="b">
        <v>1</v>
      </c>
      <c r="T3025" t="s">
        <v>8303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f>(((Kickstarter[[#This Row],[deadline]]/60)/60)/24)+DATE(1970,1,1)</f>
        <v>41188.993923611109</v>
      </c>
      <c r="J3026">
        <v>1349567475</v>
      </c>
      <c r="K3026" s="9">
        <f>(((Kickstarter[[#This Row],[launched_at]]/60)/60)/24)+DATE(1970,1,1)</f>
        <v>41158.993923611109</v>
      </c>
      <c r="L3026">
        <v>1346975475</v>
      </c>
      <c r="M3026" t="b">
        <v>0</v>
      </c>
      <c r="N3026">
        <v>182</v>
      </c>
      <c r="O3026" s="10">
        <f>Kickstarter[[#This Row],[pledged]]/Kickstarter[[#This Row],[goal]]</f>
        <v>2.4641999999999999</v>
      </c>
      <c r="P3026" s="12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Sub-Category]],LEN(Kickstarter[[#This Row],[Category and Sub-Category]])-FIND("/",Kickstarter[[#This Row],[Category and Sub-Category]]))</f>
        <v>spaces</v>
      </c>
      <c r="S3026" t="b">
        <v>1</v>
      </c>
      <c r="T3026" t="s">
        <v>8303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f>(((Kickstarter[[#This Row],[deadline]]/60)/60)/24)+DATE(1970,1,1)</f>
        <v>41789.666666666664</v>
      </c>
      <c r="J3027">
        <v>1401465600</v>
      </c>
      <c r="K3027" s="9">
        <f>(((Kickstarter[[#This Row],[launched_at]]/60)/60)/24)+DATE(1970,1,1)</f>
        <v>41761.509409722225</v>
      </c>
      <c r="L3027">
        <v>1399032813</v>
      </c>
      <c r="M3027" t="b">
        <v>0</v>
      </c>
      <c r="N3027">
        <v>145</v>
      </c>
      <c r="O3027" s="10">
        <f>Kickstarter[[#This Row],[pledged]]/Kickstarter[[#This Row],[goal]]</f>
        <v>3.0219999999999998</v>
      </c>
      <c r="P3027" s="12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Sub-Category]],LEN(Kickstarter[[#This Row],[Category and Sub-Category]])-FIND("/",Kickstarter[[#This Row],[Category and Sub-Category]]))</f>
        <v>spaces</v>
      </c>
      <c r="S3027" t="b">
        <v>1</v>
      </c>
      <c r="T3027" t="s">
        <v>8303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f>(((Kickstarter[[#This Row],[deadline]]/60)/60)/24)+DATE(1970,1,1)</f>
        <v>42797.459398148145</v>
      </c>
      <c r="J3028">
        <v>1488538892</v>
      </c>
      <c r="K3028" s="9">
        <f>(((Kickstarter[[#This Row],[launched_at]]/60)/60)/24)+DATE(1970,1,1)</f>
        <v>42783.459398148145</v>
      </c>
      <c r="L3028">
        <v>1487329292</v>
      </c>
      <c r="M3028" t="b">
        <v>0</v>
      </c>
      <c r="N3028">
        <v>25</v>
      </c>
      <c r="O3028" s="10">
        <f>Kickstarter[[#This Row],[pledged]]/Kickstarter[[#This Row],[goal]]</f>
        <v>1.4333333333333333</v>
      </c>
      <c r="P3028" s="12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Sub-Category]],LEN(Kickstarter[[#This Row],[Category and Sub-Category]])-FIND("/",Kickstarter[[#This Row],[Category and Sub-Category]]))</f>
        <v>spaces</v>
      </c>
      <c r="S3028" t="b">
        <v>1</v>
      </c>
      <c r="T3028" t="s">
        <v>8303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f>(((Kickstarter[[#This Row],[deadline]]/60)/60)/24)+DATE(1970,1,1)</f>
        <v>42083.662627314814</v>
      </c>
      <c r="J3029">
        <v>1426866851</v>
      </c>
      <c r="K3029" s="9">
        <f>(((Kickstarter[[#This Row],[launched_at]]/60)/60)/24)+DATE(1970,1,1)</f>
        <v>42053.704293981486</v>
      </c>
      <c r="L3029">
        <v>1424278451</v>
      </c>
      <c r="M3029" t="b">
        <v>0</v>
      </c>
      <c r="N3029">
        <v>320</v>
      </c>
      <c r="O3029" s="10">
        <f>Kickstarter[[#This Row],[pledged]]/Kickstarter[[#This Row],[goal]]</f>
        <v>1.3144</v>
      </c>
      <c r="P3029" s="12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Sub-Category]],LEN(Kickstarter[[#This Row],[Category and Sub-Category]])-FIND("/",Kickstarter[[#This Row],[Category and Sub-Category]]))</f>
        <v>spaces</v>
      </c>
      <c r="S3029" t="b">
        <v>1</v>
      </c>
      <c r="T3029" t="s">
        <v>8303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f>(((Kickstarter[[#This Row],[deadline]]/60)/60)/24)+DATE(1970,1,1)</f>
        <v>42597.264178240745</v>
      </c>
      <c r="J3030">
        <v>1471242025</v>
      </c>
      <c r="K3030" s="9">
        <f>(((Kickstarter[[#This Row],[launched_at]]/60)/60)/24)+DATE(1970,1,1)</f>
        <v>42567.264178240745</v>
      </c>
      <c r="L3030">
        <v>1468650025</v>
      </c>
      <c r="M3030" t="b">
        <v>0</v>
      </c>
      <c r="N3030">
        <v>99</v>
      </c>
      <c r="O3030" s="10">
        <f>Kickstarter[[#This Row],[pledged]]/Kickstarter[[#This Row],[goal]]</f>
        <v>1.6801999999999999</v>
      </c>
      <c r="P3030" s="12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Sub-Category]],LEN(Kickstarter[[#This Row],[Category and Sub-Category]])-FIND("/",Kickstarter[[#This Row],[Category and Sub-Category]]))</f>
        <v>spaces</v>
      </c>
      <c r="S3030" t="b">
        <v>1</v>
      </c>
      <c r="T3030" t="s">
        <v>8303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f>(((Kickstarter[[#This Row],[deadline]]/60)/60)/24)+DATE(1970,1,1)</f>
        <v>41961.190972222219</v>
      </c>
      <c r="J3031">
        <v>1416285300</v>
      </c>
      <c r="K3031" s="9">
        <f>(((Kickstarter[[#This Row],[launched_at]]/60)/60)/24)+DATE(1970,1,1)</f>
        <v>41932.708877314813</v>
      </c>
      <c r="L3031">
        <v>1413824447</v>
      </c>
      <c r="M3031" t="b">
        <v>0</v>
      </c>
      <c r="N3031">
        <v>348</v>
      </c>
      <c r="O3031" s="10">
        <f>Kickstarter[[#This Row],[pledged]]/Kickstarter[[#This Row],[goal]]</f>
        <v>1.0967666666666667</v>
      </c>
      <c r="P3031" s="12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Sub-Category]],LEN(Kickstarter[[#This Row],[Category and Sub-Category]])-FIND("/",Kickstarter[[#This Row],[Category and Sub-Category]]))</f>
        <v>spaces</v>
      </c>
      <c r="S3031" t="b">
        <v>1</v>
      </c>
      <c r="T3031" t="s">
        <v>8303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f>(((Kickstarter[[#This Row],[deadline]]/60)/60)/24)+DATE(1970,1,1)</f>
        <v>42263.747349537036</v>
      </c>
      <c r="J3032">
        <v>1442426171</v>
      </c>
      <c r="K3032" s="9">
        <f>(((Kickstarter[[#This Row],[launched_at]]/60)/60)/24)+DATE(1970,1,1)</f>
        <v>42233.747349537036</v>
      </c>
      <c r="L3032">
        <v>1439834171</v>
      </c>
      <c r="M3032" t="b">
        <v>0</v>
      </c>
      <c r="N3032">
        <v>41</v>
      </c>
      <c r="O3032" s="10">
        <f>Kickstarter[[#This Row],[pledged]]/Kickstarter[[#This Row],[goal]]</f>
        <v>1.0668571428571429</v>
      </c>
      <c r="P3032" s="12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Sub-Category]],LEN(Kickstarter[[#This Row],[Category and Sub-Category]])-FIND("/",Kickstarter[[#This Row],[Category and Sub-Category]]))</f>
        <v>spaces</v>
      </c>
      <c r="S3032" t="b">
        <v>1</v>
      </c>
      <c r="T3032" t="s">
        <v>8303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f>(((Kickstarter[[#This Row],[deadline]]/60)/60)/24)+DATE(1970,1,1)</f>
        <v>42657.882488425923</v>
      </c>
      <c r="J3033">
        <v>1476479447</v>
      </c>
      <c r="K3033" s="9">
        <f>(((Kickstarter[[#This Row],[launched_at]]/60)/60)/24)+DATE(1970,1,1)</f>
        <v>42597.882488425923</v>
      </c>
      <c r="L3033">
        <v>1471295447</v>
      </c>
      <c r="M3033" t="b">
        <v>0</v>
      </c>
      <c r="N3033">
        <v>29</v>
      </c>
      <c r="O3033" s="10">
        <f>Kickstarter[[#This Row],[pledged]]/Kickstarter[[#This Row],[goal]]</f>
        <v>1</v>
      </c>
      <c r="P3033" s="12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Sub-Category]],LEN(Kickstarter[[#This Row],[Category and Sub-Category]])-FIND("/",Kickstarter[[#This Row],[Category and Sub-Category]]))</f>
        <v>spaces</v>
      </c>
      <c r="S3033" t="b">
        <v>1</v>
      </c>
      <c r="T3033" t="s">
        <v>8303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f>(((Kickstarter[[#This Row],[deadline]]/60)/60)/24)+DATE(1970,1,1)</f>
        <v>42258.044664351852</v>
      </c>
      <c r="J3034">
        <v>1441933459</v>
      </c>
      <c r="K3034" s="9">
        <f>(((Kickstarter[[#This Row],[launched_at]]/60)/60)/24)+DATE(1970,1,1)</f>
        <v>42228.044664351852</v>
      </c>
      <c r="L3034">
        <v>1439341459</v>
      </c>
      <c r="M3034" t="b">
        <v>0</v>
      </c>
      <c r="N3034">
        <v>25</v>
      </c>
      <c r="O3034" s="10">
        <f>Kickstarter[[#This Row],[pledged]]/Kickstarter[[#This Row],[goal]]</f>
        <v>1.272</v>
      </c>
      <c r="P3034" s="12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Sub-Category]],LEN(Kickstarter[[#This Row],[Category and Sub-Category]])-FIND("/",Kickstarter[[#This Row],[Category and Sub-Category]]))</f>
        <v>spaces</v>
      </c>
      <c r="S3034" t="b">
        <v>1</v>
      </c>
      <c r="T3034" t="s">
        <v>8303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f>(((Kickstarter[[#This Row],[deadline]]/60)/60)/24)+DATE(1970,1,1)</f>
        <v>42600.110243055555</v>
      </c>
      <c r="J3035">
        <v>1471487925</v>
      </c>
      <c r="K3035" s="9">
        <f>(((Kickstarter[[#This Row],[launched_at]]/60)/60)/24)+DATE(1970,1,1)</f>
        <v>42570.110243055555</v>
      </c>
      <c r="L3035">
        <v>1468895925</v>
      </c>
      <c r="M3035" t="b">
        <v>0</v>
      </c>
      <c r="N3035">
        <v>23</v>
      </c>
      <c r="O3035" s="10">
        <f>Kickstarter[[#This Row],[pledged]]/Kickstarter[[#This Row],[goal]]</f>
        <v>1.4653333333333334</v>
      </c>
      <c r="P3035" s="12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Sub-Category]],LEN(Kickstarter[[#This Row],[Category and Sub-Category]])-FIND("/",Kickstarter[[#This Row],[Category and Sub-Category]]))</f>
        <v>spaces</v>
      </c>
      <c r="S3035" t="b">
        <v>1</v>
      </c>
      <c r="T3035" t="s">
        <v>8303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f>(((Kickstarter[[#This Row],[deadline]]/60)/60)/24)+DATE(1970,1,1)</f>
        <v>42675.165972222225</v>
      </c>
      <c r="J3036">
        <v>1477972740</v>
      </c>
      <c r="K3036" s="9">
        <f>(((Kickstarter[[#This Row],[launched_at]]/60)/60)/24)+DATE(1970,1,1)</f>
        <v>42644.535358796296</v>
      </c>
      <c r="L3036">
        <v>1475326255</v>
      </c>
      <c r="M3036" t="b">
        <v>0</v>
      </c>
      <c r="N3036">
        <v>1260</v>
      </c>
      <c r="O3036" s="10">
        <f>Kickstarter[[#This Row],[pledged]]/Kickstarter[[#This Row],[goal]]</f>
        <v>1.1253599999999999</v>
      </c>
      <c r="P3036" s="12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Sub-Category]],LEN(Kickstarter[[#This Row],[Category and Sub-Category]])-FIND("/",Kickstarter[[#This Row],[Category and Sub-Category]]))</f>
        <v>spaces</v>
      </c>
      <c r="S3036" t="b">
        <v>1</v>
      </c>
      <c r="T3036" t="s">
        <v>8303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f>(((Kickstarter[[#This Row],[deadline]]/60)/60)/24)+DATE(1970,1,1)</f>
        <v>41398.560289351852</v>
      </c>
      <c r="J3037">
        <v>1367674009</v>
      </c>
      <c r="K3037" s="9">
        <f>(((Kickstarter[[#This Row],[launched_at]]/60)/60)/24)+DATE(1970,1,1)</f>
        <v>41368.560289351852</v>
      </c>
      <c r="L3037">
        <v>1365082009</v>
      </c>
      <c r="M3037" t="b">
        <v>0</v>
      </c>
      <c r="N3037">
        <v>307</v>
      </c>
      <c r="O3037" s="10">
        <f>Kickstarter[[#This Row],[pledged]]/Kickstarter[[#This Row],[goal]]</f>
        <v>1.0878684000000001</v>
      </c>
      <c r="P3037" s="12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Sub-Category]],LEN(Kickstarter[[#This Row],[Category and Sub-Category]])-FIND("/",Kickstarter[[#This Row],[Category and Sub-Category]]))</f>
        <v>spaces</v>
      </c>
      <c r="S3037" t="b">
        <v>1</v>
      </c>
      <c r="T3037" t="s">
        <v>8303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f>(((Kickstarter[[#This Row],[deadline]]/60)/60)/24)+DATE(1970,1,1)</f>
        <v>41502.499305555553</v>
      </c>
      <c r="J3038">
        <v>1376654340</v>
      </c>
      <c r="K3038" s="9">
        <f>(((Kickstarter[[#This Row],[launched_at]]/60)/60)/24)+DATE(1970,1,1)</f>
        <v>41466.785231481481</v>
      </c>
      <c r="L3038">
        <v>1373568644</v>
      </c>
      <c r="M3038" t="b">
        <v>0</v>
      </c>
      <c r="N3038">
        <v>329</v>
      </c>
      <c r="O3038" s="10">
        <f>Kickstarter[[#This Row],[pledged]]/Kickstarter[[#This Row],[goal]]</f>
        <v>1.26732</v>
      </c>
      <c r="P3038" s="12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Sub-Category]],LEN(Kickstarter[[#This Row],[Category and Sub-Category]])-FIND("/",Kickstarter[[#This Row],[Category and Sub-Category]]))</f>
        <v>spaces</v>
      </c>
      <c r="S3038" t="b">
        <v>1</v>
      </c>
      <c r="T3038" t="s">
        <v>8303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f>(((Kickstarter[[#This Row],[deadline]]/60)/60)/24)+DATE(1970,1,1)</f>
        <v>40453.207638888889</v>
      </c>
      <c r="J3039">
        <v>1285995540</v>
      </c>
      <c r="K3039" s="9">
        <f>(((Kickstarter[[#This Row],[launched_at]]/60)/60)/24)+DATE(1970,1,1)</f>
        <v>40378.893206018518</v>
      </c>
      <c r="L3039">
        <v>1279574773</v>
      </c>
      <c r="M3039" t="b">
        <v>0</v>
      </c>
      <c r="N3039">
        <v>32</v>
      </c>
      <c r="O3039" s="10">
        <f>Kickstarter[[#This Row],[pledged]]/Kickstarter[[#This Row],[goal]]</f>
        <v>2.1320000000000001</v>
      </c>
      <c r="P3039" s="12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Sub-Category]],LEN(Kickstarter[[#This Row],[Category and Sub-Category]])-FIND("/",Kickstarter[[#This Row],[Category and Sub-Category]]))</f>
        <v>spaces</v>
      </c>
      <c r="S3039" t="b">
        <v>1</v>
      </c>
      <c r="T3039" t="s">
        <v>8303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f>(((Kickstarter[[#This Row],[deadline]]/60)/60)/24)+DATE(1970,1,1)</f>
        <v>42433.252280092594</v>
      </c>
      <c r="J3040">
        <v>1457071397</v>
      </c>
      <c r="K3040" s="9">
        <f>(((Kickstarter[[#This Row],[launched_at]]/60)/60)/24)+DATE(1970,1,1)</f>
        <v>42373.252280092594</v>
      </c>
      <c r="L3040">
        <v>1451887397</v>
      </c>
      <c r="M3040" t="b">
        <v>0</v>
      </c>
      <c r="N3040">
        <v>27</v>
      </c>
      <c r="O3040" s="10">
        <f>Kickstarter[[#This Row],[pledged]]/Kickstarter[[#This Row],[goal]]</f>
        <v>1.0049999999999999</v>
      </c>
      <c r="P3040" s="12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Sub-Category]],LEN(Kickstarter[[#This Row],[Category and Sub-Category]])-FIND("/",Kickstarter[[#This Row],[Category and Sub-Category]]))</f>
        <v>spaces</v>
      </c>
      <c r="S3040" t="b">
        <v>1</v>
      </c>
      <c r="T3040" t="s">
        <v>8303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f>(((Kickstarter[[#This Row],[deadline]]/60)/60)/24)+DATE(1970,1,1)</f>
        <v>41637.332638888889</v>
      </c>
      <c r="J3041">
        <v>1388303940</v>
      </c>
      <c r="K3041" s="9">
        <f>(((Kickstarter[[#This Row],[launched_at]]/60)/60)/24)+DATE(1970,1,1)</f>
        <v>41610.794421296298</v>
      </c>
      <c r="L3041">
        <v>1386011038</v>
      </c>
      <c r="M3041" t="b">
        <v>0</v>
      </c>
      <c r="N3041">
        <v>236</v>
      </c>
      <c r="O3041" s="10">
        <f>Kickstarter[[#This Row],[pledged]]/Kickstarter[[#This Row],[goal]]</f>
        <v>1.0871389999999999</v>
      </c>
      <c r="P3041" s="12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Sub-Category]],LEN(Kickstarter[[#This Row],[Category and Sub-Category]])-FIND("/",Kickstarter[[#This Row],[Category and Sub-Category]]))</f>
        <v>spaces</v>
      </c>
      <c r="S3041" t="b">
        <v>1</v>
      </c>
      <c r="T3041" t="s">
        <v>8303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f>(((Kickstarter[[#This Row],[deadline]]/60)/60)/24)+DATE(1970,1,1)</f>
        <v>42181.958333333328</v>
      </c>
      <c r="J3042">
        <v>1435359600</v>
      </c>
      <c r="K3042" s="9">
        <f>(((Kickstarter[[#This Row],[launched_at]]/60)/60)/24)+DATE(1970,1,1)</f>
        <v>42177.791909722218</v>
      </c>
      <c r="L3042">
        <v>1434999621</v>
      </c>
      <c r="M3042" t="b">
        <v>0</v>
      </c>
      <c r="N3042">
        <v>42</v>
      </c>
      <c r="O3042" s="10">
        <f>Kickstarter[[#This Row],[pledged]]/Kickstarter[[#This Row],[goal]]</f>
        <v>1.075</v>
      </c>
      <c r="P3042" s="12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Sub-Category]],LEN(Kickstarter[[#This Row],[Category and Sub-Category]])-FIND("/",Kickstarter[[#This Row],[Category and Sub-Category]]))</f>
        <v>spaces</v>
      </c>
      <c r="S3042" t="b">
        <v>1</v>
      </c>
      <c r="T3042" t="s">
        <v>8303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f>(((Kickstarter[[#This Row],[deadline]]/60)/60)/24)+DATE(1970,1,1)</f>
        <v>42389.868611111116</v>
      </c>
      <c r="J3043">
        <v>1453323048</v>
      </c>
      <c r="K3043" s="9">
        <f>(((Kickstarter[[#This Row],[launched_at]]/60)/60)/24)+DATE(1970,1,1)</f>
        <v>42359.868611111116</v>
      </c>
      <c r="L3043">
        <v>1450731048</v>
      </c>
      <c r="M3043" t="b">
        <v>0</v>
      </c>
      <c r="N3043">
        <v>95</v>
      </c>
      <c r="O3043" s="10">
        <f>Kickstarter[[#This Row],[pledged]]/Kickstarter[[#This Row],[goal]]</f>
        <v>1.1048192771084338</v>
      </c>
      <c r="P3043" s="12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Sub-Category]],LEN(Kickstarter[[#This Row],[Category and Sub-Category]])-FIND("/",Kickstarter[[#This Row],[Category and Sub-Category]]))</f>
        <v>spaces</v>
      </c>
      <c r="S3043" t="b">
        <v>1</v>
      </c>
      <c r="T3043" t="s">
        <v>8303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f>(((Kickstarter[[#This Row],[deadline]]/60)/60)/24)+DATE(1970,1,1)</f>
        <v>42283.688043981485</v>
      </c>
      <c r="J3044">
        <v>1444149047</v>
      </c>
      <c r="K3044" s="9">
        <f>(((Kickstarter[[#This Row],[launched_at]]/60)/60)/24)+DATE(1970,1,1)</f>
        <v>42253.688043981485</v>
      </c>
      <c r="L3044">
        <v>1441557047</v>
      </c>
      <c r="M3044" t="b">
        <v>0</v>
      </c>
      <c r="N3044">
        <v>37</v>
      </c>
      <c r="O3044" s="10">
        <f>Kickstarter[[#This Row],[pledged]]/Kickstarter[[#This Row],[goal]]</f>
        <v>1.28</v>
      </c>
      <c r="P3044" s="12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Sub-Category]],LEN(Kickstarter[[#This Row],[Category and Sub-Category]])-FIND("/",Kickstarter[[#This Row],[Category and Sub-Category]]))</f>
        <v>spaces</v>
      </c>
      <c r="S3044" t="b">
        <v>1</v>
      </c>
      <c r="T3044" t="s">
        <v>8303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f>(((Kickstarter[[#This Row],[deadline]]/60)/60)/24)+DATE(1970,1,1)</f>
        <v>42110.118055555555</v>
      </c>
      <c r="J3045">
        <v>1429152600</v>
      </c>
      <c r="K3045" s="9">
        <f>(((Kickstarter[[#This Row],[launched_at]]/60)/60)/24)+DATE(1970,1,1)</f>
        <v>42083.070590277777</v>
      </c>
      <c r="L3045">
        <v>1426815699</v>
      </c>
      <c r="M3045" t="b">
        <v>0</v>
      </c>
      <c r="N3045">
        <v>128</v>
      </c>
      <c r="O3045" s="10">
        <f>Kickstarter[[#This Row],[pledged]]/Kickstarter[[#This Row],[goal]]</f>
        <v>1.1000666666666667</v>
      </c>
      <c r="P3045" s="12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Sub-Category]],LEN(Kickstarter[[#This Row],[Category and Sub-Category]])-FIND("/",Kickstarter[[#This Row],[Category and Sub-Category]]))</f>
        <v>spaces</v>
      </c>
      <c r="S3045" t="b">
        <v>1</v>
      </c>
      <c r="T3045" t="s">
        <v>8303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f>(((Kickstarter[[#This Row],[deadline]]/60)/60)/24)+DATE(1970,1,1)</f>
        <v>42402.7268287037</v>
      </c>
      <c r="J3046">
        <v>1454433998</v>
      </c>
      <c r="K3046" s="9">
        <f>(((Kickstarter[[#This Row],[launched_at]]/60)/60)/24)+DATE(1970,1,1)</f>
        <v>42387.7268287037</v>
      </c>
      <c r="L3046">
        <v>1453137998</v>
      </c>
      <c r="M3046" t="b">
        <v>0</v>
      </c>
      <c r="N3046">
        <v>156</v>
      </c>
      <c r="O3046" s="10">
        <f>Kickstarter[[#This Row],[pledged]]/Kickstarter[[#This Row],[goal]]</f>
        <v>1.0934166666666667</v>
      </c>
      <c r="P3046" s="12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Sub-Category]],LEN(Kickstarter[[#This Row],[Category and Sub-Category]])-FIND("/",Kickstarter[[#This Row],[Category and Sub-Category]]))</f>
        <v>spaces</v>
      </c>
      <c r="S3046" t="b">
        <v>1</v>
      </c>
      <c r="T3046" t="s">
        <v>8303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f>(((Kickstarter[[#This Row],[deadline]]/60)/60)/24)+DATE(1970,1,1)</f>
        <v>41873.155729166669</v>
      </c>
      <c r="J3047">
        <v>1408679055</v>
      </c>
      <c r="K3047" s="9">
        <f>(((Kickstarter[[#This Row],[launched_at]]/60)/60)/24)+DATE(1970,1,1)</f>
        <v>41843.155729166669</v>
      </c>
      <c r="L3047">
        <v>1406087055</v>
      </c>
      <c r="M3047" t="b">
        <v>0</v>
      </c>
      <c r="N3047">
        <v>64</v>
      </c>
      <c r="O3047" s="10">
        <f>Kickstarter[[#This Row],[pledged]]/Kickstarter[[#This Row],[goal]]</f>
        <v>1.3270650000000002</v>
      </c>
      <c r="P3047" s="12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Sub-Category]],LEN(Kickstarter[[#This Row],[Category and Sub-Category]])-FIND("/",Kickstarter[[#This Row],[Category and Sub-Category]]))</f>
        <v>spaces</v>
      </c>
      <c r="S3047" t="b">
        <v>1</v>
      </c>
      <c r="T3047" t="s">
        <v>8303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f>(((Kickstarter[[#This Row],[deadline]]/60)/60)/24)+DATE(1970,1,1)</f>
        <v>41892.202777777777</v>
      </c>
      <c r="J3048">
        <v>1410324720</v>
      </c>
      <c r="K3048" s="9">
        <f>(((Kickstarter[[#This Row],[launched_at]]/60)/60)/24)+DATE(1970,1,1)</f>
        <v>41862.803078703706</v>
      </c>
      <c r="L3048">
        <v>1407784586</v>
      </c>
      <c r="M3048" t="b">
        <v>0</v>
      </c>
      <c r="N3048">
        <v>58</v>
      </c>
      <c r="O3048" s="10">
        <f>Kickstarter[[#This Row],[pledged]]/Kickstarter[[#This Row],[goal]]</f>
        <v>1.9084810126582279</v>
      </c>
      <c r="P3048" s="12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Sub-Category]],LEN(Kickstarter[[#This Row],[Category and Sub-Category]])-FIND("/",Kickstarter[[#This Row],[Category and Sub-Category]]))</f>
        <v>spaces</v>
      </c>
      <c r="S3048" t="b">
        <v>1</v>
      </c>
      <c r="T3048" t="s">
        <v>8303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f>(((Kickstarter[[#This Row],[deadline]]/60)/60)/24)+DATE(1970,1,1)</f>
        <v>42487.552777777775</v>
      </c>
      <c r="J3049">
        <v>1461762960</v>
      </c>
      <c r="K3049" s="9">
        <f>(((Kickstarter[[#This Row],[launched_at]]/60)/60)/24)+DATE(1970,1,1)</f>
        <v>42443.989050925928</v>
      </c>
      <c r="L3049">
        <v>1457999054</v>
      </c>
      <c r="M3049" t="b">
        <v>0</v>
      </c>
      <c r="N3049">
        <v>20</v>
      </c>
      <c r="O3049" s="10">
        <f>Kickstarter[[#This Row],[pledged]]/Kickstarter[[#This Row],[goal]]</f>
        <v>1.49</v>
      </c>
      <c r="P3049" s="12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Sub-Category]],LEN(Kickstarter[[#This Row],[Category and Sub-Category]])-FIND("/",Kickstarter[[#This Row],[Category and Sub-Category]]))</f>
        <v>spaces</v>
      </c>
      <c r="S3049" t="b">
        <v>1</v>
      </c>
      <c r="T3049" t="s">
        <v>8303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f>(((Kickstarter[[#This Row],[deadline]]/60)/60)/24)+DATE(1970,1,1)</f>
        <v>42004.890277777777</v>
      </c>
      <c r="J3050">
        <v>1420060920</v>
      </c>
      <c r="K3050" s="9">
        <f>(((Kickstarter[[#This Row],[launched_at]]/60)/60)/24)+DATE(1970,1,1)</f>
        <v>41975.901180555549</v>
      </c>
      <c r="L3050">
        <v>1417556262</v>
      </c>
      <c r="M3050" t="b">
        <v>0</v>
      </c>
      <c r="N3050">
        <v>47</v>
      </c>
      <c r="O3050" s="10">
        <f>Kickstarter[[#This Row],[pledged]]/Kickstarter[[#This Row],[goal]]</f>
        <v>1.6639999999999999</v>
      </c>
      <c r="P3050" s="12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Sub-Category]],LEN(Kickstarter[[#This Row],[Category and Sub-Category]])-FIND("/",Kickstarter[[#This Row],[Category and Sub-Category]]))</f>
        <v>spaces</v>
      </c>
      <c r="S3050" t="b">
        <v>1</v>
      </c>
      <c r="T3050" t="s">
        <v>8303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f>(((Kickstarter[[#This Row],[deadline]]/60)/60)/24)+DATE(1970,1,1)</f>
        <v>42169.014525462961</v>
      </c>
      <c r="J3051">
        <v>1434241255</v>
      </c>
      <c r="K3051" s="9">
        <f>(((Kickstarter[[#This Row],[launched_at]]/60)/60)/24)+DATE(1970,1,1)</f>
        <v>42139.014525462961</v>
      </c>
      <c r="L3051">
        <v>1431649255</v>
      </c>
      <c r="M3051" t="b">
        <v>0</v>
      </c>
      <c r="N3051">
        <v>54</v>
      </c>
      <c r="O3051" s="10">
        <f>Kickstarter[[#This Row],[pledged]]/Kickstarter[[#This Row],[goal]]</f>
        <v>1.0666666666666667</v>
      </c>
      <c r="P3051" s="12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Sub-Category]],LEN(Kickstarter[[#This Row],[Category and Sub-Category]])-FIND("/",Kickstarter[[#This Row],[Category and Sub-Category]]))</f>
        <v>spaces</v>
      </c>
      <c r="S3051" t="b">
        <v>1</v>
      </c>
      <c r="T3051" t="s">
        <v>8303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f>(((Kickstarter[[#This Row],[deadline]]/60)/60)/24)+DATE(1970,1,1)</f>
        <v>42495.16851851852</v>
      </c>
      <c r="J3052">
        <v>1462420960</v>
      </c>
      <c r="K3052" s="9">
        <f>(((Kickstarter[[#This Row],[launched_at]]/60)/60)/24)+DATE(1970,1,1)</f>
        <v>42465.16851851852</v>
      </c>
      <c r="L3052">
        <v>1459828960</v>
      </c>
      <c r="M3052" t="b">
        <v>0</v>
      </c>
      <c r="N3052">
        <v>9</v>
      </c>
      <c r="O3052" s="10">
        <f>Kickstarter[[#This Row],[pledged]]/Kickstarter[[#This Row],[goal]]</f>
        <v>1.06</v>
      </c>
      <c r="P3052" s="12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Sub-Category]],LEN(Kickstarter[[#This Row],[Category and Sub-Category]])-FIND("/",Kickstarter[[#This Row],[Category and Sub-Category]]))</f>
        <v>spaces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f>(((Kickstarter[[#This Row],[deadline]]/60)/60)/24)+DATE(1970,1,1)</f>
        <v>42774.416030092587</v>
      </c>
      <c r="J3053">
        <v>1486547945</v>
      </c>
      <c r="K3053" s="9">
        <f>(((Kickstarter[[#This Row],[launched_at]]/60)/60)/24)+DATE(1970,1,1)</f>
        <v>42744.416030092587</v>
      </c>
      <c r="L3053">
        <v>1483955945</v>
      </c>
      <c r="M3053" t="b">
        <v>1</v>
      </c>
      <c r="N3053">
        <v>35</v>
      </c>
      <c r="O3053" s="10">
        <f>Kickstarter[[#This Row],[pledged]]/Kickstarter[[#This Row],[goal]]</f>
        <v>0.23628571428571429</v>
      </c>
      <c r="P3053" s="12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Sub-Category]],LEN(Kickstarter[[#This Row],[Category and Sub-Category]])-FIND("/",Kickstarter[[#This Row],[Category and Sub-Category]]))</f>
        <v>spaces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f>(((Kickstarter[[#This Row],[deadline]]/60)/60)/24)+DATE(1970,1,1)</f>
        <v>42152.665972222225</v>
      </c>
      <c r="J3054">
        <v>1432828740</v>
      </c>
      <c r="K3054" s="9">
        <f>(((Kickstarter[[#This Row],[launched_at]]/60)/60)/24)+DATE(1970,1,1)</f>
        <v>42122.670069444444</v>
      </c>
      <c r="L3054">
        <v>1430237094</v>
      </c>
      <c r="M3054" t="b">
        <v>0</v>
      </c>
      <c r="N3054">
        <v>2</v>
      </c>
      <c r="O3054" s="10">
        <f>Kickstarter[[#This Row],[pledged]]/Kickstarter[[#This Row],[goal]]</f>
        <v>1.5E-3</v>
      </c>
      <c r="P3054" s="12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Sub-Category]],LEN(Kickstarter[[#This Row],[Category and Sub-Category]])-FIND("/",Kickstarter[[#This Row],[Category and Sub-Category]]))</f>
        <v>spaces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f>(((Kickstarter[[#This Row],[deadline]]/60)/60)/24)+DATE(1970,1,1)</f>
        <v>41914.165972222225</v>
      </c>
      <c r="J3055">
        <v>1412222340</v>
      </c>
      <c r="K3055" s="9">
        <f>(((Kickstarter[[#This Row],[launched_at]]/60)/60)/24)+DATE(1970,1,1)</f>
        <v>41862.761724537035</v>
      </c>
      <c r="L3055">
        <v>1407781013</v>
      </c>
      <c r="M3055" t="b">
        <v>0</v>
      </c>
      <c r="N3055">
        <v>3</v>
      </c>
      <c r="O3055" s="10">
        <f>Kickstarter[[#This Row],[pledged]]/Kickstarter[[#This Row],[goal]]</f>
        <v>4.0000000000000001E-3</v>
      </c>
      <c r="P3055" s="12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Sub-Category]],LEN(Kickstarter[[#This Row],[Category and Sub-Category]])-FIND("/",Kickstarter[[#This Row],[Category and Sub-Category]]))</f>
        <v>spaces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f>(((Kickstarter[[#This Row],[deadline]]/60)/60)/24)+DATE(1970,1,1)</f>
        <v>42065.044444444444</v>
      </c>
      <c r="J3056">
        <v>1425258240</v>
      </c>
      <c r="K3056" s="9">
        <f>(((Kickstarter[[#This Row],[launched_at]]/60)/60)/24)+DATE(1970,1,1)</f>
        <v>42027.832800925928</v>
      </c>
      <c r="L3056">
        <v>1422043154</v>
      </c>
      <c r="M3056" t="b">
        <v>0</v>
      </c>
      <c r="N3056">
        <v>0</v>
      </c>
      <c r="O3056" s="10">
        <f>Kickstarter[[#This Row],[pledged]]/Kickstarter[[#This Row],[goal]]</f>
        <v>0</v>
      </c>
      <c r="P3056" s="12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Sub-Category]],LEN(Kickstarter[[#This Row],[Category and Sub-Category]])-FIND("/",Kickstarter[[#This Row],[Category and Sub-Category]]))</f>
        <v>spaces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f>(((Kickstarter[[#This Row],[deadline]]/60)/60)/24)+DATE(1970,1,1)</f>
        <v>42013.95821759259</v>
      </c>
      <c r="J3057">
        <v>1420844390</v>
      </c>
      <c r="K3057" s="9">
        <f>(((Kickstarter[[#This Row],[launched_at]]/60)/60)/24)+DATE(1970,1,1)</f>
        <v>41953.95821759259</v>
      </c>
      <c r="L3057">
        <v>1415660390</v>
      </c>
      <c r="M3057" t="b">
        <v>0</v>
      </c>
      <c r="N3057">
        <v>1</v>
      </c>
      <c r="O3057" s="10">
        <f>Kickstarter[[#This Row],[pledged]]/Kickstarter[[#This Row],[goal]]</f>
        <v>5.0000000000000002E-5</v>
      </c>
      <c r="P3057" s="12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Sub-Category]],LEN(Kickstarter[[#This Row],[Category and Sub-Category]])-FIND("/",Kickstarter[[#This Row],[Category and Sub-Category]]))</f>
        <v>spaces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f>(((Kickstarter[[#This Row],[deadline]]/60)/60)/24)+DATE(1970,1,1)</f>
        <v>41911.636388888888</v>
      </c>
      <c r="J3058">
        <v>1412003784</v>
      </c>
      <c r="K3058" s="9">
        <f>(((Kickstarter[[#This Row],[launched_at]]/60)/60)/24)+DATE(1970,1,1)</f>
        <v>41851.636388888888</v>
      </c>
      <c r="L3058">
        <v>1406819784</v>
      </c>
      <c r="M3058" t="b">
        <v>0</v>
      </c>
      <c r="N3058">
        <v>0</v>
      </c>
      <c r="O3058" s="10">
        <f>Kickstarter[[#This Row],[pledged]]/Kickstarter[[#This Row],[goal]]</f>
        <v>0</v>
      </c>
      <c r="P3058" s="12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Sub-Category]],LEN(Kickstarter[[#This Row],[Category and Sub-Category]])-FIND("/",Kickstarter[[#This Row],[Category and Sub-Category]]))</f>
        <v>spaces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f>(((Kickstarter[[#This Row],[deadline]]/60)/60)/24)+DATE(1970,1,1)</f>
        <v>42463.608923611115</v>
      </c>
      <c r="J3059">
        <v>1459694211</v>
      </c>
      <c r="K3059" s="9">
        <f>(((Kickstarter[[#This Row],[launched_at]]/60)/60)/24)+DATE(1970,1,1)</f>
        <v>42433.650590277779</v>
      </c>
      <c r="L3059">
        <v>1457105811</v>
      </c>
      <c r="M3059" t="b">
        <v>0</v>
      </c>
      <c r="N3059">
        <v>0</v>
      </c>
      <c r="O3059" s="10">
        <f>Kickstarter[[#This Row],[pledged]]/Kickstarter[[#This Row],[goal]]</f>
        <v>0</v>
      </c>
      <c r="P3059" s="12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Sub-Category]],LEN(Kickstarter[[#This Row],[Category and Sub-Category]])-FIND("/",Kickstarter[[#This Row],[Category and Sub-Category]]))</f>
        <v>spaces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f>(((Kickstarter[[#This Row],[deadline]]/60)/60)/24)+DATE(1970,1,1)</f>
        <v>42510.374305555553</v>
      </c>
      <c r="J3060">
        <v>1463734740</v>
      </c>
      <c r="K3060" s="9">
        <f>(((Kickstarter[[#This Row],[launched_at]]/60)/60)/24)+DATE(1970,1,1)</f>
        <v>42460.374305555553</v>
      </c>
      <c r="L3060">
        <v>1459414740</v>
      </c>
      <c r="M3060" t="b">
        <v>0</v>
      </c>
      <c r="N3060">
        <v>3</v>
      </c>
      <c r="O3060" s="10">
        <f>Kickstarter[[#This Row],[pledged]]/Kickstarter[[#This Row],[goal]]</f>
        <v>1.6666666666666666E-4</v>
      </c>
      <c r="P3060" s="12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Sub-Category]],LEN(Kickstarter[[#This Row],[Category and Sub-Category]])-FIND("/",Kickstarter[[#This Row],[Category and Sub-Category]]))</f>
        <v>spaces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f>(((Kickstarter[[#This Row],[deadline]]/60)/60)/24)+DATE(1970,1,1)</f>
        <v>41859.935717592591</v>
      </c>
      <c r="J3061">
        <v>1407536846</v>
      </c>
      <c r="K3061" s="9">
        <f>(((Kickstarter[[#This Row],[launched_at]]/60)/60)/24)+DATE(1970,1,1)</f>
        <v>41829.935717592591</v>
      </c>
      <c r="L3061">
        <v>1404944846</v>
      </c>
      <c r="M3061" t="b">
        <v>0</v>
      </c>
      <c r="N3061">
        <v>11</v>
      </c>
      <c r="O3061" s="10">
        <f>Kickstarter[[#This Row],[pledged]]/Kickstarter[[#This Row],[goal]]</f>
        <v>3.0066666666666665E-2</v>
      </c>
      <c r="P3061" s="12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Sub-Category]],LEN(Kickstarter[[#This Row],[Category and Sub-Category]])-FIND("/",Kickstarter[[#This Row],[Category and Sub-Category]]))</f>
        <v>spaces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f>(((Kickstarter[[#This Row],[deadline]]/60)/60)/24)+DATE(1970,1,1)</f>
        <v>42275.274699074071</v>
      </c>
      <c r="J3062">
        <v>1443422134</v>
      </c>
      <c r="K3062" s="9">
        <f>(((Kickstarter[[#This Row],[launched_at]]/60)/60)/24)+DATE(1970,1,1)</f>
        <v>42245.274699074071</v>
      </c>
      <c r="L3062">
        <v>1440830134</v>
      </c>
      <c r="M3062" t="b">
        <v>0</v>
      </c>
      <c r="N3062">
        <v>6</v>
      </c>
      <c r="O3062" s="10">
        <f>Kickstarter[[#This Row],[pledged]]/Kickstarter[[#This Row],[goal]]</f>
        <v>1.5227272727272728E-3</v>
      </c>
      <c r="P3062" s="12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Sub-Category]],LEN(Kickstarter[[#This Row],[Category and Sub-Category]])-FIND("/",Kickstarter[[#This Row],[Category and Sub-Category]]))</f>
        <v>spaces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f>(((Kickstarter[[#This Row],[deadline]]/60)/60)/24)+DATE(1970,1,1)</f>
        <v>41864.784120370372</v>
      </c>
      <c r="J3063">
        <v>1407955748</v>
      </c>
      <c r="K3063" s="9">
        <f>(((Kickstarter[[#This Row],[launched_at]]/60)/60)/24)+DATE(1970,1,1)</f>
        <v>41834.784120370372</v>
      </c>
      <c r="L3063">
        <v>1405363748</v>
      </c>
      <c r="M3063" t="b">
        <v>0</v>
      </c>
      <c r="N3063">
        <v>0</v>
      </c>
      <c r="O3063" s="10">
        <f>Kickstarter[[#This Row],[pledged]]/Kickstarter[[#This Row],[goal]]</f>
        <v>0</v>
      </c>
      <c r="P3063" s="12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Sub-Category]],LEN(Kickstarter[[#This Row],[Category and Sub-Category]])-FIND("/",Kickstarter[[#This Row],[Category and Sub-Category]]))</f>
        <v>spaces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f>(((Kickstarter[[#This Row],[deadline]]/60)/60)/24)+DATE(1970,1,1)</f>
        <v>42277.75</v>
      </c>
      <c r="J3064">
        <v>1443636000</v>
      </c>
      <c r="K3064" s="9">
        <f>(((Kickstarter[[#This Row],[launched_at]]/60)/60)/24)+DATE(1970,1,1)</f>
        <v>42248.535787037035</v>
      </c>
      <c r="L3064">
        <v>1441111892</v>
      </c>
      <c r="M3064" t="b">
        <v>0</v>
      </c>
      <c r="N3064">
        <v>67</v>
      </c>
      <c r="O3064" s="10">
        <f>Kickstarter[[#This Row],[pledged]]/Kickstarter[[#This Row],[goal]]</f>
        <v>0.66839999999999999</v>
      </c>
      <c r="P3064" s="12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Sub-Category]],LEN(Kickstarter[[#This Row],[Category and Sub-Category]])-FIND("/",Kickstarter[[#This Row],[Category and Sub-Category]]))</f>
        <v>spaces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f>(((Kickstarter[[#This Row],[deadline]]/60)/60)/24)+DATE(1970,1,1)</f>
        <v>42665.922893518517</v>
      </c>
      <c r="J3065">
        <v>1477174138</v>
      </c>
      <c r="K3065" s="9">
        <f>(((Kickstarter[[#This Row],[launched_at]]/60)/60)/24)+DATE(1970,1,1)</f>
        <v>42630.922893518517</v>
      </c>
      <c r="L3065">
        <v>1474150138</v>
      </c>
      <c r="M3065" t="b">
        <v>0</v>
      </c>
      <c r="N3065">
        <v>23</v>
      </c>
      <c r="O3065" s="10">
        <f>Kickstarter[[#This Row],[pledged]]/Kickstarter[[#This Row],[goal]]</f>
        <v>0.19566666666666666</v>
      </c>
      <c r="P3065" s="12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Sub-Category]],LEN(Kickstarter[[#This Row],[Category and Sub-Category]])-FIND("/",Kickstarter[[#This Row],[Category and Sub-Category]]))</f>
        <v>spaces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f>(((Kickstarter[[#This Row],[deadline]]/60)/60)/24)+DATE(1970,1,1)</f>
        <v>42330.290972222225</v>
      </c>
      <c r="J3066">
        <v>1448175540</v>
      </c>
      <c r="K3066" s="9">
        <f>(((Kickstarter[[#This Row],[launched_at]]/60)/60)/24)+DATE(1970,1,1)</f>
        <v>42299.130162037036</v>
      </c>
      <c r="L3066">
        <v>1445483246</v>
      </c>
      <c r="M3066" t="b">
        <v>0</v>
      </c>
      <c r="N3066">
        <v>72</v>
      </c>
      <c r="O3066" s="10">
        <f>Kickstarter[[#This Row],[pledged]]/Kickstarter[[#This Row],[goal]]</f>
        <v>0.11294666666666667</v>
      </c>
      <c r="P3066" s="12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Sub-Category]],LEN(Kickstarter[[#This Row],[Category and Sub-Category]])-FIND("/",Kickstarter[[#This Row],[Category and Sub-Category]]))</f>
        <v>spaces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f>(((Kickstarter[[#This Row],[deadline]]/60)/60)/24)+DATE(1970,1,1)</f>
        <v>41850.055231481485</v>
      </c>
      <c r="J3067">
        <v>1406683172</v>
      </c>
      <c r="K3067" s="9">
        <f>(((Kickstarter[[#This Row],[launched_at]]/60)/60)/24)+DATE(1970,1,1)</f>
        <v>41825.055231481485</v>
      </c>
      <c r="L3067">
        <v>1404523172</v>
      </c>
      <c r="M3067" t="b">
        <v>0</v>
      </c>
      <c r="N3067">
        <v>2</v>
      </c>
      <c r="O3067" s="10">
        <f>Kickstarter[[#This Row],[pledged]]/Kickstarter[[#This Row],[goal]]</f>
        <v>4.0000000000000002E-4</v>
      </c>
      <c r="P3067" s="12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Sub-Category]],LEN(Kickstarter[[#This Row],[Category and Sub-Category]])-FIND("/",Kickstarter[[#This Row],[Category and Sub-Category]]))</f>
        <v>spaces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f>(((Kickstarter[[#This Row],[deadline]]/60)/60)/24)+DATE(1970,1,1)</f>
        <v>42561.228437500002</v>
      </c>
      <c r="J3068">
        <v>1468128537</v>
      </c>
      <c r="K3068" s="9">
        <f>(((Kickstarter[[#This Row],[launched_at]]/60)/60)/24)+DATE(1970,1,1)</f>
        <v>42531.228437500002</v>
      </c>
      <c r="L3068">
        <v>1465536537</v>
      </c>
      <c r="M3068" t="b">
        <v>0</v>
      </c>
      <c r="N3068">
        <v>15</v>
      </c>
      <c r="O3068" s="10">
        <f>Kickstarter[[#This Row],[pledged]]/Kickstarter[[#This Row],[goal]]</f>
        <v>0.11985714285714286</v>
      </c>
      <c r="P3068" s="12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Sub-Category]],LEN(Kickstarter[[#This Row],[Category and Sub-Category]])-FIND("/",Kickstarter[[#This Row],[Category and Sub-Category]]))</f>
        <v>spaces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f>(((Kickstarter[[#This Row],[deadline]]/60)/60)/24)+DATE(1970,1,1)</f>
        <v>42256.938414351855</v>
      </c>
      <c r="J3069">
        <v>1441837879</v>
      </c>
      <c r="K3069" s="9">
        <f>(((Kickstarter[[#This Row],[launched_at]]/60)/60)/24)+DATE(1970,1,1)</f>
        <v>42226.938414351855</v>
      </c>
      <c r="L3069">
        <v>1439245879</v>
      </c>
      <c r="M3069" t="b">
        <v>0</v>
      </c>
      <c r="N3069">
        <v>1</v>
      </c>
      <c r="O3069" s="10">
        <f>Kickstarter[[#This Row],[pledged]]/Kickstarter[[#This Row],[goal]]</f>
        <v>2.5000000000000001E-2</v>
      </c>
      <c r="P3069" s="12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Sub-Category]],LEN(Kickstarter[[#This Row],[Category and Sub-Category]])-FIND("/",Kickstarter[[#This Row],[Category and Sub-Category]]))</f>
        <v>spaces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f>(((Kickstarter[[#This Row],[deadline]]/60)/60)/24)+DATE(1970,1,1)</f>
        <v>42293.691574074073</v>
      </c>
      <c r="J3070">
        <v>1445013352</v>
      </c>
      <c r="K3070" s="9">
        <f>(((Kickstarter[[#This Row],[launched_at]]/60)/60)/24)+DATE(1970,1,1)</f>
        <v>42263.691574074073</v>
      </c>
      <c r="L3070">
        <v>1442421352</v>
      </c>
      <c r="M3070" t="b">
        <v>0</v>
      </c>
      <c r="N3070">
        <v>2</v>
      </c>
      <c r="O3070" s="10">
        <f>Kickstarter[[#This Row],[pledged]]/Kickstarter[[#This Row],[goal]]</f>
        <v>6.9999999999999999E-4</v>
      </c>
      <c r="P3070" s="12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Sub-Category]],LEN(Kickstarter[[#This Row],[Category and Sub-Category]])-FIND("/",Kickstarter[[#This Row],[Category and Sub-Category]]))</f>
        <v>spaces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f>(((Kickstarter[[#This Row],[deadline]]/60)/60)/24)+DATE(1970,1,1)</f>
        <v>41987.833726851852</v>
      </c>
      <c r="J3071">
        <v>1418587234</v>
      </c>
      <c r="K3071" s="9">
        <f>(((Kickstarter[[#This Row],[launched_at]]/60)/60)/24)+DATE(1970,1,1)</f>
        <v>41957.833726851852</v>
      </c>
      <c r="L3071">
        <v>1415995234</v>
      </c>
      <c r="M3071" t="b">
        <v>0</v>
      </c>
      <c r="N3071">
        <v>7</v>
      </c>
      <c r="O3071" s="10">
        <f>Kickstarter[[#This Row],[pledged]]/Kickstarter[[#This Row],[goal]]</f>
        <v>0.14099999999999999</v>
      </c>
      <c r="P3071" s="12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Sub-Category]],LEN(Kickstarter[[#This Row],[Category and Sub-Category]])-FIND("/",Kickstarter[[#This Row],[Category and Sub-Category]]))</f>
        <v>spaces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f>(((Kickstarter[[#This Row],[deadline]]/60)/60)/24)+DATE(1970,1,1)</f>
        <v>42711.733437499999</v>
      </c>
      <c r="J3072">
        <v>1481132169</v>
      </c>
      <c r="K3072" s="9">
        <f>(((Kickstarter[[#This Row],[launched_at]]/60)/60)/24)+DATE(1970,1,1)</f>
        <v>42690.733437499999</v>
      </c>
      <c r="L3072">
        <v>1479317769</v>
      </c>
      <c r="M3072" t="b">
        <v>0</v>
      </c>
      <c r="N3072">
        <v>16</v>
      </c>
      <c r="O3072" s="10">
        <f>Kickstarter[[#This Row],[pledged]]/Kickstarter[[#This Row],[goal]]</f>
        <v>3.3399999999999999E-2</v>
      </c>
      <c r="P3072" s="12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Sub-Category]],LEN(Kickstarter[[#This Row],[Category and Sub-Category]])-FIND("/",Kickstarter[[#This Row],[Category and Sub-Category]]))</f>
        <v>spaces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f>(((Kickstarter[[#This Row],[deadline]]/60)/60)/24)+DATE(1970,1,1)</f>
        <v>42115.249305555553</v>
      </c>
      <c r="J3073">
        <v>1429595940</v>
      </c>
      <c r="K3073" s="9">
        <f>(((Kickstarter[[#This Row],[launched_at]]/60)/60)/24)+DATE(1970,1,1)</f>
        <v>42097.732418981483</v>
      </c>
      <c r="L3073">
        <v>1428082481</v>
      </c>
      <c r="M3073" t="b">
        <v>0</v>
      </c>
      <c r="N3073">
        <v>117</v>
      </c>
      <c r="O3073" s="10">
        <f>Kickstarter[[#This Row],[pledged]]/Kickstarter[[#This Row],[goal]]</f>
        <v>0.59775</v>
      </c>
      <c r="P3073" s="12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Sub-Category]],LEN(Kickstarter[[#This Row],[Category and Sub-Category]])-FIND("/",Kickstarter[[#This Row],[Category and Sub-Category]]))</f>
        <v>spaces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f>(((Kickstarter[[#This Row],[deadline]]/60)/60)/24)+DATE(1970,1,1)</f>
        <v>42673.073611111111</v>
      </c>
      <c r="J3074">
        <v>1477791960</v>
      </c>
      <c r="K3074" s="9">
        <f>(((Kickstarter[[#This Row],[launched_at]]/60)/60)/24)+DATE(1970,1,1)</f>
        <v>42658.690532407403</v>
      </c>
      <c r="L3074">
        <v>1476549262</v>
      </c>
      <c r="M3074" t="b">
        <v>0</v>
      </c>
      <c r="N3074">
        <v>2</v>
      </c>
      <c r="O3074" s="10">
        <f>Kickstarter[[#This Row],[pledged]]/Kickstarter[[#This Row],[goal]]</f>
        <v>1.6666666666666666E-4</v>
      </c>
      <c r="P3074" s="12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Sub-Category]],LEN(Kickstarter[[#This Row],[Category and Sub-Category]])-FIND("/",Kickstarter[[#This Row],[Category and Sub-Category]]))</f>
        <v>spaces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f>(((Kickstarter[[#This Row],[deadline]]/60)/60)/24)+DATE(1970,1,1)</f>
        <v>42169.804861111115</v>
      </c>
      <c r="J3075">
        <v>1434309540</v>
      </c>
      <c r="K3075" s="9">
        <f>(((Kickstarter[[#This Row],[launched_at]]/60)/60)/24)+DATE(1970,1,1)</f>
        <v>42111.684027777781</v>
      </c>
      <c r="L3075">
        <v>1429287900</v>
      </c>
      <c r="M3075" t="b">
        <v>0</v>
      </c>
      <c r="N3075">
        <v>7</v>
      </c>
      <c r="O3075" s="10">
        <f>Kickstarter[[#This Row],[pledged]]/Kickstarter[[#This Row],[goal]]</f>
        <v>2.3035714285714285E-4</v>
      </c>
      <c r="P3075" s="12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Sub-Category]],LEN(Kickstarter[[#This Row],[Category and Sub-Category]])-FIND("/",Kickstarter[[#This Row],[Category and Sub-Category]]))</f>
        <v>spaces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f>(((Kickstarter[[#This Row],[deadline]]/60)/60)/24)+DATE(1970,1,1)</f>
        <v>42439.571284722217</v>
      </c>
      <c r="J3076">
        <v>1457617359</v>
      </c>
      <c r="K3076" s="9">
        <f>(((Kickstarter[[#This Row],[launched_at]]/60)/60)/24)+DATE(1970,1,1)</f>
        <v>42409.571284722217</v>
      </c>
      <c r="L3076">
        <v>1455025359</v>
      </c>
      <c r="M3076" t="b">
        <v>0</v>
      </c>
      <c r="N3076">
        <v>3</v>
      </c>
      <c r="O3076" s="10">
        <f>Kickstarter[[#This Row],[pledged]]/Kickstarter[[#This Row],[goal]]</f>
        <v>8.8000000000000003E-4</v>
      </c>
      <c r="P3076" s="12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Sub-Category]],LEN(Kickstarter[[#This Row],[Category and Sub-Category]])-FIND("/",Kickstarter[[#This Row],[Category and Sub-Category]]))</f>
        <v>spaces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f>(((Kickstarter[[#This Row],[deadline]]/60)/60)/24)+DATE(1970,1,1)</f>
        <v>42601.102314814809</v>
      </c>
      <c r="J3077">
        <v>1471573640</v>
      </c>
      <c r="K3077" s="9">
        <f>(((Kickstarter[[#This Row],[launched_at]]/60)/60)/24)+DATE(1970,1,1)</f>
        <v>42551.102314814809</v>
      </c>
      <c r="L3077">
        <v>1467253640</v>
      </c>
      <c r="M3077" t="b">
        <v>0</v>
      </c>
      <c r="N3077">
        <v>20</v>
      </c>
      <c r="O3077" s="10">
        <f>Kickstarter[[#This Row],[pledged]]/Kickstarter[[#This Row],[goal]]</f>
        <v>8.6400000000000005E-2</v>
      </c>
      <c r="P3077" s="12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Sub-Category]],LEN(Kickstarter[[#This Row],[Category and Sub-Category]])-FIND("/",Kickstarter[[#This Row],[Category and Sub-Category]]))</f>
        <v>spaces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f>(((Kickstarter[[#This Row],[deadline]]/60)/60)/24)+DATE(1970,1,1)</f>
        <v>42286.651886574073</v>
      </c>
      <c r="J3078">
        <v>1444405123</v>
      </c>
      <c r="K3078" s="9">
        <f>(((Kickstarter[[#This Row],[launched_at]]/60)/60)/24)+DATE(1970,1,1)</f>
        <v>42226.651886574073</v>
      </c>
      <c r="L3078">
        <v>1439221123</v>
      </c>
      <c r="M3078" t="b">
        <v>0</v>
      </c>
      <c r="N3078">
        <v>50</v>
      </c>
      <c r="O3078" s="10">
        <f>Kickstarter[[#This Row],[pledged]]/Kickstarter[[#This Row],[goal]]</f>
        <v>0.15060000000000001</v>
      </c>
      <c r="P3078" s="12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Sub-Category]],LEN(Kickstarter[[#This Row],[Category and Sub-Category]])-FIND("/",Kickstarter[[#This Row],[Category and Sub-Category]]))</f>
        <v>spaces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f>(((Kickstarter[[#This Row],[deadline]]/60)/60)/24)+DATE(1970,1,1)</f>
        <v>42796.956921296296</v>
      </c>
      <c r="J3079">
        <v>1488495478</v>
      </c>
      <c r="K3079" s="9">
        <f>(((Kickstarter[[#This Row],[launched_at]]/60)/60)/24)+DATE(1970,1,1)</f>
        <v>42766.956921296296</v>
      </c>
      <c r="L3079">
        <v>1485903478</v>
      </c>
      <c r="M3079" t="b">
        <v>0</v>
      </c>
      <c r="N3079">
        <v>2</v>
      </c>
      <c r="O3079" s="10">
        <f>Kickstarter[[#This Row],[pledged]]/Kickstarter[[#This Row],[goal]]</f>
        <v>4.7727272727272731E-3</v>
      </c>
      <c r="P3079" s="12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Sub-Category]],LEN(Kickstarter[[#This Row],[Category and Sub-Category]])-FIND("/",Kickstarter[[#This Row],[Category and Sub-Category]]))</f>
        <v>spaces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f>(((Kickstarter[[#This Row],[deadline]]/60)/60)/24)+DATE(1970,1,1)</f>
        <v>42061.138831018514</v>
      </c>
      <c r="J3080">
        <v>1424920795</v>
      </c>
      <c r="K3080" s="9">
        <f>(((Kickstarter[[#This Row],[launched_at]]/60)/60)/24)+DATE(1970,1,1)</f>
        <v>42031.138831018514</v>
      </c>
      <c r="L3080">
        <v>1422328795</v>
      </c>
      <c r="M3080" t="b">
        <v>0</v>
      </c>
      <c r="N3080">
        <v>3</v>
      </c>
      <c r="O3080" s="10">
        <f>Kickstarter[[#This Row],[pledged]]/Kickstarter[[#This Row],[goal]]</f>
        <v>1.1833333333333333E-3</v>
      </c>
      <c r="P3080" s="12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Sub-Category]],LEN(Kickstarter[[#This Row],[Category and Sub-Category]])-FIND("/",Kickstarter[[#This Row],[Category and Sub-Category]]))</f>
        <v>spaces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f>(((Kickstarter[[#This Row],[deadline]]/60)/60)/24)+DATE(1970,1,1)</f>
        <v>42085.671701388885</v>
      </c>
      <c r="J3081">
        <v>1427040435</v>
      </c>
      <c r="K3081" s="9">
        <f>(((Kickstarter[[#This Row],[launched_at]]/60)/60)/24)+DATE(1970,1,1)</f>
        <v>42055.713368055556</v>
      </c>
      <c r="L3081">
        <v>1424452035</v>
      </c>
      <c r="M3081" t="b">
        <v>0</v>
      </c>
      <c r="N3081">
        <v>27</v>
      </c>
      <c r="O3081" s="10">
        <f>Kickstarter[[#This Row],[pledged]]/Kickstarter[[#This Row],[goal]]</f>
        <v>8.4173998587352451E-3</v>
      </c>
      <c r="P3081" s="12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Sub-Category]],LEN(Kickstarter[[#This Row],[Category and Sub-Category]])-FIND("/",Kickstarter[[#This Row],[Category and Sub-Category]]))</f>
        <v>spaces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f>(((Kickstarter[[#This Row],[deadline]]/60)/60)/24)+DATE(1970,1,1)</f>
        <v>42000.0699537037</v>
      </c>
      <c r="J3082">
        <v>1419644444</v>
      </c>
      <c r="K3082" s="9">
        <f>(((Kickstarter[[#This Row],[launched_at]]/60)/60)/24)+DATE(1970,1,1)</f>
        <v>41940.028287037036</v>
      </c>
      <c r="L3082">
        <v>1414456844</v>
      </c>
      <c r="M3082" t="b">
        <v>0</v>
      </c>
      <c r="N3082">
        <v>7</v>
      </c>
      <c r="O3082" s="10">
        <f>Kickstarter[[#This Row],[pledged]]/Kickstarter[[#This Row],[goal]]</f>
        <v>1.8799999999999999E-4</v>
      </c>
      <c r="P3082" s="12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Sub-Category]],LEN(Kickstarter[[#This Row],[Category and Sub-Category]])-FIND("/",Kickstarter[[#This Row],[Category and Sub-Category]]))</f>
        <v>spaces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f>(((Kickstarter[[#This Row],[deadline]]/60)/60)/24)+DATE(1970,1,1)</f>
        <v>42267.181608796294</v>
      </c>
      <c r="J3083">
        <v>1442722891</v>
      </c>
      <c r="K3083" s="9">
        <f>(((Kickstarter[[#This Row],[launched_at]]/60)/60)/24)+DATE(1970,1,1)</f>
        <v>42237.181608796294</v>
      </c>
      <c r="L3083">
        <v>1440130891</v>
      </c>
      <c r="M3083" t="b">
        <v>0</v>
      </c>
      <c r="N3083">
        <v>5</v>
      </c>
      <c r="O3083" s="10">
        <f>Kickstarter[[#This Row],[pledged]]/Kickstarter[[#This Row],[goal]]</f>
        <v>2.1029999999999998E-3</v>
      </c>
      <c r="P3083" s="12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Sub-Category]],LEN(Kickstarter[[#This Row],[Category and Sub-Category]])-FIND("/",Kickstarter[[#This Row],[Category and Sub-Category]]))</f>
        <v>spaces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f>(((Kickstarter[[#This Row],[deadline]]/60)/60)/24)+DATE(1970,1,1)</f>
        <v>42323.96465277778</v>
      </c>
      <c r="J3084">
        <v>1447628946</v>
      </c>
      <c r="K3084" s="9">
        <f>(((Kickstarter[[#This Row],[launched_at]]/60)/60)/24)+DATE(1970,1,1)</f>
        <v>42293.922986111109</v>
      </c>
      <c r="L3084">
        <v>1445033346</v>
      </c>
      <c r="M3084" t="b">
        <v>0</v>
      </c>
      <c r="N3084">
        <v>0</v>
      </c>
      <c r="O3084" s="10">
        <f>Kickstarter[[#This Row],[pledged]]/Kickstarter[[#This Row],[goal]]</f>
        <v>0</v>
      </c>
      <c r="P3084" s="12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Sub-Category]],LEN(Kickstarter[[#This Row],[Category and Sub-Category]])-FIND("/",Kickstarter[[#This Row],[Category and Sub-Category]]))</f>
        <v>spaces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f>(((Kickstarter[[#This Row],[deadline]]/60)/60)/24)+DATE(1970,1,1)</f>
        <v>41883.208333333336</v>
      </c>
      <c r="J3085">
        <v>1409547600</v>
      </c>
      <c r="K3085" s="9">
        <f>(((Kickstarter[[#This Row],[launched_at]]/60)/60)/24)+DATE(1970,1,1)</f>
        <v>41853.563402777778</v>
      </c>
      <c r="L3085">
        <v>1406986278</v>
      </c>
      <c r="M3085" t="b">
        <v>0</v>
      </c>
      <c r="N3085">
        <v>3</v>
      </c>
      <c r="O3085" s="10">
        <f>Kickstarter[[#This Row],[pledged]]/Kickstarter[[#This Row],[goal]]</f>
        <v>2.8E-3</v>
      </c>
      <c r="P3085" s="12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Sub-Category]],LEN(Kickstarter[[#This Row],[Category and Sub-Category]])-FIND("/",Kickstarter[[#This Row],[Category and Sub-Category]]))</f>
        <v>spaces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f>(((Kickstarter[[#This Row],[deadline]]/60)/60)/24)+DATE(1970,1,1)</f>
        <v>42129.783333333333</v>
      </c>
      <c r="J3086">
        <v>1430851680</v>
      </c>
      <c r="K3086" s="9">
        <f>(((Kickstarter[[#This Row],[launched_at]]/60)/60)/24)+DATE(1970,1,1)</f>
        <v>42100.723738425921</v>
      </c>
      <c r="L3086">
        <v>1428340931</v>
      </c>
      <c r="M3086" t="b">
        <v>0</v>
      </c>
      <c r="N3086">
        <v>6</v>
      </c>
      <c r="O3086" s="10">
        <f>Kickstarter[[#This Row],[pledged]]/Kickstarter[[#This Row],[goal]]</f>
        <v>0.11579206701157921</v>
      </c>
      <c r="P3086" s="12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Sub-Category]],LEN(Kickstarter[[#This Row],[Category and Sub-Category]])-FIND("/",Kickstarter[[#This Row],[Category and Sub-Category]]))</f>
        <v>spaces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f>(((Kickstarter[[#This Row],[deadline]]/60)/60)/24)+DATE(1970,1,1)</f>
        <v>42276.883784722217</v>
      </c>
      <c r="J3087">
        <v>1443561159</v>
      </c>
      <c r="K3087" s="9">
        <f>(((Kickstarter[[#This Row],[launched_at]]/60)/60)/24)+DATE(1970,1,1)</f>
        <v>42246.883784722217</v>
      </c>
      <c r="L3087">
        <v>1440969159</v>
      </c>
      <c r="M3087" t="b">
        <v>0</v>
      </c>
      <c r="N3087">
        <v>9</v>
      </c>
      <c r="O3087" s="10">
        <f>Kickstarter[[#This Row],[pledged]]/Kickstarter[[#This Row],[goal]]</f>
        <v>2.4400000000000002E-2</v>
      </c>
      <c r="P3087" s="12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Sub-Category]],LEN(Kickstarter[[#This Row],[Category and Sub-Category]])-FIND("/",Kickstarter[[#This Row],[Category and Sub-Category]]))</f>
        <v>spaces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f>(((Kickstarter[[#This Row],[deadline]]/60)/60)/24)+DATE(1970,1,1)</f>
        <v>42233.67082175926</v>
      </c>
      <c r="J3088">
        <v>1439827559</v>
      </c>
      <c r="K3088" s="9">
        <f>(((Kickstarter[[#This Row],[launched_at]]/60)/60)/24)+DATE(1970,1,1)</f>
        <v>42173.67082175926</v>
      </c>
      <c r="L3088">
        <v>1434643559</v>
      </c>
      <c r="M3088" t="b">
        <v>0</v>
      </c>
      <c r="N3088">
        <v>3</v>
      </c>
      <c r="O3088" s="10">
        <f>Kickstarter[[#This Row],[pledged]]/Kickstarter[[#This Row],[goal]]</f>
        <v>2.5000000000000001E-3</v>
      </c>
      <c r="P3088" s="12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Sub-Category]],LEN(Kickstarter[[#This Row],[Category and Sub-Category]])-FIND("/",Kickstarter[[#This Row],[Category and Sub-Category]]))</f>
        <v>spaces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f>(((Kickstarter[[#This Row],[deadline]]/60)/60)/24)+DATE(1970,1,1)</f>
        <v>42725.192013888889</v>
      </c>
      <c r="J3089">
        <v>1482294990</v>
      </c>
      <c r="K3089" s="9">
        <f>(((Kickstarter[[#This Row],[launched_at]]/60)/60)/24)+DATE(1970,1,1)</f>
        <v>42665.150347222225</v>
      </c>
      <c r="L3089">
        <v>1477107390</v>
      </c>
      <c r="M3089" t="b">
        <v>0</v>
      </c>
      <c r="N3089">
        <v>2</v>
      </c>
      <c r="O3089" s="10">
        <f>Kickstarter[[#This Row],[pledged]]/Kickstarter[[#This Row],[goal]]</f>
        <v>6.2500000000000003E-3</v>
      </c>
      <c r="P3089" s="12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Sub-Category]],LEN(Kickstarter[[#This Row],[Category and Sub-Category]])-FIND("/",Kickstarter[[#This Row],[Category and Sub-Category]]))</f>
        <v>spaces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f>(((Kickstarter[[#This Row],[deadline]]/60)/60)/24)+DATE(1970,1,1)</f>
        <v>42012.570138888885</v>
      </c>
      <c r="J3090">
        <v>1420724460</v>
      </c>
      <c r="K3090" s="9">
        <f>(((Kickstarter[[#This Row],[launched_at]]/60)/60)/24)+DATE(1970,1,1)</f>
        <v>41981.57230324074</v>
      </c>
      <c r="L3090">
        <v>1418046247</v>
      </c>
      <c r="M3090" t="b">
        <v>0</v>
      </c>
      <c r="N3090">
        <v>3</v>
      </c>
      <c r="O3090" s="10">
        <f>Kickstarter[[#This Row],[pledged]]/Kickstarter[[#This Row],[goal]]</f>
        <v>1.9384615384615384E-3</v>
      </c>
      <c r="P3090" s="12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Sub-Category]],LEN(Kickstarter[[#This Row],[Category and Sub-Category]])-FIND("/",Kickstarter[[#This Row],[Category and Sub-Category]]))</f>
        <v>spaces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f>(((Kickstarter[[#This Row],[deadline]]/60)/60)/24)+DATE(1970,1,1)</f>
        <v>42560.082638888889</v>
      </c>
      <c r="J3091">
        <v>1468029540</v>
      </c>
      <c r="K3091" s="9">
        <f>(((Kickstarter[[#This Row],[launched_at]]/60)/60)/24)+DATE(1970,1,1)</f>
        <v>42528.542627314819</v>
      </c>
      <c r="L3091">
        <v>1465304483</v>
      </c>
      <c r="M3091" t="b">
        <v>0</v>
      </c>
      <c r="N3091">
        <v>45</v>
      </c>
      <c r="O3091" s="10">
        <f>Kickstarter[[#This Row],[pledged]]/Kickstarter[[#This Row],[goal]]</f>
        <v>0.23416000000000001</v>
      </c>
      <c r="P3091" s="12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Sub-Category]],LEN(Kickstarter[[#This Row],[Category and Sub-Category]])-FIND("/",Kickstarter[[#This Row],[Category and Sub-Category]]))</f>
        <v>spaces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f>(((Kickstarter[[#This Row],[deadline]]/60)/60)/24)+DATE(1970,1,1)</f>
        <v>42125.777141203704</v>
      </c>
      <c r="J3092">
        <v>1430505545</v>
      </c>
      <c r="K3092" s="9">
        <f>(((Kickstarter[[#This Row],[launched_at]]/60)/60)/24)+DATE(1970,1,1)</f>
        <v>42065.818807870368</v>
      </c>
      <c r="L3092">
        <v>1425325145</v>
      </c>
      <c r="M3092" t="b">
        <v>0</v>
      </c>
      <c r="N3092">
        <v>9</v>
      </c>
      <c r="O3092" s="10">
        <f>Kickstarter[[#This Row],[pledged]]/Kickstarter[[#This Row],[goal]]</f>
        <v>5.080888888888889E-2</v>
      </c>
      <c r="P3092" s="12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Sub-Category]],LEN(Kickstarter[[#This Row],[Category and Sub-Category]])-FIND("/",Kickstarter[[#This Row],[Category and Sub-Category]]))</f>
        <v>spaces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f>(((Kickstarter[[#This Row],[deadline]]/60)/60)/24)+DATE(1970,1,1)</f>
        <v>42596.948414351849</v>
      </c>
      <c r="J3093">
        <v>1471214743</v>
      </c>
      <c r="K3093" s="9">
        <f>(((Kickstarter[[#This Row],[launched_at]]/60)/60)/24)+DATE(1970,1,1)</f>
        <v>42566.948414351849</v>
      </c>
      <c r="L3093">
        <v>1468622743</v>
      </c>
      <c r="M3093" t="b">
        <v>0</v>
      </c>
      <c r="N3093">
        <v>9</v>
      </c>
      <c r="O3093" s="10">
        <f>Kickstarter[[#This Row],[pledged]]/Kickstarter[[#This Row],[goal]]</f>
        <v>0.15920000000000001</v>
      </c>
      <c r="P3093" s="12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Sub-Category]],LEN(Kickstarter[[#This Row],[Category and Sub-Category]])-FIND("/",Kickstarter[[#This Row],[Category and Sub-Category]]))</f>
        <v>spaces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f>(((Kickstarter[[#This Row],[deadline]]/60)/60)/24)+DATE(1970,1,1)</f>
        <v>42292.916666666672</v>
      </c>
      <c r="J3094">
        <v>1444946400</v>
      </c>
      <c r="K3094" s="9">
        <f>(((Kickstarter[[#This Row],[launched_at]]/60)/60)/24)+DATE(1970,1,1)</f>
        <v>42255.619351851856</v>
      </c>
      <c r="L3094">
        <v>1441723912</v>
      </c>
      <c r="M3094" t="b">
        <v>0</v>
      </c>
      <c r="N3094">
        <v>21</v>
      </c>
      <c r="O3094" s="10">
        <f>Kickstarter[[#This Row],[pledged]]/Kickstarter[[#This Row],[goal]]</f>
        <v>1.1831900000000001E-2</v>
      </c>
      <c r="P3094" s="12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Sub-Category]],LEN(Kickstarter[[#This Row],[Category and Sub-Category]])-FIND("/",Kickstarter[[#This Row],[Category and Sub-Category]]))</f>
        <v>spaces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f>(((Kickstarter[[#This Row],[deadline]]/60)/60)/24)+DATE(1970,1,1)</f>
        <v>41791.165972222225</v>
      </c>
      <c r="J3095">
        <v>1401595140</v>
      </c>
      <c r="K3095" s="9">
        <f>(((Kickstarter[[#This Row],[launched_at]]/60)/60)/24)+DATE(1970,1,1)</f>
        <v>41760.909039351849</v>
      </c>
      <c r="L3095">
        <v>1398980941</v>
      </c>
      <c r="M3095" t="b">
        <v>0</v>
      </c>
      <c r="N3095">
        <v>17</v>
      </c>
      <c r="O3095" s="10">
        <f>Kickstarter[[#This Row],[pledged]]/Kickstarter[[#This Row],[goal]]</f>
        <v>0.22750000000000001</v>
      </c>
      <c r="P3095" s="12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Sub-Category]],LEN(Kickstarter[[#This Row],[Category and Sub-Category]])-FIND("/",Kickstarter[[#This Row],[Category and Sub-Category]]))</f>
        <v>spaces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f>(((Kickstarter[[#This Row],[deadline]]/60)/60)/24)+DATE(1970,1,1)</f>
        <v>42267.795787037037</v>
      </c>
      <c r="J3096">
        <v>1442775956</v>
      </c>
      <c r="K3096" s="9">
        <f>(((Kickstarter[[#This Row],[launched_at]]/60)/60)/24)+DATE(1970,1,1)</f>
        <v>42207.795787037037</v>
      </c>
      <c r="L3096">
        <v>1437591956</v>
      </c>
      <c r="M3096" t="b">
        <v>0</v>
      </c>
      <c r="N3096">
        <v>1</v>
      </c>
      <c r="O3096" s="10">
        <f>Kickstarter[[#This Row],[pledged]]/Kickstarter[[#This Row],[goal]]</f>
        <v>2.5000000000000001E-4</v>
      </c>
      <c r="P3096" s="12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Sub-Category]],LEN(Kickstarter[[#This Row],[Category and Sub-Category]])-FIND("/",Kickstarter[[#This Row],[Category and Sub-Category]]))</f>
        <v>spaces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f>(((Kickstarter[[#This Row],[deadline]]/60)/60)/24)+DATE(1970,1,1)</f>
        <v>42583.025231481486</v>
      </c>
      <c r="J3097">
        <v>1470011780</v>
      </c>
      <c r="K3097" s="9">
        <f>(((Kickstarter[[#This Row],[launched_at]]/60)/60)/24)+DATE(1970,1,1)</f>
        <v>42523.025231481486</v>
      </c>
      <c r="L3097">
        <v>1464827780</v>
      </c>
      <c r="M3097" t="b">
        <v>0</v>
      </c>
      <c r="N3097">
        <v>1</v>
      </c>
      <c r="O3097" s="10">
        <f>Kickstarter[[#This Row],[pledged]]/Kickstarter[[#This Row],[goal]]</f>
        <v>3.351206434316354E-3</v>
      </c>
      <c r="P3097" s="12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Sub-Category]],LEN(Kickstarter[[#This Row],[Category and Sub-Category]])-FIND("/",Kickstarter[[#This Row],[Category and Sub-Category]]))</f>
        <v>spaces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f>(((Kickstarter[[#This Row],[deadline]]/60)/60)/24)+DATE(1970,1,1)</f>
        <v>42144.825532407413</v>
      </c>
      <c r="J3098">
        <v>1432151326</v>
      </c>
      <c r="K3098" s="9">
        <f>(((Kickstarter[[#This Row],[launched_at]]/60)/60)/24)+DATE(1970,1,1)</f>
        <v>42114.825532407413</v>
      </c>
      <c r="L3098">
        <v>1429559326</v>
      </c>
      <c r="M3098" t="b">
        <v>0</v>
      </c>
      <c r="N3098">
        <v>14</v>
      </c>
      <c r="O3098" s="10">
        <f>Kickstarter[[#This Row],[pledged]]/Kickstarter[[#This Row],[goal]]</f>
        <v>3.9750000000000001E-2</v>
      </c>
      <c r="P3098" s="12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Sub-Category]],LEN(Kickstarter[[#This Row],[Category and Sub-Category]])-FIND("/",Kickstarter[[#This Row],[Category and Sub-Category]]))</f>
        <v>spaces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f>(((Kickstarter[[#This Row],[deadline]]/60)/60)/24)+DATE(1970,1,1)</f>
        <v>42650.583333333328</v>
      </c>
      <c r="J3099">
        <v>1475848800</v>
      </c>
      <c r="K3099" s="9">
        <f>(((Kickstarter[[#This Row],[launched_at]]/60)/60)/24)+DATE(1970,1,1)</f>
        <v>42629.503483796296</v>
      </c>
      <c r="L3099">
        <v>1474027501</v>
      </c>
      <c r="M3099" t="b">
        <v>0</v>
      </c>
      <c r="N3099">
        <v>42</v>
      </c>
      <c r="O3099" s="10">
        <f>Kickstarter[[#This Row],[pledged]]/Kickstarter[[#This Row],[goal]]</f>
        <v>0.17150000000000001</v>
      </c>
      <c r="P3099" s="12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Sub-Category]],LEN(Kickstarter[[#This Row],[Category and Sub-Category]])-FIND("/",Kickstarter[[#This Row],[Category and Sub-Category]]))</f>
        <v>spaces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f>(((Kickstarter[[#This Row],[deadline]]/60)/60)/24)+DATE(1970,1,1)</f>
        <v>42408.01180555555</v>
      </c>
      <c r="J3100">
        <v>1454890620</v>
      </c>
      <c r="K3100" s="9">
        <f>(((Kickstarter[[#This Row],[launched_at]]/60)/60)/24)+DATE(1970,1,1)</f>
        <v>42359.792233796295</v>
      </c>
      <c r="L3100">
        <v>1450724449</v>
      </c>
      <c r="M3100" t="b">
        <v>0</v>
      </c>
      <c r="N3100">
        <v>27</v>
      </c>
      <c r="O3100" s="10">
        <f>Kickstarter[[#This Row],[pledged]]/Kickstarter[[#This Row],[goal]]</f>
        <v>3.608004104669061E-2</v>
      </c>
      <c r="P3100" s="12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Sub-Category]],LEN(Kickstarter[[#This Row],[Category and Sub-Category]])-FIND("/",Kickstarter[[#This Row],[Category and Sub-Category]]))</f>
        <v>spaces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f>(((Kickstarter[[#This Row],[deadline]]/60)/60)/24)+DATE(1970,1,1)</f>
        <v>42412.189710648148</v>
      </c>
      <c r="J3101">
        <v>1455251591</v>
      </c>
      <c r="K3101" s="9">
        <f>(((Kickstarter[[#This Row],[launched_at]]/60)/60)/24)+DATE(1970,1,1)</f>
        <v>42382.189710648148</v>
      </c>
      <c r="L3101">
        <v>1452659591</v>
      </c>
      <c r="M3101" t="b">
        <v>0</v>
      </c>
      <c r="N3101">
        <v>5</v>
      </c>
      <c r="O3101" s="10">
        <f>Kickstarter[[#This Row],[pledged]]/Kickstarter[[#This Row],[goal]]</f>
        <v>0.13900000000000001</v>
      </c>
      <c r="P3101" s="12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Sub-Category]],LEN(Kickstarter[[#This Row],[Category and Sub-Category]])-FIND("/",Kickstarter[[#This Row],[Category and Sub-Category]]))</f>
        <v>spaces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f>(((Kickstarter[[#This Row],[deadline]]/60)/60)/24)+DATE(1970,1,1)</f>
        <v>41932.622395833336</v>
      </c>
      <c r="J3102">
        <v>1413816975</v>
      </c>
      <c r="K3102" s="9">
        <f>(((Kickstarter[[#This Row],[launched_at]]/60)/60)/24)+DATE(1970,1,1)</f>
        <v>41902.622395833336</v>
      </c>
      <c r="L3102">
        <v>1411224975</v>
      </c>
      <c r="M3102" t="b">
        <v>0</v>
      </c>
      <c r="N3102">
        <v>13</v>
      </c>
      <c r="O3102" s="10">
        <f>Kickstarter[[#This Row],[pledged]]/Kickstarter[[#This Row],[goal]]</f>
        <v>0.15225</v>
      </c>
      <c r="P3102" s="12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Sub-Category]],LEN(Kickstarter[[#This Row],[Category and Sub-Category]])-FIND("/",Kickstarter[[#This Row],[Category and Sub-Category]]))</f>
        <v>spaces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f>(((Kickstarter[[#This Row],[deadline]]/60)/60)/24)+DATE(1970,1,1)</f>
        <v>42201.330555555556</v>
      </c>
      <c r="J3103">
        <v>1437033360</v>
      </c>
      <c r="K3103" s="9">
        <f>(((Kickstarter[[#This Row],[launched_at]]/60)/60)/24)+DATE(1970,1,1)</f>
        <v>42171.383530092593</v>
      </c>
      <c r="L3103">
        <v>1434445937</v>
      </c>
      <c r="M3103" t="b">
        <v>0</v>
      </c>
      <c r="N3103">
        <v>12</v>
      </c>
      <c r="O3103" s="10">
        <f>Kickstarter[[#This Row],[pledged]]/Kickstarter[[#This Row],[goal]]</f>
        <v>0.12</v>
      </c>
      <c r="P3103" s="12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Sub-Category]],LEN(Kickstarter[[#This Row],[Category and Sub-Category]])-FIND("/",Kickstarter[[#This Row],[Category and Sub-Category]]))</f>
        <v>spaces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f>(((Kickstarter[[#This Row],[deadline]]/60)/60)/24)+DATE(1970,1,1)</f>
        <v>42605.340486111112</v>
      </c>
      <c r="J3104">
        <v>1471939818</v>
      </c>
      <c r="K3104" s="9">
        <f>(((Kickstarter[[#This Row],[launched_at]]/60)/60)/24)+DATE(1970,1,1)</f>
        <v>42555.340486111112</v>
      </c>
      <c r="L3104">
        <v>1467619818</v>
      </c>
      <c r="M3104" t="b">
        <v>0</v>
      </c>
      <c r="N3104">
        <v>90</v>
      </c>
      <c r="O3104" s="10">
        <f>Kickstarter[[#This Row],[pledged]]/Kickstarter[[#This Row],[goal]]</f>
        <v>0.391125</v>
      </c>
      <c r="P3104" s="12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Sub-Category]],LEN(Kickstarter[[#This Row],[Category and Sub-Category]])-FIND("/",Kickstarter[[#This Row],[Category and Sub-Category]]))</f>
        <v>spaces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f>(((Kickstarter[[#This Row],[deadline]]/60)/60)/24)+DATE(1970,1,1)</f>
        <v>42167.156319444446</v>
      </c>
      <c r="J3105">
        <v>1434080706</v>
      </c>
      <c r="K3105" s="9">
        <f>(((Kickstarter[[#This Row],[launched_at]]/60)/60)/24)+DATE(1970,1,1)</f>
        <v>42107.156319444446</v>
      </c>
      <c r="L3105">
        <v>1428896706</v>
      </c>
      <c r="M3105" t="b">
        <v>0</v>
      </c>
      <c r="N3105">
        <v>2</v>
      </c>
      <c r="O3105" s="10">
        <f>Kickstarter[[#This Row],[pledged]]/Kickstarter[[#This Row],[goal]]</f>
        <v>2.6829268292682929E-3</v>
      </c>
      <c r="P3105" s="12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Sub-Category]],LEN(Kickstarter[[#This Row],[Category and Sub-Category]])-FIND("/",Kickstarter[[#This Row],[Category and Sub-Category]]))</f>
        <v>spaces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f>(((Kickstarter[[#This Row],[deadline]]/60)/60)/24)+DATE(1970,1,1)</f>
        <v>42038.083333333328</v>
      </c>
      <c r="J3106">
        <v>1422928800</v>
      </c>
      <c r="K3106" s="9">
        <f>(((Kickstarter[[#This Row],[launched_at]]/60)/60)/24)+DATE(1970,1,1)</f>
        <v>42006.908692129626</v>
      </c>
      <c r="L3106">
        <v>1420235311</v>
      </c>
      <c r="M3106" t="b">
        <v>0</v>
      </c>
      <c r="N3106">
        <v>5</v>
      </c>
      <c r="O3106" s="10">
        <f>Kickstarter[[#This Row],[pledged]]/Kickstarter[[#This Row],[goal]]</f>
        <v>0.29625000000000001</v>
      </c>
      <c r="P3106" s="12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Sub-Category]],LEN(Kickstarter[[#This Row],[Category and Sub-Category]])-FIND("/",Kickstarter[[#This Row],[Category and Sub-Category]]))</f>
        <v>spaces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f>(((Kickstarter[[#This Row],[deadline]]/60)/60)/24)+DATE(1970,1,1)</f>
        <v>41931.208333333336</v>
      </c>
      <c r="J3107">
        <v>1413694800</v>
      </c>
      <c r="K3107" s="9">
        <f>(((Kickstarter[[#This Row],[launched_at]]/60)/60)/24)+DATE(1970,1,1)</f>
        <v>41876.718935185185</v>
      </c>
      <c r="L3107">
        <v>1408986916</v>
      </c>
      <c r="M3107" t="b">
        <v>0</v>
      </c>
      <c r="N3107">
        <v>31</v>
      </c>
      <c r="O3107" s="10">
        <f>Kickstarter[[#This Row],[pledged]]/Kickstarter[[#This Row],[goal]]</f>
        <v>0.4236099230111206</v>
      </c>
      <c r="P3107" s="12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Sub-Category]],LEN(Kickstarter[[#This Row],[Category and Sub-Category]])-FIND("/",Kickstarter[[#This Row],[Category and Sub-Category]]))</f>
        <v>spaces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f>(((Kickstarter[[#This Row],[deadline]]/60)/60)/24)+DATE(1970,1,1)</f>
        <v>42263.916666666672</v>
      </c>
      <c r="J3108">
        <v>1442440800</v>
      </c>
      <c r="K3108" s="9">
        <f>(((Kickstarter[[#This Row],[launched_at]]/60)/60)/24)+DATE(1970,1,1)</f>
        <v>42241.429120370376</v>
      </c>
      <c r="L3108">
        <v>1440497876</v>
      </c>
      <c r="M3108" t="b">
        <v>0</v>
      </c>
      <c r="N3108">
        <v>4</v>
      </c>
      <c r="O3108" s="10">
        <f>Kickstarter[[#This Row],[pledged]]/Kickstarter[[#This Row],[goal]]</f>
        <v>4.1000000000000002E-2</v>
      </c>
      <c r="P3108" s="12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Sub-Category]],LEN(Kickstarter[[#This Row],[Category and Sub-Category]])-FIND("/",Kickstarter[[#This Row],[Category and Sub-Category]]))</f>
        <v>spaces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f>(((Kickstarter[[#This Row],[deadline]]/60)/60)/24)+DATE(1970,1,1)</f>
        <v>42135.814247685179</v>
      </c>
      <c r="J3109">
        <v>1431372751</v>
      </c>
      <c r="K3109" s="9">
        <f>(((Kickstarter[[#This Row],[launched_at]]/60)/60)/24)+DATE(1970,1,1)</f>
        <v>42128.814247685179</v>
      </c>
      <c r="L3109">
        <v>1430767951</v>
      </c>
      <c r="M3109" t="b">
        <v>0</v>
      </c>
      <c r="N3109">
        <v>29</v>
      </c>
      <c r="O3109" s="10">
        <f>Kickstarter[[#This Row],[pledged]]/Kickstarter[[#This Row],[goal]]</f>
        <v>0.197625</v>
      </c>
      <c r="P3109" s="12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Sub-Category]],LEN(Kickstarter[[#This Row],[Category and Sub-Category]])-FIND("/",Kickstarter[[#This Row],[Category and Sub-Category]]))</f>
        <v>spaces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f>(((Kickstarter[[#This Row],[deadline]]/60)/60)/24)+DATE(1970,1,1)</f>
        <v>42122.638819444444</v>
      </c>
      <c r="J3110">
        <v>1430234394</v>
      </c>
      <c r="K3110" s="9">
        <f>(((Kickstarter[[#This Row],[launched_at]]/60)/60)/24)+DATE(1970,1,1)</f>
        <v>42062.680486111116</v>
      </c>
      <c r="L3110">
        <v>1425053994</v>
      </c>
      <c r="M3110" t="b">
        <v>0</v>
      </c>
      <c r="N3110">
        <v>2</v>
      </c>
      <c r="O3110" s="10">
        <f>Kickstarter[[#This Row],[pledged]]/Kickstarter[[#This Row],[goal]]</f>
        <v>5.1999999999999995E-4</v>
      </c>
      <c r="P3110" s="12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Sub-Category]],LEN(Kickstarter[[#This Row],[Category and Sub-Category]])-FIND("/",Kickstarter[[#This Row],[Category and Sub-Category]]))</f>
        <v>spaces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f>(((Kickstarter[[#This Row],[deadline]]/60)/60)/24)+DATE(1970,1,1)</f>
        <v>41879.125115740739</v>
      </c>
      <c r="J3111">
        <v>1409194810</v>
      </c>
      <c r="K3111" s="9">
        <f>(((Kickstarter[[#This Row],[launched_at]]/60)/60)/24)+DATE(1970,1,1)</f>
        <v>41844.125115740739</v>
      </c>
      <c r="L3111">
        <v>1406170810</v>
      </c>
      <c r="M3111" t="b">
        <v>0</v>
      </c>
      <c r="N3111">
        <v>114</v>
      </c>
      <c r="O3111" s="10">
        <f>Kickstarter[[#This Row],[pledged]]/Kickstarter[[#This Row],[goal]]</f>
        <v>0.25030188679245285</v>
      </c>
      <c r="P3111" s="12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Sub-Category]],LEN(Kickstarter[[#This Row],[Category and Sub-Category]])-FIND("/",Kickstarter[[#This Row],[Category and Sub-Category]]))</f>
        <v>spaces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f>(((Kickstarter[[#This Row],[deadline]]/60)/60)/24)+DATE(1970,1,1)</f>
        <v>42785.031469907408</v>
      </c>
      <c r="J3112">
        <v>1487465119</v>
      </c>
      <c r="K3112" s="9">
        <f>(((Kickstarter[[#This Row],[launched_at]]/60)/60)/24)+DATE(1970,1,1)</f>
        <v>42745.031469907408</v>
      </c>
      <c r="L3112">
        <v>1484009119</v>
      </c>
      <c r="M3112" t="b">
        <v>0</v>
      </c>
      <c r="N3112">
        <v>1</v>
      </c>
      <c r="O3112" s="10">
        <f>Kickstarter[[#This Row],[pledged]]/Kickstarter[[#This Row],[goal]]</f>
        <v>4.0000000000000002E-4</v>
      </c>
      <c r="P3112" s="12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Sub-Category]],LEN(Kickstarter[[#This Row],[Category and Sub-Category]])-FIND("/",Kickstarter[[#This Row],[Category and Sub-Category]]))</f>
        <v>spaces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f>(((Kickstarter[[#This Row],[deadline]]/60)/60)/24)+DATE(1970,1,1)</f>
        <v>41916.595138888886</v>
      </c>
      <c r="J3113">
        <v>1412432220</v>
      </c>
      <c r="K3113" s="9">
        <f>(((Kickstarter[[#This Row],[launched_at]]/60)/60)/24)+DATE(1970,1,1)</f>
        <v>41885.595138888886</v>
      </c>
      <c r="L3113">
        <v>1409753820</v>
      </c>
      <c r="M3113" t="b">
        <v>0</v>
      </c>
      <c r="N3113">
        <v>76</v>
      </c>
      <c r="O3113" s="10">
        <f>Kickstarter[[#This Row],[pledged]]/Kickstarter[[#This Row],[goal]]</f>
        <v>0.26640000000000003</v>
      </c>
      <c r="P3113" s="12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Sub-Category]],LEN(Kickstarter[[#This Row],[Category and Sub-Category]])-FIND("/",Kickstarter[[#This Row],[Category and Sub-Category]]))</f>
        <v>spaces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f>(((Kickstarter[[#This Row],[deadline]]/60)/60)/24)+DATE(1970,1,1)</f>
        <v>42675.121921296297</v>
      </c>
      <c r="J3114">
        <v>1477968934</v>
      </c>
      <c r="K3114" s="9">
        <f>(((Kickstarter[[#This Row],[launched_at]]/60)/60)/24)+DATE(1970,1,1)</f>
        <v>42615.121921296297</v>
      </c>
      <c r="L3114">
        <v>1472784934</v>
      </c>
      <c r="M3114" t="b">
        <v>0</v>
      </c>
      <c r="N3114">
        <v>9</v>
      </c>
      <c r="O3114" s="10">
        <f>Kickstarter[[#This Row],[pledged]]/Kickstarter[[#This Row],[goal]]</f>
        <v>4.7363636363636365E-2</v>
      </c>
      <c r="P3114" s="12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Sub-Category]],LEN(Kickstarter[[#This Row],[Category and Sub-Category]])-FIND("/",Kickstarter[[#This Row],[Category and Sub-Category]]))</f>
        <v>spaces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f>(((Kickstarter[[#This Row],[deadline]]/60)/60)/24)+DATE(1970,1,1)</f>
        <v>42111.731273148151</v>
      </c>
      <c r="J3115">
        <v>1429291982</v>
      </c>
      <c r="K3115" s="9">
        <f>(((Kickstarter[[#This Row],[launched_at]]/60)/60)/24)+DATE(1970,1,1)</f>
        <v>42081.731273148151</v>
      </c>
      <c r="L3115">
        <v>1426699982</v>
      </c>
      <c r="M3115" t="b">
        <v>0</v>
      </c>
      <c r="N3115">
        <v>37</v>
      </c>
      <c r="O3115" s="10">
        <f>Kickstarter[[#This Row],[pledged]]/Kickstarter[[#This Row],[goal]]</f>
        <v>4.2435339894712751E-2</v>
      </c>
      <c r="P3115" s="12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Sub-Category]],LEN(Kickstarter[[#This Row],[Category and Sub-Category]])-FIND("/",Kickstarter[[#This Row],[Category and Sub-Category]]))</f>
        <v>spaces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f>(((Kickstarter[[#This Row],[deadline]]/60)/60)/24)+DATE(1970,1,1)</f>
        <v>41903.632523148146</v>
      </c>
      <c r="J3116">
        <v>1411312250</v>
      </c>
      <c r="K3116" s="9">
        <f>(((Kickstarter[[#This Row],[launched_at]]/60)/60)/24)+DATE(1970,1,1)</f>
        <v>41843.632523148146</v>
      </c>
      <c r="L3116">
        <v>1406128250</v>
      </c>
      <c r="M3116" t="b">
        <v>0</v>
      </c>
      <c r="N3116">
        <v>0</v>
      </c>
      <c r="O3116" s="10">
        <f>Kickstarter[[#This Row],[pledged]]/Kickstarter[[#This Row],[goal]]</f>
        <v>0</v>
      </c>
      <c r="P3116" s="12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Sub-Category]],LEN(Kickstarter[[#This Row],[Category and Sub-Category]])-FIND("/",Kickstarter[[#This Row],[Category and Sub-Category]]))</f>
        <v>spaces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f>(((Kickstarter[[#This Row],[deadline]]/60)/60)/24)+DATE(1970,1,1)</f>
        <v>42526.447071759263</v>
      </c>
      <c r="J3117">
        <v>1465123427</v>
      </c>
      <c r="K3117" s="9">
        <f>(((Kickstarter[[#This Row],[launched_at]]/60)/60)/24)+DATE(1970,1,1)</f>
        <v>42496.447071759263</v>
      </c>
      <c r="L3117">
        <v>1462531427</v>
      </c>
      <c r="M3117" t="b">
        <v>0</v>
      </c>
      <c r="N3117">
        <v>1</v>
      </c>
      <c r="O3117" s="10">
        <f>Kickstarter[[#This Row],[pledged]]/Kickstarter[[#This Row],[goal]]</f>
        <v>0.03</v>
      </c>
      <c r="P3117" s="12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Sub-Category]],LEN(Kickstarter[[#This Row],[Category and Sub-Category]])-FIND("/",Kickstarter[[#This Row],[Category and Sub-Category]]))</f>
        <v>spaces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f>(((Kickstarter[[#This Row],[deadline]]/60)/60)/24)+DATE(1970,1,1)</f>
        <v>42095.515335648146</v>
      </c>
      <c r="J3118">
        <v>1427890925</v>
      </c>
      <c r="K3118" s="9">
        <f>(((Kickstarter[[#This Row],[launched_at]]/60)/60)/24)+DATE(1970,1,1)</f>
        <v>42081.515335648146</v>
      </c>
      <c r="L3118">
        <v>1426681325</v>
      </c>
      <c r="M3118" t="b">
        <v>0</v>
      </c>
      <c r="N3118">
        <v>10</v>
      </c>
      <c r="O3118" s="10">
        <f>Kickstarter[[#This Row],[pledged]]/Kickstarter[[#This Row],[goal]]</f>
        <v>0.57333333333333336</v>
      </c>
      <c r="P3118" s="12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Sub-Category]],LEN(Kickstarter[[#This Row],[Category and Sub-Category]])-FIND("/",Kickstarter[[#This Row],[Category and Sub-Category]]))</f>
        <v>spaces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f>(((Kickstarter[[#This Row],[deadline]]/60)/60)/24)+DATE(1970,1,1)</f>
        <v>42517.55</v>
      </c>
      <c r="J3119">
        <v>1464354720</v>
      </c>
      <c r="K3119" s="9">
        <f>(((Kickstarter[[#This Row],[launched_at]]/60)/60)/24)+DATE(1970,1,1)</f>
        <v>42509.374537037031</v>
      </c>
      <c r="L3119">
        <v>1463648360</v>
      </c>
      <c r="M3119" t="b">
        <v>0</v>
      </c>
      <c r="N3119">
        <v>1</v>
      </c>
      <c r="O3119" s="10">
        <f>Kickstarter[[#This Row],[pledged]]/Kickstarter[[#This Row],[goal]]</f>
        <v>1E-3</v>
      </c>
      <c r="P3119" s="12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Sub-Category]],LEN(Kickstarter[[#This Row],[Category and Sub-Category]])-FIND("/",Kickstarter[[#This Row],[Category and Sub-Category]]))</f>
        <v>spaces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f>(((Kickstarter[[#This Row],[deadline]]/60)/60)/24)+DATE(1970,1,1)</f>
        <v>42553.649571759262</v>
      </c>
      <c r="J3120">
        <v>1467473723</v>
      </c>
      <c r="K3120" s="9">
        <f>(((Kickstarter[[#This Row],[launched_at]]/60)/60)/24)+DATE(1970,1,1)</f>
        <v>42534.649571759262</v>
      </c>
      <c r="L3120">
        <v>1465832123</v>
      </c>
      <c r="M3120" t="b">
        <v>0</v>
      </c>
      <c r="N3120">
        <v>2</v>
      </c>
      <c r="O3120" s="10">
        <f>Kickstarter[[#This Row],[pledged]]/Kickstarter[[#This Row],[goal]]</f>
        <v>3.0999999999999999E-3</v>
      </c>
      <c r="P3120" s="12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Sub-Category]],LEN(Kickstarter[[#This Row],[Category and Sub-Category]])-FIND("/",Kickstarter[[#This Row],[Category and Sub-Category]]))</f>
        <v>spaces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f>(((Kickstarter[[#This Row],[deadline]]/60)/60)/24)+DATE(1970,1,1)</f>
        <v>42090.003842592589</v>
      </c>
      <c r="J3121">
        <v>1427414732</v>
      </c>
      <c r="K3121" s="9">
        <f>(((Kickstarter[[#This Row],[launched_at]]/60)/60)/24)+DATE(1970,1,1)</f>
        <v>42060.04550925926</v>
      </c>
      <c r="L3121">
        <v>1424826332</v>
      </c>
      <c r="M3121" t="b">
        <v>0</v>
      </c>
      <c r="N3121">
        <v>1</v>
      </c>
      <c r="O3121" s="10">
        <f>Kickstarter[[#This Row],[pledged]]/Kickstarter[[#This Row],[goal]]</f>
        <v>5.0000000000000001E-4</v>
      </c>
      <c r="P3121" s="12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Sub-Category]],LEN(Kickstarter[[#This Row],[Category and Sub-Category]])-FIND("/",Kickstarter[[#This Row],[Category and Sub-Category]]))</f>
        <v>spaces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f>(((Kickstarter[[#This Row],[deadline]]/60)/60)/24)+DATE(1970,1,1)</f>
        <v>42495.900416666671</v>
      </c>
      <c r="J3122">
        <v>1462484196</v>
      </c>
      <c r="K3122" s="9">
        <f>(((Kickstarter[[#This Row],[launched_at]]/60)/60)/24)+DATE(1970,1,1)</f>
        <v>42435.942083333335</v>
      </c>
      <c r="L3122">
        <v>1457303796</v>
      </c>
      <c r="M3122" t="b">
        <v>0</v>
      </c>
      <c r="N3122">
        <v>10</v>
      </c>
      <c r="O3122" s="10">
        <f>Kickstarter[[#This Row],[pledged]]/Kickstarter[[#This Row],[goal]]</f>
        <v>9.8461538461538464E-5</v>
      </c>
      <c r="P3122" s="12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Sub-Category]],LEN(Kickstarter[[#This Row],[Category and Sub-Category]])-FIND("/",Kickstarter[[#This Row],[Category and Sub-Category]]))</f>
        <v>spaces</v>
      </c>
      <c r="S3122" t="b">
        <v>0</v>
      </c>
      <c r="T3122" t="s">
        <v>8303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f>(((Kickstarter[[#This Row],[deadline]]/60)/60)/24)+DATE(1970,1,1)</f>
        <v>41908.679803240739</v>
      </c>
      <c r="J3123">
        <v>1411748335</v>
      </c>
      <c r="K3123" s="9">
        <f>(((Kickstarter[[#This Row],[launched_at]]/60)/60)/24)+DATE(1970,1,1)</f>
        <v>41848.679803240739</v>
      </c>
      <c r="L3123">
        <v>1406564335</v>
      </c>
      <c r="M3123" t="b">
        <v>0</v>
      </c>
      <c r="N3123">
        <v>1</v>
      </c>
      <c r="O3123" s="10">
        <f>Kickstarter[[#This Row],[pledged]]/Kickstarter[[#This Row],[goal]]</f>
        <v>6.6666666666666671E-3</v>
      </c>
      <c r="P3123" s="12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Sub-Category]],LEN(Kickstarter[[#This Row],[Category and Sub-Category]])-FIND("/",Kickstarter[[#This Row],[Category and Sub-Category]]))</f>
        <v>spaces</v>
      </c>
      <c r="S3123" t="b">
        <v>0</v>
      </c>
      <c r="T3123" t="s">
        <v>8303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f>(((Kickstarter[[#This Row],[deadline]]/60)/60)/24)+DATE(1970,1,1)</f>
        <v>42683.973750000005</v>
      </c>
      <c r="J3124">
        <v>1478733732</v>
      </c>
      <c r="K3124" s="9">
        <f>(((Kickstarter[[#This Row],[launched_at]]/60)/60)/24)+DATE(1970,1,1)</f>
        <v>42678.932083333333</v>
      </c>
      <c r="L3124">
        <v>1478298132</v>
      </c>
      <c r="M3124" t="b">
        <v>0</v>
      </c>
      <c r="N3124">
        <v>2</v>
      </c>
      <c r="O3124" s="10">
        <f>Kickstarter[[#This Row],[pledged]]/Kickstarter[[#This Row],[goal]]</f>
        <v>0.58291457286432158</v>
      </c>
      <c r="P3124" s="12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Sub-Category]],LEN(Kickstarter[[#This Row],[Category and Sub-Category]])-FIND("/",Kickstarter[[#This Row],[Category and Sub-Category]]))</f>
        <v>spaces</v>
      </c>
      <c r="S3124" t="b">
        <v>0</v>
      </c>
      <c r="T3124" t="s">
        <v>8303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f>(((Kickstarter[[#This Row],[deadline]]/60)/60)/24)+DATE(1970,1,1)</f>
        <v>42560.993032407408</v>
      </c>
      <c r="J3125">
        <v>1468108198</v>
      </c>
      <c r="K3125" s="9">
        <f>(((Kickstarter[[#This Row],[launched_at]]/60)/60)/24)+DATE(1970,1,1)</f>
        <v>42530.993032407408</v>
      </c>
      <c r="L3125">
        <v>1465516198</v>
      </c>
      <c r="M3125" t="b">
        <v>0</v>
      </c>
      <c r="N3125">
        <v>348</v>
      </c>
      <c r="O3125" s="10">
        <f>Kickstarter[[#This Row],[pledged]]/Kickstarter[[#This Row],[goal]]</f>
        <v>0.68153600000000003</v>
      </c>
      <c r="P3125" s="12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Sub-Category]],LEN(Kickstarter[[#This Row],[Category and Sub-Category]])-FIND("/",Kickstarter[[#This Row],[Category and Sub-Category]]))</f>
        <v>spaces</v>
      </c>
      <c r="S3125" t="b">
        <v>0</v>
      </c>
      <c r="T3125" t="s">
        <v>8303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f>(((Kickstarter[[#This Row],[deadline]]/60)/60)/24)+DATE(1970,1,1)</f>
        <v>42037.780104166668</v>
      </c>
      <c r="J3126">
        <v>1422902601</v>
      </c>
      <c r="K3126" s="9">
        <f>(((Kickstarter[[#This Row],[launched_at]]/60)/60)/24)+DATE(1970,1,1)</f>
        <v>41977.780104166668</v>
      </c>
      <c r="L3126">
        <v>1417718601</v>
      </c>
      <c r="M3126" t="b">
        <v>0</v>
      </c>
      <c r="N3126">
        <v>4</v>
      </c>
      <c r="O3126" s="10">
        <f>Kickstarter[[#This Row],[pledged]]/Kickstarter[[#This Row],[goal]]</f>
        <v>3.2499999999999997E-5</v>
      </c>
      <c r="P3126" s="12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Sub-Category]],LEN(Kickstarter[[#This Row],[Category and Sub-Category]])-FIND("/",Kickstarter[[#This Row],[Category and Sub-Category]]))</f>
        <v>spaces</v>
      </c>
      <c r="S3126" t="b">
        <v>0</v>
      </c>
      <c r="T3126" t="s">
        <v>8303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f>(((Kickstarter[[#This Row],[deadline]]/60)/60)/24)+DATE(1970,1,1)</f>
        <v>42376.20685185185</v>
      </c>
      <c r="J3127">
        <v>1452142672</v>
      </c>
      <c r="K3127" s="9">
        <f>(((Kickstarter[[#This Row],[launched_at]]/60)/60)/24)+DATE(1970,1,1)</f>
        <v>42346.20685185185</v>
      </c>
      <c r="L3127">
        <v>1449550672</v>
      </c>
      <c r="M3127" t="b">
        <v>0</v>
      </c>
      <c r="N3127">
        <v>0</v>
      </c>
      <c r="O3127" s="10">
        <f>Kickstarter[[#This Row],[pledged]]/Kickstarter[[#This Row],[goal]]</f>
        <v>0</v>
      </c>
      <c r="P3127" s="12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Sub-Category]],LEN(Kickstarter[[#This Row],[Category and Sub-Category]])-FIND("/",Kickstarter[[#This Row],[Category and Sub-Category]]))</f>
        <v>spaces</v>
      </c>
      <c r="S3127" t="b">
        <v>0</v>
      </c>
      <c r="T3127" t="s">
        <v>8303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f>(((Kickstarter[[#This Row],[deadline]]/60)/60)/24)+DATE(1970,1,1)</f>
        <v>42456.976412037038</v>
      </c>
      <c r="J3128">
        <v>1459121162</v>
      </c>
      <c r="K3128" s="9">
        <f>(((Kickstarter[[#This Row],[launched_at]]/60)/60)/24)+DATE(1970,1,1)</f>
        <v>42427.01807870371</v>
      </c>
      <c r="L3128">
        <v>1456532762</v>
      </c>
      <c r="M3128" t="b">
        <v>0</v>
      </c>
      <c r="N3128">
        <v>17</v>
      </c>
      <c r="O3128" s="10">
        <f>Kickstarter[[#This Row],[pledged]]/Kickstarter[[#This Row],[goal]]</f>
        <v>4.1599999999999998E-2</v>
      </c>
      <c r="P3128" s="12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Sub-Category]],LEN(Kickstarter[[#This Row],[Category and Sub-Category]])-FIND("/",Kickstarter[[#This Row],[Category and Sub-Category]]))</f>
        <v>spaces</v>
      </c>
      <c r="S3128" t="b">
        <v>0</v>
      </c>
      <c r="T3128" t="s">
        <v>8303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f>(((Kickstarter[[#This Row],[deadline]]/60)/60)/24)+DATE(1970,1,1)</f>
        <v>42064.856817129628</v>
      </c>
      <c r="J3129">
        <v>1425242029</v>
      </c>
      <c r="K3129" s="9">
        <f>(((Kickstarter[[#This Row],[launched_at]]/60)/60)/24)+DATE(1970,1,1)</f>
        <v>42034.856817129628</v>
      </c>
      <c r="L3129">
        <v>1422650029</v>
      </c>
      <c r="M3129" t="b">
        <v>0</v>
      </c>
      <c r="N3129">
        <v>0</v>
      </c>
      <c r="O3129" s="10">
        <f>Kickstarter[[#This Row],[pledged]]/Kickstarter[[#This Row],[goal]]</f>
        <v>0</v>
      </c>
      <c r="P3129" s="12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Sub-Category]],LEN(Kickstarter[[#This Row],[Category and Sub-Category]])-FIND("/",Kickstarter[[#This Row],[Category and Sub-Category]]))</f>
        <v>spaces</v>
      </c>
      <c r="S3129" t="b">
        <v>0</v>
      </c>
      <c r="T3129" t="s">
        <v>8303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f>(((Kickstarter[[#This Row],[deadline]]/60)/60)/24)+DATE(1970,1,1)</f>
        <v>42810.784039351856</v>
      </c>
      <c r="J3130">
        <v>1489690141</v>
      </c>
      <c r="K3130" s="9">
        <f>(((Kickstarter[[#This Row],[launched_at]]/60)/60)/24)+DATE(1970,1,1)</f>
        <v>42780.825706018513</v>
      </c>
      <c r="L3130">
        <v>1487101741</v>
      </c>
      <c r="M3130" t="b">
        <v>0</v>
      </c>
      <c r="N3130">
        <v>117</v>
      </c>
      <c r="O3130" s="10">
        <f>Kickstarter[[#This Row],[pledged]]/Kickstarter[[#This Row],[goal]]</f>
        <v>1.0860666666666667</v>
      </c>
      <c r="P3130" s="12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Sub-Category]],LEN(Kickstarter[[#This Row],[Category and Sub-Category]])-FIND("/",Kickstarter[[#This Row],[Category and Sub-Category]]))</f>
        <v>plays</v>
      </c>
      <c r="S3130" t="b">
        <v>0</v>
      </c>
      <c r="T3130" t="s">
        <v>8271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f>(((Kickstarter[[#This Row],[deadline]]/60)/60)/24)+DATE(1970,1,1)</f>
        <v>42843.801145833335</v>
      </c>
      <c r="J3131">
        <v>1492542819</v>
      </c>
      <c r="K3131" s="9">
        <f>(((Kickstarter[[#This Row],[launched_at]]/60)/60)/24)+DATE(1970,1,1)</f>
        <v>42803.842812499999</v>
      </c>
      <c r="L3131">
        <v>1489090419</v>
      </c>
      <c r="M3131" t="b">
        <v>0</v>
      </c>
      <c r="N3131">
        <v>1</v>
      </c>
      <c r="O3131" s="10">
        <f>Kickstarter[[#This Row],[pledged]]/Kickstarter[[#This Row],[goal]]</f>
        <v>8.0000000000000002E-3</v>
      </c>
      <c r="P3131" s="12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Sub-Category]],LEN(Kickstarter[[#This Row],[Category and Sub-Category]])-FIND("/",Kickstarter[[#This Row],[Category and Sub-Category]]))</f>
        <v>plays</v>
      </c>
      <c r="S3131" t="b">
        <v>0</v>
      </c>
      <c r="T3131" t="s">
        <v>8271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f>(((Kickstarter[[#This Row],[deadline]]/60)/60)/24)+DATE(1970,1,1)</f>
        <v>42839.207638888889</v>
      </c>
      <c r="J3132">
        <v>1492145940</v>
      </c>
      <c r="K3132" s="9">
        <f>(((Kickstarter[[#This Row],[launched_at]]/60)/60)/24)+DATE(1970,1,1)</f>
        <v>42808.640231481477</v>
      </c>
      <c r="L3132">
        <v>1489504916</v>
      </c>
      <c r="M3132" t="b">
        <v>0</v>
      </c>
      <c r="N3132">
        <v>4</v>
      </c>
      <c r="O3132" s="10">
        <f>Kickstarter[[#This Row],[pledged]]/Kickstarter[[#This Row],[goal]]</f>
        <v>3.7499999999999999E-2</v>
      </c>
      <c r="P3132" s="12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Sub-Category]],LEN(Kickstarter[[#This Row],[Category and Sub-Category]])-FIND("/",Kickstarter[[#This Row],[Category and Sub-Category]]))</f>
        <v>plays</v>
      </c>
      <c r="S3132" t="b">
        <v>0</v>
      </c>
      <c r="T3132" t="s">
        <v>8271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f>(((Kickstarter[[#This Row],[deadline]]/60)/60)/24)+DATE(1970,1,1)</f>
        <v>42833.537557870368</v>
      </c>
      <c r="J3133">
        <v>1491656045</v>
      </c>
      <c r="K3133" s="9">
        <f>(((Kickstarter[[#This Row],[launched_at]]/60)/60)/24)+DATE(1970,1,1)</f>
        <v>42803.579224537039</v>
      </c>
      <c r="L3133">
        <v>1489067645</v>
      </c>
      <c r="M3133" t="b">
        <v>0</v>
      </c>
      <c r="N3133">
        <v>12</v>
      </c>
      <c r="O3133" s="10">
        <f>Kickstarter[[#This Row],[pledged]]/Kickstarter[[#This Row],[goal]]</f>
        <v>0.15731707317073171</v>
      </c>
      <c r="P3133" s="12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Sub-Category]],LEN(Kickstarter[[#This Row],[Category and Sub-Category]])-FIND("/",Kickstarter[[#This Row],[Category and Sub-Category]]))</f>
        <v>plays</v>
      </c>
      <c r="S3133" t="b">
        <v>0</v>
      </c>
      <c r="T3133" t="s">
        <v>8271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f>(((Kickstarter[[#This Row],[deadline]]/60)/60)/24)+DATE(1970,1,1)</f>
        <v>42846.308564814812</v>
      </c>
      <c r="J3134">
        <v>1492759460</v>
      </c>
      <c r="K3134" s="9">
        <f>(((Kickstarter[[#This Row],[launched_at]]/60)/60)/24)+DATE(1970,1,1)</f>
        <v>42786.350231481483</v>
      </c>
      <c r="L3134">
        <v>1487579060</v>
      </c>
      <c r="M3134" t="b">
        <v>0</v>
      </c>
      <c r="N3134">
        <v>1</v>
      </c>
      <c r="O3134" s="10">
        <f>Kickstarter[[#This Row],[pledged]]/Kickstarter[[#This Row],[goal]]</f>
        <v>3.3333333333333332E-4</v>
      </c>
      <c r="P3134" s="12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Sub-Category]],LEN(Kickstarter[[#This Row],[Category and Sub-Category]])-FIND("/",Kickstarter[[#This Row],[Category and Sub-Category]]))</f>
        <v>plays</v>
      </c>
      <c r="S3134" t="b">
        <v>0</v>
      </c>
      <c r="T3134" t="s">
        <v>8271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f>(((Kickstarter[[#This Row],[deadline]]/60)/60)/24)+DATE(1970,1,1)</f>
        <v>42818.523541666669</v>
      </c>
      <c r="J3135">
        <v>1490358834</v>
      </c>
      <c r="K3135" s="9">
        <f>(((Kickstarter[[#This Row],[launched_at]]/60)/60)/24)+DATE(1970,1,1)</f>
        <v>42788.565208333333</v>
      </c>
      <c r="L3135">
        <v>1487770434</v>
      </c>
      <c r="M3135" t="b">
        <v>0</v>
      </c>
      <c r="N3135">
        <v>16</v>
      </c>
      <c r="O3135" s="10">
        <f>Kickstarter[[#This Row],[pledged]]/Kickstarter[[#This Row],[goal]]</f>
        <v>1.08</v>
      </c>
      <c r="P3135" s="12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Sub-Category]],LEN(Kickstarter[[#This Row],[Category and Sub-Category]])-FIND("/",Kickstarter[[#This Row],[Category and Sub-Category]]))</f>
        <v>plays</v>
      </c>
      <c r="S3135" t="b">
        <v>0</v>
      </c>
      <c r="T3135" t="s">
        <v>8271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f>(((Kickstarter[[#This Row],[deadline]]/60)/60)/24)+DATE(1970,1,1)</f>
        <v>42821.678460648152</v>
      </c>
      <c r="J3136">
        <v>1490631419</v>
      </c>
      <c r="K3136" s="9">
        <f>(((Kickstarter[[#This Row],[launched_at]]/60)/60)/24)+DATE(1970,1,1)</f>
        <v>42800.720127314817</v>
      </c>
      <c r="L3136">
        <v>1488820619</v>
      </c>
      <c r="M3136" t="b">
        <v>0</v>
      </c>
      <c r="N3136">
        <v>12</v>
      </c>
      <c r="O3136" s="10">
        <f>Kickstarter[[#This Row],[pledged]]/Kickstarter[[#This Row],[goal]]</f>
        <v>0.22500000000000001</v>
      </c>
      <c r="P3136" s="12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Sub-Category]],LEN(Kickstarter[[#This Row],[Category and Sub-Category]])-FIND("/",Kickstarter[[#This Row],[Category and Sub-Category]]))</f>
        <v>plays</v>
      </c>
      <c r="S3136" t="b">
        <v>0</v>
      </c>
      <c r="T3136" t="s">
        <v>8271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f>(((Kickstarter[[#This Row],[deadline]]/60)/60)/24)+DATE(1970,1,1)</f>
        <v>42829.151863425926</v>
      </c>
      <c r="J3137">
        <v>1491277121</v>
      </c>
      <c r="K3137" s="9">
        <f>(((Kickstarter[[#This Row],[launched_at]]/60)/60)/24)+DATE(1970,1,1)</f>
        <v>42807.151863425926</v>
      </c>
      <c r="L3137">
        <v>1489376321</v>
      </c>
      <c r="M3137" t="b">
        <v>0</v>
      </c>
      <c r="N3137">
        <v>7</v>
      </c>
      <c r="O3137" s="10">
        <f>Kickstarter[[#This Row],[pledged]]/Kickstarter[[#This Row],[goal]]</f>
        <v>0.20849420849420849</v>
      </c>
      <c r="P3137" s="12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Sub-Category]],LEN(Kickstarter[[#This Row],[Category and Sub-Category]])-FIND("/",Kickstarter[[#This Row],[Category and Sub-Category]]))</f>
        <v>plays</v>
      </c>
      <c r="S3137" t="b">
        <v>0</v>
      </c>
      <c r="T3137" t="s">
        <v>8271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f>(((Kickstarter[[#This Row],[deadline]]/60)/60)/24)+DATE(1970,1,1)</f>
        <v>42825.957638888889</v>
      </c>
      <c r="J3138">
        <v>1491001140</v>
      </c>
      <c r="K3138" s="9">
        <f>(((Kickstarter[[#This Row],[launched_at]]/60)/60)/24)+DATE(1970,1,1)</f>
        <v>42789.462430555555</v>
      </c>
      <c r="L3138">
        <v>1487847954</v>
      </c>
      <c r="M3138" t="b">
        <v>0</v>
      </c>
      <c r="N3138">
        <v>22</v>
      </c>
      <c r="O3138" s="10">
        <f>Kickstarter[[#This Row],[pledged]]/Kickstarter[[#This Row],[goal]]</f>
        <v>1.278</v>
      </c>
      <c r="P3138" s="12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Sub-Category]],LEN(Kickstarter[[#This Row],[Category and Sub-Category]])-FIND("/",Kickstarter[[#This Row],[Category and Sub-Category]]))</f>
        <v>plays</v>
      </c>
      <c r="S3138" t="b">
        <v>0</v>
      </c>
      <c r="T3138" t="s">
        <v>8271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f>(((Kickstarter[[#This Row],[deadline]]/60)/60)/24)+DATE(1970,1,1)</f>
        <v>42858.8</v>
      </c>
      <c r="J3139">
        <v>1493838720</v>
      </c>
      <c r="K3139" s="9">
        <f>(((Kickstarter[[#This Row],[launched_at]]/60)/60)/24)+DATE(1970,1,1)</f>
        <v>42807.885057870371</v>
      </c>
      <c r="L3139">
        <v>1489439669</v>
      </c>
      <c r="M3139" t="b">
        <v>0</v>
      </c>
      <c r="N3139">
        <v>1</v>
      </c>
      <c r="O3139" s="10">
        <f>Kickstarter[[#This Row],[pledged]]/Kickstarter[[#This Row],[goal]]</f>
        <v>3.3333333333333333E-2</v>
      </c>
      <c r="P3139" s="12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Sub-Category]],LEN(Kickstarter[[#This Row],[Category and Sub-Category]])-FIND("/",Kickstarter[[#This Row],[Category and Sub-Category]]))</f>
        <v>plays</v>
      </c>
      <c r="S3139" t="b">
        <v>0</v>
      </c>
      <c r="T3139" t="s">
        <v>8271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f>(((Kickstarter[[#This Row],[deadline]]/60)/60)/24)+DATE(1970,1,1)</f>
        <v>42828.645914351851</v>
      </c>
      <c r="J3140">
        <v>1491233407</v>
      </c>
      <c r="K3140" s="9">
        <f>(((Kickstarter[[#This Row],[launched_at]]/60)/60)/24)+DATE(1970,1,1)</f>
        <v>42809.645914351851</v>
      </c>
      <c r="L3140">
        <v>1489591807</v>
      </c>
      <c r="M3140" t="b">
        <v>0</v>
      </c>
      <c r="N3140">
        <v>0</v>
      </c>
      <c r="O3140" s="10">
        <f>Kickstarter[[#This Row],[pledged]]/Kickstarter[[#This Row],[goal]]</f>
        <v>0</v>
      </c>
      <c r="P3140" s="12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Sub-Category]],LEN(Kickstarter[[#This Row],[Category and Sub-Category]])-FIND("/",Kickstarter[[#This Row],[Category and Sub-Category]]))</f>
        <v>plays</v>
      </c>
      <c r="S3140" t="b">
        <v>0</v>
      </c>
      <c r="T3140" t="s">
        <v>8271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f>(((Kickstarter[[#This Row],[deadline]]/60)/60)/24)+DATE(1970,1,1)</f>
        <v>42819.189583333333</v>
      </c>
      <c r="J3141">
        <v>1490416380</v>
      </c>
      <c r="K3141" s="9">
        <f>(((Kickstarter[[#This Row],[launched_at]]/60)/60)/24)+DATE(1970,1,1)</f>
        <v>42785.270370370374</v>
      </c>
      <c r="L3141">
        <v>1487485760</v>
      </c>
      <c r="M3141" t="b">
        <v>0</v>
      </c>
      <c r="N3141">
        <v>6</v>
      </c>
      <c r="O3141" s="10">
        <f>Kickstarter[[#This Row],[pledged]]/Kickstarter[[#This Row],[goal]]</f>
        <v>5.3999999999999999E-2</v>
      </c>
      <c r="P3141" s="12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Sub-Category]],LEN(Kickstarter[[#This Row],[Category and Sub-Category]])-FIND("/",Kickstarter[[#This Row],[Category and Sub-Category]]))</f>
        <v>plays</v>
      </c>
      <c r="S3141" t="b">
        <v>0</v>
      </c>
      <c r="T3141" t="s">
        <v>8271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f>(((Kickstarter[[#This Row],[deadline]]/60)/60)/24)+DATE(1970,1,1)</f>
        <v>42832.677118055552</v>
      </c>
      <c r="J3142">
        <v>1491581703</v>
      </c>
      <c r="K3142" s="9">
        <f>(((Kickstarter[[#This Row],[launched_at]]/60)/60)/24)+DATE(1970,1,1)</f>
        <v>42802.718784722223</v>
      </c>
      <c r="L3142">
        <v>1488993303</v>
      </c>
      <c r="M3142" t="b">
        <v>0</v>
      </c>
      <c r="N3142">
        <v>4</v>
      </c>
      <c r="O3142" s="10">
        <f>Kickstarter[[#This Row],[pledged]]/Kickstarter[[#This Row],[goal]]</f>
        <v>9.5999999999999992E-3</v>
      </c>
      <c r="P3142" s="12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Sub-Category]],LEN(Kickstarter[[#This Row],[Category and Sub-Category]])-FIND("/",Kickstarter[[#This Row],[Category and Sub-Category]]))</f>
        <v>plays</v>
      </c>
      <c r="S3142" t="b">
        <v>0</v>
      </c>
      <c r="T3142" t="s">
        <v>8271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f>(((Kickstarter[[#This Row],[deadline]]/60)/60)/24)+DATE(1970,1,1)</f>
        <v>42841.833333333328</v>
      </c>
      <c r="J3143">
        <v>1492372800</v>
      </c>
      <c r="K3143" s="9">
        <f>(((Kickstarter[[#This Row],[launched_at]]/60)/60)/24)+DATE(1970,1,1)</f>
        <v>42800.753333333334</v>
      </c>
      <c r="L3143">
        <v>1488823488</v>
      </c>
      <c r="M3143" t="b">
        <v>0</v>
      </c>
      <c r="N3143">
        <v>8</v>
      </c>
      <c r="O3143" s="10">
        <f>Kickstarter[[#This Row],[pledged]]/Kickstarter[[#This Row],[goal]]</f>
        <v>0.51600000000000001</v>
      </c>
      <c r="P3143" s="12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Sub-Category]],LEN(Kickstarter[[#This Row],[Category and Sub-Category]])-FIND("/",Kickstarter[[#This Row],[Category and Sub-Category]]))</f>
        <v>plays</v>
      </c>
      <c r="S3143" t="b">
        <v>0</v>
      </c>
      <c r="T3143" t="s">
        <v>8271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f>(((Kickstarter[[#This Row],[deadline]]/60)/60)/24)+DATE(1970,1,1)</f>
        <v>42813.471516203703</v>
      </c>
      <c r="J3144">
        <v>1489922339</v>
      </c>
      <c r="K3144" s="9">
        <f>(((Kickstarter[[#This Row],[launched_at]]/60)/60)/24)+DATE(1970,1,1)</f>
        <v>42783.513182870374</v>
      </c>
      <c r="L3144">
        <v>1487333939</v>
      </c>
      <c r="M3144" t="b">
        <v>0</v>
      </c>
      <c r="N3144">
        <v>3</v>
      </c>
      <c r="O3144" s="10">
        <f>Kickstarter[[#This Row],[pledged]]/Kickstarter[[#This Row],[goal]]</f>
        <v>1.6363636363636365E-2</v>
      </c>
      <c r="P3144" s="12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Sub-Category]],LEN(Kickstarter[[#This Row],[Category and Sub-Category]])-FIND("/",Kickstarter[[#This Row],[Category and Sub-Category]]))</f>
        <v>plays</v>
      </c>
      <c r="S3144" t="b">
        <v>0</v>
      </c>
      <c r="T3144" t="s">
        <v>8271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f>(((Kickstarter[[#This Row],[deadline]]/60)/60)/24)+DATE(1970,1,1)</f>
        <v>42834.358287037037</v>
      </c>
      <c r="J3145">
        <v>1491726956</v>
      </c>
      <c r="K3145" s="9">
        <f>(((Kickstarter[[#This Row],[launched_at]]/60)/60)/24)+DATE(1970,1,1)</f>
        <v>42808.358287037037</v>
      </c>
      <c r="L3145">
        <v>1489480556</v>
      </c>
      <c r="M3145" t="b">
        <v>0</v>
      </c>
      <c r="N3145">
        <v>0</v>
      </c>
      <c r="O3145" s="10">
        <f>Kickstarter[[#This Row],[pledged]]/Kickstarter[[#This Row],[goal]]</f>
        <v>0</v>
      </c>
      <c r="P3145" s="12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Sub-Category]],LEN(Kickstarter[[#This Row],[Category and Sub-Category]])-FIND("/",Kickstarter[[#This Row],[Category and Sub-Category]]))</f>
        <v>plays</v>
      </c>
      <c r="S3145" t="b">
        <v>0</v>
      </c>
      <c r="T3145" t="s">
        <v>8271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f>(((Kickstarter[[#This Row],[deadline]]/60)/60)/24)+DATE(1970,1,1)</f>
        <v>42813.25</v>
      </c>
      <c r="J3146">
        <v>1489903200</v>
      </c>
      <c r="K3146" s="9">
        <f>(((Kickstarter[[#This Row],[launched_at]]/60)/60)/24)+DATE(1970,1,1)</f>
        <v>42796.538275462968</v>
      </c>
      <c r="L3146">
        <v>1488459307</v>
      </c>
      <c r="M3146" t="b">
        <v>0</v>
      </c>
      <c r="N3146">
        <v>30</v>
      </c>
      <c r="O3146" s="10">
        <f>Kickstarter[[#This Row],[pledged]]/Kickstarter[[#This Row],[goal]]</f>
        <v>0.754</v>
      </c>
      <c r="P3146" s="12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Sub-Category]],LEN(Kickstarter[[#This Row],[Category and Sub-Category]])-FIND("/",Kickstarter[[#This Row],[Category and Sub-Category]]))</f>
        <v>plays</v>
      </c>
      <c r="S3146" t="b">
        <v>0</v>
      </c>
      <c r="T3146" t="s">
        <v>8271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f>(((Kickstarter[[#This Row],[deadline]]/60)/60)/24)+DATE(1970,1,1)</f>
        <v>42821.999236111107</v>
      </c>
      <c r="J3147">
        <v>1490659134</v>
      </c>
      <c r="K3147" s="9">
        <f>(((Kickstarter[[#This Row],[launched_at]]/60)/60)/24)+DATE(1970,1,1)</f>
        <v>42762.040902777779</v>
      </c>
      <c r="L3147">
        <v>1485478734</v>
      </c>
      <c r="M3147" t="b">
        <v>0</v>
      </c>
      <c r="N3147">
        <v>0</v>
      </c>
      <c r="O3147" s="10">
        <f>Kickstarter[[#This Row],[pledged]]/Kickstarter[[#This Row],[goal]]</f>
        <v>0</v>
      </c>
      <c r="P3147" s="12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Sub-Category]],LEN(Kickstarter[[#This Row],[Category and Sub-Category]])-FIND("/",Kickstarter[[#This Row],[Category and Sub-Category]]))</f>
        <v>plays</v>
      </c>
      <c r="S3147" t="b">
        <v>0</v>
      </c>
      <c r="T3147" t="s">
        <v>8271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f>(((Kickstarter[[#This Row],[deadline]]/60)/60)/24)+DATE(1970,1,1)</f>
        <v>42841.640810185185</v>
      </c>
      <c r="J3148">
        <v>1492356166</v>
      </c>
      <c r="K3148" s="9">
        <f>(((Kickstarter[[#This Row],[launched_at]]/60)/60)/24)+DATE(1970,1,1)</f>
        <v>42796.682476851856</v>
      </c>
      <c r="L3148">
        <v>1488471766</v>
      </c>
      <c r="M3148" t="b">
        <v>0</v>
      </c>
      <c r="N3148">
        <v>12</v>
      </c>
      <c r="O3148" s="10">
        <f>Kickstarter[[#This Row],[pledged]]/Kickstarter[[#This Row],[goal]]</f>
        <v>0.105</v>
      </c>
      <c r="P3148" s="12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Sub-Category]],LEN(Kickstarter[[#This Row],[Category and Sub-Category]])-FIND("/",Kickstarter[[#This Row],[Category and Sub-Category]]))</f>
        <v>plays</v>
      </c>
      <c r="S3148" t="b">
        <v>0</v>
      </c>
      <c r="T3148" t="s">
        <v>8271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f>(((Kickstarter[[#This Row],[deadline]]/60)/60)/24)+DATE(1970,1,1)</f>
        <v>41950.011053240742</v>
      </c>
      <c r="J3149">
        <v>1415319355</v>
      </c>
      <c r="K3149" s="9">
        <f>(((Kickstarter[[#This Row],[launched_at]]/60)/60)/24)+DATE(1970,1,1)</f>
        <v>41909.969386574077</v>
      </c>
      <c r="L3149">
        <v>1411859755</v>
      </c>
      <c r="M3149" t="b">
        <v>1</v>
      </c>
      <c r="N3149">
        <v>213</v>
      </c>
      <c r="O3149" s="10">
        <f>Kickstarter[[#This Row],[pledged]]/Kickstarter[[#This Row],[goal]]</f>
        <v>1.1752499999999999</v>
      </c>
      <c r="P3149" s="12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Sub-Category]],LEN(Kickstarter[[#This Row],[Category and Sub-Category]])-FIND("/",Kickstarter[[#This Row],[Category and Sub-Category]]))</f>
        <v>plays</v>
      </c>
      <c r="S3149" t="b">
        <v>1</v>
      </c>
      <c r="T3149" t="s">
        <v>8271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f>(((Kickstarter[[#This Row],[deadline]]/60)/60)/24)+DATE(1970,1,1)</f>
        <v>41913.166666666664</v>
      </c>
      <c r="J3150">
        <v>1412136000</v>
      </c>
      <c r="K3150" s="9">
        <f>(((Kickstarter[[#This Row],[launched_at]]/60)/60)/24)+DATE(1970,1,1)</f>
        <v>41891.665324074071</v>
      </c>
      <c r="L3150">
        <v>1410278284</v>
      </c>
      <c r="M3150" t="b">
        <v>1</v>
      </c>
      <c r="N3150">
        <v>57</v>
      </c>
      <c r="O3150" s="10">
        <f>Kickstarter[[#This Row],[pledged]]/Kickstarter[[#This Row],[goal]]</f>
        <v>1.3116666666666668</v>
      </c>
      <c r="P3150" s="12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Sub-Category]],LEN(Kickstarter[[#This Row],[Category and Sub-Category]])-FIND("/",Kickstarter[[#This Row],[Category and Sub-Category]]))</f>
        <v>plays</v>
      </c>
      <c r="S3150" t="b">
        <v>1</v>
      </c>
      <c r="T3150" t="s">
        <v>8271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f>(((Kickstarter[[#This Row],[deadline]]/60)/60)/24)+DATE(1970,1,1)</f>
        <v>41250.083333333336</v>
      </c>
      <c r="J3151">
        <v>1354845600</v>
      </c>
      <c r="K3151" s="9">
        <f>(((Kickstarter[[#This Row],[launched_at]]/60)/60)/24)+DATE(1970,1,1)</f>
        <v>41226.017361111109</v>
      </c>
      <c r="L3151">
        <v>1352766300</v>
      </c>
      <c r="M3151" t="b">
        <v>1</v>
      </c>
      <c r="N3151">
        <v>25</v>
      </c>
      <c r="O3151" s="10">
        <f>Kickstarter[[#This Row],[pledged]]/Kickstarter[[#This Row],[goal]]</f>
        <v>1.04</v>
      </c>
      <c r="P3151" s="12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Sub-Category]],LEN(Kickstarter[[#This Row],[Category and Sub-Category]])-FIND("/",Kickstarter[[#This Row],[Category and Sub-Category]]))</f>
        <v>plays</v>
      </c>
      <c r="S3151" t="b">
        <v>1</v>
      </c>
      <c r="T3151" t="s">
        <v>8271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f>(((Kickstarter[[#This Row],[deadline]]/60)/60)/24)+DATE(1970,1,1)</f>
        <v>40568.166666666664</v>
      </c>
      <c r="J3152">
        <v>1295928000</v>
      </c>
      <c r="K3152" s="9">
        <f>(((Kickstarter[[#This Row],[launched_at]]/60)/60)/24)+DATE(1970,1,1)</f>
        <v>40478.263923611114</v>
      </c>
      <c r="L3152">
        <v>1288160403</v>
      </c>
      <c r="M3152" t="b">
        <v>1</v>
      </c>
      <c r="N3152">
        <v>104</v>
      </c>
      <c r="O3152" s="10">
        <f>Kickstarter[[#This Row],[pledged]]/Kickstarter[[#This Row],[goal]]</f>
        <v>1.01</v>
      </c>
      <c r="P3152" s="12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Sub-Category]],LEN(Kickstarter[[#This Row],[Category and Sub-Category]])-FIND("/",Kickstarter[[#This Row],[Category and Sub-Category]]))</f>
        <v>plays</v>
      </c>
      <c r="S3152" t="b">
        <v>1</v>
      </c>
      <c r="T3152" t="s">
        <v>8271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f>(((Kickstarter[[#This Row],[deadline]]/60)/60)/24)+DATE(1970,1,1)</f>
        <v>41892.83997685185</v>
      </c>
      <c r="J3153">
        <v>1410379774</v>
      </c>
      <c r="K3153" s="9">
        <f>(((Kickstarter[[#This Row],[launched_at]]/60)/60)/24)+DATE(1970,1,1)</f>
        <v>41862.83997685185</v>
      </c>
      <c r="L3153">
        <v>1407787774</v>
      </c>
      <c r="M3153" t="b">
        <v>1</v>
      </c>
      <c r="N3153">
        <v>34</v>
      </c>
      <c r="O3153" s="10">
        <f>Kickstarter[[#This Row],[pledged]]/Kickstarter[[#This Row],[goal]]</f>
        <v>1.004</v>
      </c>
      <c r="P3153" s="12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Sub-Category]],LEN(Kickstarter[[#This Row],[Category and Sub-Category]])-FIND("/",Kickstarter[[#This Row],[Category and Sub-Category]]))</f>
        <v>plays</v>
      </c>
      <c r="S3153" t="b">
        <v>1</v>
      </c>
      <c r="T3153" t="s">
        <v>8271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f>(((Kickstarter[[#This Row],[deadline]]/60)/60)/24)+DATE(1970,1,1)</f>
        <v>41580.867673611108</v>
      </c>
      <c r="J3154">
        <v>1383425367</v>
      </c>
      <c r="K3154" s="9">
        <f>(((Kickstarter[[#This Row],[launched_at]]/60)/60)/24)+DATE(1970,1,1)</f>
        <v>41550.867673611108</v>
      </c>
      <c r="L3154">
        <v>1380833367</v>
      </c>
      <c r="M3154" t="b">
        <v>1</v>
      </c>
      <c r="N3154">
        <v>67</v>
      </c>
      <c r="O3154" s="10">
        <f>Kickstarter[[#This Row],[pledged]]/Kickstarter[[#This Row],[goal]]</f>
        <v>1.0595454545454546</v>
      </c>
      <c r="P3154" s="12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Sub-Category]],LEN(Kickstarter[[#This Row],[Category and Sub-Category]])-FIND("/",Kickstarter[[#This Row],[Category and Sub-Category]]))</f>
        <v>plays</v>
      </c>
      <c r="S3154" t="b">
        <v>1</v>
      </c>
      <c r="T3154" t="s">
        <v>8271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f>(((Kickstarter[[#This Row],[deadline]]/60)/60)/24)+DATE(1970,1,1)</f>
        <v>40664.207638888889</v>
      </c>
      <c r="J3155">
        <v>1304225940</v>
      </c>
      <c r="K3155" s="9">
        <f>(((Kickstarter[[#This Row],[launched_at]]/60)/60)/24)+DATE(1970,1,1)</f>
        <v>40633.154363425929</v>
      </c>
      <c r="L3155">
        <v>1301542937</v>
      </c>
      <c r="M3155" t="b">
        <v>1</v>
      </c>
      <c r="N3155">
        <v>241</v>
      </c>
      <c r="O3155" s="10">
        <f>Kickstarter[[#This Row],[pledged]]/Kickstarter[[#This Row],[goal]]</f>
        <v>3.3558333333333334</v>
      </c>
      <c r="P3155" s="12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Sub-Category]],LEN(Kickstarter[[#This Row],[Category and Sub-Category]])-FIND("/",Kickstarter[[#This Row],[Category and Sub-Category]]))</f>
        <v>plays</v>
      </c>
      <c r="S3155" t="b">
        <v>1</v>
      </c>
      <c r="T3155" t="s">
        <v>8271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f>(((Kickstarter[[#This Row],[deadline]]/60)/60)/24)+DATE(1970,1,1)</f>
        <v>41000.834004629629</v>
      </c>
      <c r="J3156">
        <v>1333310458</v>
      </c>
      <c r="K3156" s="9">
        <f>(((Kickstarter[[#This Row],[launched_at]]/60)/60)/24)+DATE(1970,1,1)</f>
        <v>40970.875671296293</v>
      </c>
      <c r="L3156">
        <v>1330722058</v>
      </c>
      <c r="M3156" t="b">
        <v>1</v>
      </c>
      <c r="N3156">
        <v>123</v>
      </c>
      <c r="O3156" s="10">
        <f>Kickstarter[[#This Row],[pledged]]/Kickstarter[[#This Row],[goal]]</f>
        <v>1.1292857142857142</v>
      </c>
      <c r="P3156" s="12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Sub-Category]],LEN(Kickstarter[[#This Row],[Category and Sub-Category]])-FIND("/",Kickstarter[[#This Row],[Category and Sub-Category]]))</f>
        <v>plays</v>
      </c>
      <c r="S3156" t="b">
        <v>1</v>
      </c>
      <c r="T3156" t="s">
        <v>8271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f>(((Kickstarter[[#This Row],[deadline]]/60)/60)/24)+DATE(1970,1,1)</f>
        <v>41263.499131944445</v>
      </c>
      <c r="J3157">
        <v>1356004725</v>
      </c>
      <c r="K3157" s="9">
        <f>(((Kickstarter[[#This Row],[launched_at]]/60)/60)/24)+DATE(1970,1,1)</f>
        <v>41233.499131944445</v>
      </c>
      <c r="L3157">
        <v>1353412725</v>
      </c>
      <c r="M3157" t="b">
        <v>1</v>
      </c>
      <c r="N3157">
        <v>302</v>
      </c>
      <c r="O3157" s="10">
        <f>Kickstarter[[#This Row],[pledged]]/Kickstarter[[#This Row],[goal]]</f>
        <v>1.885046</v>
      </c>
      <c r="P3157" s="12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Sub-Category]],LEN(Kickstarter[[#This Row],[Category and Sub-Category]])-FIND("/",Kickstarter[[#This Row],[Category and Sub-Category]]))</f>
        <v>plays</v>
      </c>
      <c r="S3157" t="b">
        <v>1</v>
      </c>
      <c r="T3157" t="s">
        <v>8271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f>(((Kickstarter[[#This Row],[deadline]]/60)/60)/24)+DATE(1970,1,1)</f>
        <v>41061.953055555554</v>
      </c>
      <c r="J3158">
        <v>1338591144</v>
      </c>
      <c r="K3158" s="9">
        <f>(((Kickstarter[[#This Row],[launched_at]]/60)/60)/24)+DATE(1970,1,1)</f>
        <v>41026.953055555554</v>
      </c>
      <c r="L3158">
        <v>1335567144</v>
      </c>
      <c r="M3158" t="b">
        <v>1</v>
      </c>
      <c r="N3158">
        <v>89</v>
      </c>
      <c r="O3158" s="10">
        <f>Kickstarter[[#This Row],[pledged]]/Kickstarter[[#This Row],[goal]]</f>
        <v>1.0181818181818181</v>
      </c>
      <c r="P3158" s="12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Sub-Category]],LEN(Kickstarter[[#This Row],[Category and Sub-Category]])-FIND("/",Kickstarter[[#This Row],[Category and Sub-Category]]))</f>
        <v>plays</v>
      </c>
      <c r="S3158" t="b">
        <v>1</v>
      </c>
      <c r="T3158" t="s">
        <v>8271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f>(((Kickstarter[[#This Row],[deadline]]/60)/60)/24)+DATE(1970,1,1)</f>
        <v>41839.208333333336</v>
      </c>
      <c r="J3159">
        <v>1405746000</v>
      </c>
      <c r="K3159" s="9">
        <f>(((Kickstarter[[#This Row],[launched_at]]/60)/60)/24)+DATE(1970,1,1)</f>
        <v>41829.788252314815</v>
      </c>
      <c r="L3159">
        <v>1404932105</v>
      </c>
      <c r="M3159" t="b">
        <v>1</v>
      </c>
      <c r="N3159">
        <v>41</v>
      </c>
      <c r="O3159" s="10">
        <f>Kickstarter[[#This Row],[pledged]]/Kickstarter[[#This Row],[goal]]</f>
        <v>1.01</v>
      </c>
      <c r="P3159" s="12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Sub-Category]],LEN(Kickstarter[[#This Row],[Category and Sub-Category]])-FIND("/",Kickstarter[[#This Row],[Category and Sub-Category]]))</f>
        <v>plays</v>
      </c>
      <c r="S3159" t="b">
        <v>1</v>
      </c>
      <c r="T3159" t="s">
        <v>8271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f>(((Kickstarter[[#This Row],[deadline]]/60)/60)/24)+DATE(1970,1,1)</f>
        <v>41477.839722222219</v>
      </c>
      <c r="J3160">
        <v>1374523752</v>
      </c>
      <c r="K3160" s="9">
        <f>(((Kickstarter[[#This Row],[launched_at]]/60)/60)/24)+DATE(1970,1,1)</f>
        <v>41447.839722222219</v>
      </c>
      <c r="L3160">
        <v>1371931752</v>
      </c>
      <c r="M3160" t="b">
        <v>1</v>
      </c>
      <c r="N3160">
        <v>69</v>
      </c>
      <c r="O3160" s="10">
        <f>Kickstarter[[#This Row],[pledged]]/Kickstarter[[#This Row],[goal]]</f>
        <v>1.1399999999999999</v>
      </c>
      <c r="P3160" s="12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Sub-Category]],LEN(Kickstarter[[#This Row],[Category and Sub-Category]])-FIND("/",Kickstarter[[#This Row],[Category and Sub-Category]]))</f>
        <v>plays</v>
      </c>
      <c r="S3160" t="b">
        <v>1</v>
      </c>
      <c r="T3160" t="s">
        <v>8271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f>(((Kickstarter[[#This Row],[deadline]]/60)/60)/24)+DATE(1970,1,1)</f>
        <v>40926.958333333336</v>
      </c>
      <c r="J3161">
        <v>1326927600</v>
      </c>
      <c r="K3161" s="9">
        <f>(((Kickstarter[[#This Row],[launched_at]]/60)/60)/24)+DATE(1970,1,1)</f>
        <v>40884.066678240742</v>
      </c>
      <c r="L3161">
        <v>1323221761</v>
      </c>
      <c r="M3161" t="b">
        <v>1</v>
      </c>
      <c r="N3161">
        <v>52</v>
      </c>
      <c r="O3161" s="10">
        <f>Kickstarter[[#This Row],[pledged]]/Kickstarter[[#This Row],[goal]]</f>
        <v>1.3348133333333334</v>
      </c>
      <c r="P3161" s="12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Sub-Category]],LEN(Kickstarter[[#This Row],[Category and Sub-Category]])-FIND("/",Kickstarter[[#This Row],[Category and Sub-Category]]))</f>
        <v>plays</v>
      </c>
      <c r="S3161" t="b">
        <v>1</v>
      </c>
      <c r="T3161" t="s">
        <v>8271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f>(((Kickstarter[[#This Row],[deadline]]/60)/60)/24)+DATE(1970,1,1)</f>
        <v>41864.207638888889</v>
      </c>
      <c r="J3162">
        <v>1407905940</v>
      </c>
      <c r="K3162" s="9">
        <f>(((Kickstarter[[#This Row],[launched_at]]/60)/60)/24)+DATE(1970,1,1)</f>
        <v>41841.26489583333</v>
      </c>
      <c r="L3162">
        <v>1405923687</v>
      </c>
      <c r="M3162" t="b">
        <v>1</v>
      </c>
      <c r="N3162">
        <v>57</v>
      </c>
      <c r="O3162" s="10">
        <f>Kickstarter[[#This Row],[pledged]]/Kickstarter[[#This Row],[goal]]</f>
        <v>1.0153333333333334</v>
      </c>
      <c r="P3162" s="12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Sub-Category]],LEN(Kickstarter[[#This Row],[Category and Sub-Category]])-FIND("/",Kickstarter[[#This Row],[Category and Sub-Category]]))</f>
        <v>plays</v>
      </c>
      <c r="S3162" t="b">
        <v>1</v>
      </c>
      <c r="T3162" t="s">
        <v>8271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f>(((Kickstarter[[#This Row],[deadline]]/60)/60)/24)+DATE(1970,1,1)</f>
        <v>41927.536134259259</v>
      </c>
      <c r="J3163">
        <v>1413377522</v>
      </c>
      <c r="K3163" s="9">
        <f>(((Kickstarter[[#This Row],[launched_at]]/60)/60)/24)+DATE(1970,1,1)</f>
        <v>41897.536134259259</v>
      </c>
      <c r="L3163">
        <v>1410785522</v>
      </c>
      <c r="M3163" t="b">
        <v>1</v>
      </c>
      <c r="N3163">
        <v>74</v>
      </c>
      <c r="O3163" s="10">
        <f>Kickstarter[[#This Row],[pledged]]/Kickstarter[[#This Row],[goal]]</f>
        <v>1.0509999999999999</v>
      </c>
      <c r="P3163" s="12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Sub-Category]],LEN(Kickstarter[[#This Row],[Category and Sub-Category]])-FIND("/",Kickstarter[[#This Row],[Category and Sub-Category]]))</f>
        <v>plays</v>
      </c>
      <c r="S3163" t="b">
        <v>1</v>
      </c>
      <c r="T3163" t="s">
        <v>8271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f>(((Kickstarter[[#This Row],[deadline]]/60)/60)/24)+DATE(1970,1,1)</f>
        <v>41827.083333333336</v>
      </c>
      <c r="J3164">
        <v>1404698400</v>
      </c>
      <c r="K3164" s="9">
        <f>(((Kickstarter[[#This Row],[launched_at]]/60)/60)/24)+DATE(1970,1,1)</f>
        <v>41799.685902777775</v>
      </c>
      <c r="L3164">
        <v>1402331262</v>
      </c>
      <c r="M3164" t="b">
        <v>1</v>
      </c>
      <c r="N3164">
        <v>63</v>
      </c>
      <c r="O3164" s="10">
        <f>Kickstarter[[#This Row],[pledged]]/Kickstarter[[#This Row],[goal]]</f>
        <v>1.2715000000000001</v>
      </c>
      <c r="P3164" s="12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Sub-Category]],LEN(Kickstarter[[#This Row],[Category and Sub-Category]])-FIND("/",Kickstarter[[#This Row],[Category and Sub-Category]]))</f>
        <v>plays</v>
      </c>
      <c r="S3164" t="b">
        <v>1</v>
      </c>
      <c r="T3164" t="s">
        <v>8271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f>(((Kickstarter[[#This Row],[deadline]]/60)/60)/24)+DATE(1970,1,1)</f>
        <v>41805.753761574073</v>
      </c>
      <c r="J3165">
        <v>1402855525</v>
      </c>
      <c r="K3165" s="9">
        <f>(((Kickstarter[[#This Row],[launched_at]]/60)/60)/24)+DATE(1970,1,1)</f>
        <v>41775.753761574073</v>
      </c>
      <c r="L3165">
        <v>1400263525</v>
      </c>
      <c r="M3165" t="b">
        <v>1</v>
      </c>
      <c r="N3165">
        <v>72</v>
      </c>
      <c r="O3165" s="10">
        <f>Kickstarter[[#This Row],[pledged]]/Kickstarter[[#This Row],[goal]]</f>
        <v>1.1115384615384616</v>
      </c>
      <c r="P3165" s="12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Sub-Category]],LEN(Kickstarter[[#This Row],[Category and Sub-Category]])-FIND("/",Kickstarter[[#This Row],[Category and Sub-Category]]))</f>
        <v>plays</v>
      </c>
      <c r="S3165" t="b">
        <v>1</v>
      </c>
      <c r="T3165" t="s">
        <v>8271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f>(((Kickstarter[[#This Row],[deadline]]/60)/60)/24)+DATE(1970,1,1)</f>
        <v>41799.80572916667</v>
      </c>
      <c r="J3166">
        <v>1402341615</v>
      </c>
      <c r="K3166" s="9">
        <f>(((Kickstarter[[#This Row],[launched_at]]/60)/60)/24)+DATE(1970,1,1)</f>
        <v>41766.80572916667</v>
      </c>
      <c r="L3166">
        <v>1399490415</v>
      </c>
      <c r="M3166" t="b">
        <v>1</v>
      </c>
      <c r="N3166">
        <v>71</v>
      </c>
      <c r="O3166" s="10">
        <f>Kickstarter[[#This Row],[pledged]]/Kickstarter[[#This Row],[goal]]</f>
        <v>1.0676000000000001</v>
      </c>
      <c r="P3166" s="12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Sub-Category]],LEN(Kickstarter[[#This Row],[Category and Sub-Category]])-FIND("/",Kickstarter[[#This Row],[Category and Sub-Category]]))</f>
        <v>plays</v>
      </c>
      <c r="S3166" t="b">
        <v>1</v>
      </c>
      <c r="T3166" t="s">
        <v>8271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f>(((Kickstarter[[#This Row],[deadline]]/60)/60)/24)+DATE(1970,1,1)</f>
        <v>40666.165972222225</v>
      </c>
      <c r="J3167">
        <v>1304395140</v>
      </c>
      <c r="K3167" s="9">
        <f>(((Kickstarter[[#This Row],[launched_at]]/60)/60)/24)+DATE(1970,1,1)</f>
        <v>40644.159259259257</v>
      </c>
      <c r="L3167">
        <v>1302493760</v>
      </c>
      <c r="M3167" t="b">
        <v>1</v>
      </c>
      <c r="N3167">
        <v>21</v>
      </c>
      <c r="O3167" s="10">
        <f>Kickstarter[[#This Row],[pledged]]/Kickstarter[[#This Row],[goal]]</f>
        <v>1.6266666666666667</v>
      </c>
      <c r="P3167" s="12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Sub-Category]],LEN(Kickstarter[[#This Row],[Category and Sub-Category]])-FIND("/",Kickstarter[[#This Row],[Category and Sub-Category]]))</f>
        <v>plays</v>
      </c>
      <c r="S3167" t="b">
        <v>1</v>
      </c>
      <c r="T3167" t="s">
        <v>8271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f>(((Kickstarter[[#This Row],[deadline]]/60)/60)/24)+DATE(1970,1,1)</f>
        <v>41969.332638888889</v>
      </c>
      <c r="J3168">
        <v>1416988740</v>
      </c>
      <c r="K3168" s="9">
        <f>(((Kickstarter[[#This Row],[launched_at]]/60)/60)/24)+DATE(1970,1,1)</f>
        <v>41940.69158564815</v>
      </c>
      <c r="L3168">
        <v>1414514153</v>
      </c>
      <c r="M3168" t="b">
        <v>1</v>
      </c>
      <c r="N3168">
        <v>930</v>
      </c>
      <c r="O3168" s="10">
        <f>Kickstarter[[#This Row],[pledged]]/Kickstarter[[#This Row],[goal]]</f>
        <v>1.6022808571428573</v>
      </c>
      <c r="P3168" s="12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Sub-Category]],LEN(Kickstarter[[#This Row],[Category and Sub-Category]])-FIND("/",Kickstarter[[#This Row],[Category and Sub-Category]]))</f>
        <v>plays</v>
      </c>
      <c r="S3168" t="b">
        <v>1</v>
      </c>
      <c r="T3168" t="s">
        <v>8271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f>(((Kickstarter[[#This Row],[deadline]]/60)/60)/24)+DATE(1970,1,1)</f>
        <v>41853.175706018519</v>
      </c>
      <c r="J3169">
        <v>1406952781</v>
      </c>
      <c r="K3169" s="9">
        <f>(((Kickstarter[[#This Row],[launched_at]]/60)/60)/24)+DATE(1970,1,1)</f>
        <v>41839.175706018519</v>
      </c>
      <c r="L3169">
        <v>1405743181</v>
      </c>
      <c r="M3169" t="b">
        <v>1</v>
      </c>
      <c r="N3169">
        <v>55</v>
      </c>
      <c r="O3169" s="10">
        <f>Kickstarter[[#This Row],[pledged]]/Kickstarter[[#This Row],[goal]]</f>
        <v>1.1616666666666666</v>
      </c>
      <c r="P3169" s="12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Sub-Category]],LEN(Kickstarter[[#This Row],[Category and Sub-Category]])-FIND("/",Kickstarter[[#This Row],[Category and Sub-Category]]))</f>
        <v>plays</v>
      </c>
      <c r="S3169" t="b">
        <v>1</v>
      </c>
      <c r="T3169" t="s">
        <v>8271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f>(((Kickstarter[[#This Row],[deadline]]/60)/60)/24)+DATE(1970,1,1)</f>
        <v>41803.916666666664</v>
      </c>
      <c r="J3170">
        <v>1402696800</v>
      </c>
      <c r="K3170" s="9">
        <f>(((Kickstarter[[#This Row],[launched_at]]/60)/60)/24)+DATE(1970,1,1)</f>
        <v>41772.105937500004</v>
      </c>
      <c r="L3170">
        <v>1399948353</v>
      </c>
      <c r="M3170" t="b">
        <v>1</v>
      </c>
      <c r="N3170">
        <v>61</v>
      </c>
      <c r="O3170" s="10">
        <f>Kickstarter[[#This Row],[pledged]]/Kickstarter[[#This Row],[goal]]</f>
        <v>1.242</v>
      </c>
      <c r="P3170" s="12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Sub-Category]],LEN(Kickstarter[[#This Row],[Category and Sub-Category]])-FIND("/",Kickstarter[[#This Row],[Category and Sub-Category]]))</f>
        <v>plays</v>
      </c>
      <c r="S3170" t="b">
        <v>1</v>
      </c>
      <c r="T3170" t="s">
        <v>8271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f>(((Kickstarter[[#This Row],[deadline]]/60)/60)/24)+DATE(1970,1,1)</f>
        <v>41621.207638888889</v>
      </c>
      <c r="J3171">
        <v>1386910740</v>
      </c>
      <c r="K3171" s="9">
        <f>(((Kickstarter[[#This Row],[launched_at]]/60)/60)/24)+DATE(1970,1,1)</f>
        <v>41591.737974537034</v>
      </c>
      <c r="L3171">
        <v>1384364561</v>
      </c>
      <c r="M3171" t="b">
        <v>1</v>
      </c>
      <c r="N3171">
        <v>82</v>
      </c>
      <c r="O3171" s="10">
        <f>Kickstarter[[#This Row],[pledged]]/Kickstarter[[#This Row],[goal]]</f>
        <v>1.030125</v>
      </c>
      <c r="P3171" s="12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Sub-Category]],LEN(Kickstarter[[#This Row],[Category and Sub-Category]])-FIND("/",Kickstarter[[#This Row],[Category and Sub-Category]]))</f>
        <v>plays</v>
      </c>
      <c r="S3171" t="b">
        <v>1</v>
      </c>
      <c r="T3171" t="s">
        <v>8271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f>(((Kickstarter[[#This Row],[deadline]]/60)/60)/24)+DATE(1970,1,1)</f>
        <v>41822.166666666664</v>
      </c>
      <c r="J3172">
        <v>1404273600</v>
      </c>
      <c r="K3172" s="9">
        <f>(((Kickstarter[[#This Row],[launched_at]]/60)/60)/24)+DATE(1970,1,1)</f>
        <v>41789.080370370371</v>
      </c>
      <c r="L3172">
        <v>1401414944</v>
      </c>
      <c r="M3172" t="b">
        <v>1</v>
      </c>
      <c r="N3172">
        <v>71</v>
      </c>
      <c r="O3172" s="10">
        <f>Kickstarter[[#This Row],[pledged]]/Kickstarter[[#This Row],[goal]]</f>
        <v>1.1225000000000001</v>
      </c>
      <c r="P3172" s="12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Sub-Category]],LEN(Kickstarter[[#This Row],[Category and Sub-Category]])-FIND("/",Kickstarter[[#This Row],[Category and Sub-Category]]))</f>
        <v>plays</v>
      </c>
      <c r="S3172" t="b">
        <v>1</v>
      </c>
      <c r="T3172" t="s">
        <v>8271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f>(((Kickstarter[[#This Row],[deadline]]/60)/60)/24)+DATE(1970,1,1)</f>
        <v>42496.608310185184</v>
      </c>
      <c r="J3173">
        <v>1462545358</v>
      </c>
      <c r="K3173" s="9">
        <f>(((Kickstarter[[#This Row],[launched_at]]/60)/60)/24)+DATE(1970,1,1)</f>
        <v>42466.608310185184</v>
      </c>
      <c r="L3173">
        <v>1459953358</v>
      </c>
      <c r="M3173" t="b">
        <v>1</v>
      </c>
      <c r="N3173">
        <v>117</v>
      </c>
      <c r="O3173" s="10">
        <f>Kickstarter[[#This Row],[pledged]]/Kickstarter[[#This Row],[goal]]</f>
        <v>1.0881428571428571</v>
      </c>
      <c r="P3173" s="12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Sub-Category]],LEN(Kickstarter[[#This Row],[Category and Sub-Category]])-FIND("/",Kickstarter[[#This Row],[Category and Sub-Category]]))</f>
        <v>plays</v>
      </c>
      <c r="S3173" t="b">
        <v>1</v>
      </c>
      <c r="T3173" t="s">
        <v>8271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f>(((Kickstarter[[#This Row],[deadline]]/60)/60)/24)+DATE(1970,1,1)</f>
        <v>40953.729953703703</v>
      </c>
      <c r="J3174">
        <v>1329240668</v>
      </c>
      <c r="K3174" s="9">
        <f>(((Kickstarter[[#This Row],[launched_at]]/60)/60)/24)+DATE(1970,1,1)</f>
        <v>40923.729953703703</v>
      </c>
      <c r="L3174">
        <v>1326648668</v>
      </c>
      <c r="M3174" t="b">
        <v>1</v>
      </c>
      <c r="N3174">
        <v>29</v>
      </c>
      <c r="O3174" s="10">
        <f>Kickstarter[[#This Row],[pledged]]/Kickstarter[[#This Row],[goal]]</f>
        <v>1.1499999999999999</v>
      </c>
      <c r="P3174" s="12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Sub-Category]],LEN(Kickstarter[[#This Row],[Category and Sub-Category]])-FIND("/",Kickstarter[[#This Row],[Category and Sub-Category]]))</f>
        <v>plays</v>
      </c>
      <c r="S3174" t="b">
        <v>1</v>
      </c>
      <c r="T3174" t="s">
        <v>8271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f>(((Kickstarter[[#This Row],[deadline]]/60)/60)/24)+DATE(1970,1,1)</f>
        <v>41908.878379629627</v>
      </c>
      <c r="J3175">
        <v>1411765492</v>
      </c>
      <c r="K3175" s="9">
        <f>(((Kickstarter[[#This Row],[launched_at]]/60)/60)/24)+DATE(1970,1,1)</f>
        <v>41878.878379629627</v>
      </c>
      <c r="L3175">
        <v>1409173492</v>
      </c>
      <c r="M3175" t="b">
        <v>1</v>
      </c>
      <c r="N3175">
        <v>74</v>
      </c>
      <c r="O3175" s="10">
        <f>Kickstarter[[#This Row],[pledged]]/Kickstarter[[#This Row],[goal]]</f>
        <v>1.03</v>
      </c>
      <c r="P3175" s="12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Sub-Category]],LEN(Kickstarter[[#This Row],[Category and Sub-Category]])-FIND("/",Kickstarter[[#This Row],[Category and Sub-Category]]))</f>
        <v>plays</v>
      </c>
      <c r="S3175" t="b">
        <v>1</v>
      </c>
      <c r="T3175" t="s">
        <v>8271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f>(((Kickstarter[[#This Row],[deadline]]/60)/60)/24)+DATE(1970,1,1)</f>
        <v>41876.864675925928</v>
      </c>
      <c r="J3176">
        <v>1408999508</v>
      </c>
      <c r="K3176" s="9">
        <f>(((Kickstarter[[#This Row],[launched_at]]/60)/60)/24)+DATE(1970,1,1)</f>
        <v>41862.864675925928</v>
      </c>
      <c r="L3176">
        <v>1407789908</v>
      </c>
      <c r="M3176" t="b">
        <v>1</v>
      </c>
      <c r="N3176">
        <v>23</v>
      </c>
      <c r="O3176" s="10">
        <f>Kickstarter[[#This Row],[pledged]]/Kickstarter[[#This Row],[goal]]</f>
        <v>1.0113333333333334</v>
      </c>
      <c r="P3176" s="12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Sub-Category]],LEN(Kickstarter[[#This Row],[Category and Sub-Category]])-FIND("/",Kickstarter[[#This Row],[Category and Sub-Category]]))</f>
        <v>plays</v>
      </c>
      <c r="S3176" t="b">
        <v>1</v>
      </c>
      <c r="T3176" t="s">
        <v>8271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f>(((Kickstarter[[#This Row],[deadline]]/60)/60)/24)+DATE(1970,1,1)</f>
        <v>40591.886886574073</v>
      </c>
      <c r="J3177">
        <v>1297977427</v>
      </c>
      <c r="K3177" s="9">
        <f>(((Kickstarter[[#This Row],[launched_at]]/60)/60)/24)+DATE(1970,1,1)</f>
        <v>40531.886886574073</v>
      </c>
      <c r="L3177">
        <v>1292793427</v>
      </c>
      <c r="M3177" t="b">
        <v>1</v>
      </c>
      <c r="N3177">
        <v>60</v>
      </c>
      <c r="O3177" s="10">
        <f>Kickstarter[[#This Row],[pledged]]/Kickstarter[[#This Row],[goal]]</f>
        <v>1.0955999999999999</v>
      </c>
      <c r="P3177" s="12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Sub-Category]],LEN(Kickstarter[[#This Row],[Category and Sub-Category]])-FIND("/",Kickstarter[[#This Row],[Category and Sub-Category]]))</f>
        <v>plays</v>
      </c>
      <c r="S3177" t="b">
        <v>1</v>
      </c>
      <c r="T3177" t="s">
        <v>8271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f>(((Kickstarter[[#This Row],[deadline]]/60)/60)/24)+DATE(1970,1,1)</f>
        <v>41504.625</v>
      </c>
      <c r="J3178">
        <v>1376838000</v>
      </c>
      <c r="K3178" s="9">
        <f>(((Kickstarter[[#This Row],[launched_at]]/60)/60)/24)+DATE(1970,1,1)</f>
        <v>41477.930914351848</v>
      </c>
      <c r="L3178">
        <v>1374531631</v>
      </c>
      <c r="M3178" t="b">
        <v>1</v>
      </c>
      <c r="N3178">
        <v>55</v>
      </c>
      <c r="O3178" s="10">
        <f>Kickstarter[[#This Row],[pledged]]/Kickstarter[[#This Row],[goal]]</f>
        <v>1.148421052631579</v>
      </c>
      <c r="P3178" s="12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Sub-Category]],LEN(Kickstarter[[#This Row],[Category and Sub-Category]])-FIND("/",Kickstarter[[#This Row],[Category and Sub-Category]]))</f>
        <v>plays</v>
      </c>
      <c r="S3178" t="b">
        <v>1</v>
      </c>
      <c r="T3178" t="s">
        <v>8271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f>(((Kickstarter[[#This Row],[deadline]]/60)/60)/24)+DATE(1970,1,1)</f>
        <v>41811.666770833333</v>
      </c>
      <c r="J3179">
        <v>1403366409</v>
      </c>
      <c r="K3179" s="9">
        <f>(((Kickstarter[[#This Row],[launched_at]]/60)/60)/24)+DATE(1970,1,1)</f>
        <v>41781.666770833333</v>
      </c>
      <c r="L3179">
        <v>1400774409</v>
      </c>
      <c r="M3179" t="b">
        <v>1</v>
      </c>
      <c r="N3179">
        <v>51</v>
      </c>
      <c r="O3179" s="10">
        <f>Kickstarter[[#This Row],[pledged]]/Kickstarter[[#This Row],[goal]]</f>
        <v>1.1739999999999999</v>
      </c>
      <c r="P3179" s="12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Sub-Category]],LEN(Kickstarter[[#This Row],[Category and Sub-Category]])-FIND("/",Kickstarter[[#This Row],[Category and Sub-Category]]))</f>
        <v>plays</v>
      </c>
      <c r="S3179" t="b">
        <v>1</v>
      </c>
      <c r="T3179" t="s">
        <v>8271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f>(((Kickstarter[[#This Row],[deadline]]/60)/60)/24)+DATE(1970,1,1)</f>
        <v>41836.605034722219</v>
      </c>
      <c r="J3180">
        <v>1405521075</v>
      </c>
      <c r="K3180" s="9">
        <f>(((Kickstarter[[#This Row],[launched_at]]/60)/60)/24)+DATE(1970,1,1)</f>
        <v>41806.605034722219</v>
      </c>
      <c r="L3180">
        <v>1402929075</v>
      </c>
      <c r="M3180" t="b">
        <v>1</v>
      </c>
      <c r="N3180">
        <v>78</v>
      </c>
      <c r="O3180" s="10">
        <f>Kickstarter[[#This Row],[pledged]]/Kickstarter[[#This Row],[goal]]</f>
        <v>1.7173333333333334</v>
      </c>
      <c r="P3180" s="12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Sub-Category]],LEN(Kickstarter[[#This Row],[Category and Sub-Category]])-FIND("/",Kickstarter[[#This Row],[Category and Sub-Category]]))</f>
        <v>plays</v>
      </c>
      <c r="S3180" t="b">
        <v>1</v>
      </c>
      <c r="T3180" t="s">
        <v>8271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f>(((Kickstarter[[#This Row],[deadline]]/60)/60)/24)+DATE(1970,1,1)</f>
        <v>41400.702210648145</v>
      </c>
      <c r="J3181">
        <v>1367859071</v>
      </c>
      <c r="K3181" s="9">
        <f>(((Kickstarter[[#This Row],[launched_at]]/60)/60)/24)+DATE(1970,1,1)</f>
        <v>41375.702210648145</v>
      </c>
      <c r="L3181">
        <v>1365699071</v>
      </c>
      <c r="M3181" t="b">
        <v>1</v>
      </c>
      <c r="N3181">
        <v>62</v>
      </c>
      <c r="O3181" s="10">
        <f>Kickstarter[[#This Row],[pledged]]/Kickstarter[[#This Row],[goal]]</f>
        <v>1.1416238095238094</v>
      </c>
      <c r="P3181" s="12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Sub-Category]],LEN(Kickstarter[[#This Row],[Category and Sub-Category]])-FIND("/",Kickstarter[[#This Row],[Category and Sub-Category]]))</f>
        <v>plays</v>
      </c>
      <c r="S3181" t="b">
        <v>1</v>
      </c>
      <c r="T3181" t="s">
        <v>8271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f>(((Kickstarter[[#This Row],[deadline]]/60)/60)/24)+DATE(1970,1,1)</f>
        <v>41810.412604166668</v>
      </c>
      <c r="J3182">
        <v>1403258049</v>
      </c>
      <c r="K3182" s="9">
        <f>(((Kickstarter[[#This Row],[launched_at]]/60)/60)/24)+DATE(1970,1,1)</f>
        <v>41780.412604166668</v>
      </c>
      <c r="L3182">
        <v>1400666049</v>
      </c>
      <c r="M3182" t="b">
        <v>1</v>
      </c>
      <c r="N3182">
        <v>45</v>
      </c>
      <c r="O3182" s="10">
        <f>Kickstarter[[#This Row],[pledged]]/Kickstarter[[#This Row],[goal]]</f>
        <v>1.1975</v>
      </c>
      <c r="P3182" s="12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Sub-Category]],LEN(Kickstarter[[#This Row],[Category and Sub-Category]])-FIND("/",Kickstarter[[#This Row],[Category and Sub-Category]]))</f>
        <v>plays</v>
      </c>
      <c r="S3182" t="b">
        <v>1</v>
      </c>
      <c r="T3182" t="s">
        <v>8271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f>(((Kickstarter[[#This Row],[deadline]]/60)/60)/24)+DATE(1970,1,1)</f>
        <v>41805.666666666664</v>
      </c>
      <c r="J3183">
        <v>1402848000</v>
      </c>
      <c r="K3183" s="9">
        <f>(((Kickstarter[[#This Row],[launched_at]]/60)/60)/24)+DATE(1970,1,1)</f>
        <v>41779.310034722221</v>
      </c>
      <c r="L3183">
        <v>1400570787</v>
      </c>
      <c r="M3183" t="b">
        <v>1</v>
      </c>
      <c r="N3183">
        <v>15</v>
      </c>
      <c r="O3183" s="10">
        <f>Kickstarter[[#This Row],[pledged]]/Kickstarter[[#This Row],[goal]]</f>
        <v>1.0900000000000001</v>
      </c>
      <c r="P3183" s="12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Sub-Category]],LEN(Kickstarter[[#This Row],[Category and Sub-Category]])-FIND("/",Kickstarter[[#This Row],[Category and Sub-Category]]))</f>
        <v>plays</v>
      </c>
      <c r="S3183" t="b">
        <v>1</v>
      </c>
      <c r="T3183" t="s">
        <v>8271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f>(((Kickstarter[[#This Row],[deadline]]/60)/60)/24)+DATE(1970,1,1)</f>
        <v>40939.708333333336</v>
      </c>
      <c r="J3184">
        <v>1328029200</v>
      </c>
      <c r="K3184" s="9">
        <f>(((Kickstarter[[#This Row],[launched_at]]/60)/60)/24)+DATE(1970,1,1)</f>
        <v>40883.949317129627</v>
      </c>
      <c r="L3184">
        <v>1323211621</v>
      </c>
      <c r="M3184" t="b">
        <v>1</v>
      </c>
      <c r="N3184">
        <v>151</v>
      </c>
      <c r="O3184" s="10">
        <f>Kickstarter[[#This Row],[pledged]]/Kickstarter[[#This Row],[goal]]</f>
        <v>1.0088571428571429</v>
      </c>
      <c r="P3184" s="12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Sub-Category]],LEN(Kickstarter[[#This Row],[Category and Sub-Category]])-FIND("/",Kickstarter[[#This Row],[Category and Sub-Category]]))</f>
        <v>plays</v>
      </c>
      <c r="S3184" t="b">
        <v>1</v>
      </c>
      <c r="T3184" t="s">
        <v>8271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f>(((Kickstarter[[#This Row],[deadline]]/60)/60)/24)+DATE(1970,1,1)</f>
        <v>41509.79478009259</v>
      </c>
      <c r="J3185">
        <v>1377284669</v>
      </c>
      <c r="K3185" s="9">
        <f>(((Kickstarter[[#This Row],[launched_at]]/60)/60)/24)+DATE(1970,1,1)</f>
        <v>41491.79478009259</v>
      </c>
      <c r="L3185">
        <v>1375729469</v>
      </c>
      <c r="M3185" t="b">
        <v>1</v>
      </c>
      <c r="N3185">
        <v>68</v>
      </c>
      <c r="O3185" s="10">
        <f>Kickstarter[[#This Row],[pledged]]/Kickstarter[[#This Row],[goal]]</f>
        <v>1.0900000000000001</v>
      </c>
      <c r="P3185" s="12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Sub-Category]],LEN(Kickstarter[[#This Row],[Category and Sub-Category]])-FIND("/",Kickstarter[[#This Row],[Category and Sub-Category]]))</f>
        <v>plays</v>
      </c>
      <c r="S3185" t="b">
        <v>1</v>
      </c>
      <c r="T3185" t="s">
        <v>8271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f>(((Kickstarter[[#This Row],[deadline]]/60)/60)/24)+DATE(1970,1,1)</f>
        <v>41821.993414351848</v>
      </c>
      <c r="J3186">
        <v>1404258631</v>
      </c>
      <c r="K3186" s="9">
        <f>(((Kickstarter[[#This Row],[launched_at]]/60)/60)/24)+DATE(1970,1,1)</f>
        <v>41791.993414351848</v>
      </c>
      <c r="L3186">
        <v>1401666631</v>
      </c>
      <c r="M3186" t="b">
        <v>1</v>
      </c>
      <c r="N3186">
        <v>46</v>
      </c>
      <c r="O3186" s="10">
        <f>Kickstarter[[#This Row],[pledged]]/Kickstarter[[#This Row],[goal]]</f>
        <v>1.0720930232558139</v>
      </c>
      <c r="P3186" s="12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Sub-Category]],LEN(Kickstarter[[#This Row],[Category and Sub-Category]])-FIND("/",Kickstarter[[#This Row],[Category and Sub-Category]]))</f>
        <v>plays</v>
      </c>
      <c r="S3186" t="b">
        <v>1</v>
      </c>
      <c r="T3186" t="s">
        <v>8271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f>(((Kickstarter[[#This Row],[deadline]]/60)/60)/24)+DATE(1970,1,1)</f>
        <v>41836.977326388893</v>
      </c>
      <c r="J3187">
        <v>1405553241</v>
      </c>
      <c r="K3187" s="9">
        <f>(((Kickstarter[[#This Row],[launched_at]]/60)/60)/24)+DATE(1970,1,1)</f>
        <v>41829.977326388893</v>
      </c>
      <c r="L3187">
        <v>1404948441</v>
      </c>
      <c r="M3187" t="b">
        <v>1</v>
      </c>
      <c r="N3187">
        <v>24</v>
      </c>
      <c r="O3187" s="10">
        <f>Kickstarter[[#This Row],[pledged]]/Kickstarter[[#This Row],[goal]]</f>
        <v>1</v>
      </c>
      <c r="P3187" s="12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Sub-Category]],LEN(Kickstarter[[#This Row],[Category and Sub-Category]])-FIND("/",Kickstarter[[#This Row],[Category and Sub-Category]]))</f>
        <v>plays</v>
      </c>
      <c r="S3187" t="b">
        <v>1</v>
      </c>
      <c r="T3187" t="s">
        <v>8271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f>(((Kickstarter[[#This Row],[deadline]]/60)/60)/24)+DATE(1970,1,1)</f>
        <v>41898.875</v>
      </c>
      <c r="J3188">
        <v>1410901200</v>
      </c>
      <c r="K3188" s="9">
        <f>(((Kickstarter[[#This Row],[launched_at]]/60)/60)/24)+DATE(1970,1,1)</f>
        <v>41868.924050925925</v>
      </c>
      <c r="L3188">
        <v>1408313438</v>
      </c>
      <c r="M3188" t="b">
        <v>1</v>
      </c>
      <c r="N3188">
        <v>70</v>
      </c>
      <c r="O3188" s="10">
        <f>Kickstarter[[#This Row],[pledged]]/Kickstarter[[#This Row],[goal]]</f>
        <v>1.0218750000000001</v>
      </c>
      <c r="P3188" s="12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Sub-Category]],LEN(Kickstarter[[#This Row],[Category and Sub-Category]])-FIND("/",Kickstarter[[#This Row],[Category and Sub-Category]]))</f>
        <v>plays</v>
      </c>
      <c r="S3188" t="b">
        <v>1</v>
      </c>
      <c r="T3188" t="s">
        <v>8271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f>(((Kickstarter[[#This Row],[deadline]]/60)/60)/24)+DATE(1970,1,1)</f>
        <v>41855.666354166664</v>
      </c>
      <c r="J3189">
        <v>1407167973</v>
      </c>
      <c r="K3189" s="9">
        <f>(((Kickstarter[[#This Row],[launched_at]]/60)/60)/24)+DATE(1970,1,1)</f>
        <v>41835.666354166664</v>
      </c>
      <c r="L3189">
        <v>1405439973</v>
      </c>
      <c r="M3189" t="b">
        <v>1</v>
      </c>
      <c r="N3189">
        <v>244</v>
      </c>
      <c r="O3189" s="10">
        <f>Kickstarter[[#This Row],[pledged]]/Kickstarter[[#This Row],[goal]]</f>
        <v>1.1629333333333334</v>
      </c>
      <c r="P3189" s="12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Sub-Category]],LEN(Kickstarter[[#This Row],[Category and Sub-Category]])-FIND("/",Kickstarter[[#This Row],[Category and Sub-Category]]))</f>
        <v>plays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f>(((Kickstarter[[#This Row],[deadline]]/60)/60)/24)+DATE(1970,1,1)</f>
        <v>42165.415532407409</v>
      </c>
      <c r="J3190">
        <v>1433930302</v>
      </c>
      <c r="K3190" s="9">
        <f>(((Kickstarter[[#This Row],[launched_at]]/60)/60)/24)+DATE(1970,1,1)</f>
        <v>42144.415532407409</v>
      </c>
      <c r="L3190">
        <v>1432115902</v>
      </c>
      <c r="M3190" t="b">
        <v>0</v>
      </c>
      <c r="N3190">
        <v>9</v>
      </c>
      <c r="O3190" s="10">
        <f>Kickstarter[[#This Row],[pledged]]/Kickstarter[[#This Row],[goal]]</f>
        <v>0.65</v>
      </c>
      <c r="P3190" s="12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Sub-Category]],LEN(Kickstarter[[#This Row],[Category and Sub-Category]])-FIND("/",Kickstarter[[#This Row],[Category and Sub-Category]]))</f>
        <v>musical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f>(((Kickstarter[[#This Row],[deadline]]/60)/60)/24)+DATE(1970,1,1)</f>
        <v>42148.346435185187</v>
      </c>
      <c r="J3191">
        <v>1432455532</v>
      </c>
      <c r="K3191" s="9">
        <f>(((Kickstarter[[#This Row],[launched_at]]/60)/60)/24)+DATE(1970,1,1)</f>
        <v>42118.346435185187</v>
      </c>
      <c r="L3191">
        <v>1429863532</v>
      </c>
      <c r="M3191" t="b">
        <v>0</v>
      </c>
      <c r="N3191">
        <v>19</v>
      </c>
      <c r="O3191" s="10">
        <f>Kickstarter[[#This Row],[pledged]]/Kickstarter[[#This Row],[goal]]</f>
        <v>0.12327272727272727</v>
      </c>
      <c r="P3191" s="12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Sub-Category]],LEN(Kickstarter[[#This Row],[Category and Sub-Category]])-FIND("/",Kickstarter[[#This Row],[Category and Sub-Category]]))</f>
        <v>musical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f>(((Kickstarter[[#This Row],[deadline]]/60)/60)/24)+DATE(1970,1,1)</f>
        <v>42713.192997685182</v>
      </c>
      <c r="J3192">
        <v>1481258275</v>
      </c>
      <c r="K3192" s="9">
        <f>(((Kickstarter[[#This Row],[launched_at]]/60)/60)/24)+DATE(1970,1,1)</f>
        <v>42683.151331018518</v>
      </c>
      <c r="L3192">
        <v>1478662675</v>
      </c>
      <c r="M3192" t="b">
        <v>0</v>
      </c>
      <c r="N3192">
        <v>0</v>
      </c>
      <c r="O3192" s="10">
        <f>Kickstarter[[#This Row],[pledged]]/Kickstarter[[#This Row],[goal]]</f>
        <v>0</v>
      </c>
      <c r="P3192" s="12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Sub-Category]],LEN(Kickstarter[[#This Row],[Category and Sub-Category]])-FIND("/",Kickstarter[[#This Row],[Category and Sub-Category]]))</f>
        <v>musical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f>(((Kickstarter[[#This Row],[deadline]]/60)/60)/24)+DATE(1970,1,1)</f>
        <v>42598.755428240736</v>
      </c>
      <c r="J3193">
        <v>1471370869</v>
      </c>
      <c r="K3193" s="9">
        <f>(((Kickstarter[[#This Row],[launched_at]]/60)/60)/24)+DATE(1970,1,1)</f>
        <v>42538.755428240736</v>
      </c>
      <c r="L3193">
        <v>1466186869</v>
      </c>
      <c r="M3193" t="b">
        <v>0</v>
      </c>
      <c r="N3193">
        <v>4</v>
      </c>
      <c r="O3193" s="10">
        <f>Kickstarter[[#This Row],[pledged]]/Kickstarter[[#This Row],[goal]]</f>
        <v>4.0266666666666666E-2</v>
      </c>
      <c r="P3193" s="12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Sub-Category]],LEN(Kickstarter[[#This Row],[Category and Sub-Category]])-FIND("/",Kickstarter[[#This Row],[Category and Sub-Category]]))</f>
        <v>musical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f>(((Kickstarter[[#This Row],[deadline]]/60)/60)/24)+DATE(1970,1,1)</f>
        <v>42063.916666666672</v>
      </c>
      <c r="J3194">
        <v>1425160800</v>
      </c>
      <c r="K3194" s="9">
        <f>(((Kickstarter[[#This Row],[launched_at]]/60)/60)/24)+DATE(1970,1,1)</f>
        <v>42018.94049768518</v>
      </c>
      <c r="L3194">
        <v>1421274859</v>
      </c>
      <c r="M3194" t="b">
        <v>0</v>
      </c>
      <c r="N3194">
        <v>8</v>
      </c>
      <c r="O3194" s="10">
        <f>Kickstarter[[#This Row],[pledged]]/Kickstarter[[#This Row],[goal]]</f>
        <v>1.0200000000000001E-2</v>
      </c>
      <c r="P3194" s="12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Sub-Category]],LEN(Kickstarter[[#This Row],[Category and Sub-Category]])-FIND("/",Kickstarter[[#This Row],[Category and Sub-Category]]))</f>
        <v>musical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f>(((Kickstarter[[#This Row],[deadline]]/60)/60)/24)+DATE(1970,1,1)</f>
        <v>42055.968240740738</v>
      </c>
      <c r="J3195">
        <v>1424474056</v>
      </c>
      <c r="K3195" s="9">
        <f>(((Kickstarter[[#This Row],[launched_at]]/60)/60)/24)+DATE(1970,1,1)</f>
        <v>42010.968240740738</v>
      </c>
      <c r="L3195">
        <v>1420586056</v>
      </c>
      <c r="M3195" t="b">
        <v>0</v>
      </c>
      <c r="N3195">
        <v>24</v>
      </c>
      <c r="O3195" s="10">
        <f>Kickstarter[[#This Row],[pledged]]/Kickstarter[[#This Row],[goal]]</f>
        <v>0.1174</v>
      </c>
      <c r="P3195" s="12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Sub-Category]],LEN(Kickstarter[[#This Row],[Category and Sub-Category]])-FIND("/",Kickstarter[[#This Row],[Category and Sub-Category]]))</f>
        <v>musical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f>(((Kickstarter[[#This Row],[deadline]]/60)/60)/24)+DATE(1970,1,1)</f>
        <v>42212.062476851846</v>
      </c>
      <c r="J3196">
        <v>1437960598</v>
      </c>
      <c r="K3196" s="9">
        <f>(((Kickstarter[[#This Row],[launched_at]]/60)/60)/24)+DATE(1970,1,1)</f>
        <v>42182.062476851846</v>
      </c>
      <c r="L3196">
        <v>1435368598</v>
      </c>
      <c r="M3196" t="b">
        <v>0</v>
      </c>
      <c r="N3196">
        <v>0</v>
      </c>
      <c r="O3196" s="10">
        <f>Kickstarter[[#This Row],[pledged]]/Kickstarter[[#This Row],[goal]]</f>
        <v>0</v>
      </c>
      <c r="P3196" s="12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Sub-Category]],LEN(Kickstarter[[#This Row],[Category and Sub-Category]])-FIND("/",Kickstarter[[#This Row],[Category and Sub-Category]]))</f>
        <v>musical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f>(((Kickstarter[[#This Row],[deadline]]/60)/60)/24)+DATE(1970,1,1)</f>
        <v>42047.594236111108</v>
      </c>
      <c r="J3197">
        <v>1423750542</v>
      </c>
      <c r="K3197" s="9">
        <f>(((Kickstarter[[#This Row],[launched_at]]/60)/60)/24)+DATE(1970,1,1)</f>
        <v>42017.594236111108</v>
      </c>
      <c r="L3197">
        <v>1421158542</v>
      </c>
      <c r="M3197" t="b">
        <v>0</v>
      </c>
      <c r="N3197">
        <v>39</v>
      </c>
      <c r="O3197" s="10">
        <f>Kickstarter[[#This Row],[pledged]]/Kickstarter[[#This Row],[goal]]</f>
        <v>0.59142857142857141</v>
      </c>
      <c r="P3197" s="12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Sub-Category]],LEN(Kickstarter[[#This Row],[Category and Sub-Category]])-FIND("/",Kickstarter[[#This Row],[Category and Sub-Category]]))</f>
        <v>musical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f>(((Kickstarter[[#This Row],[deadline]]/60)/60)/24)+DATE(1970,1,1)</f>
        <v>42217.583333333328</v>
      </c>
      <c r="J3198">
        <v>1438437600</v>
      </c>
      <c r="K3198" s="9">
        <f>(((Kickstarter[[#This Row],[launched_at]]/60)/60)/24)+DATE(1970,1,1)</f>
        <v>42157.598090277781</v>
      </c>
      <c r="L3198">
        <v>1433254875</v>
      </c>
      <c r="M3198" t="b">
        <v>0</v>
      </c>
      <c r="N3198">
        <v>6</v>
      </c>
      <c r="O3198" s="10">
        <f>Kickstarter[[#This Row],[pledged]]/Kickstarter[[#This Row],[goal]]</f>
        <v>5.9999999999999995E-4</v>
      </c>
      <c r="P3198" s="12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Sub-Category]],LEN(Kickstarter[[#This Row],[Category and Sub-Category]])-FIND("/",Kickstarter[[#This Row],[Category and Sub-Category]]))</f>
        <v>musical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f>(((Kickstarter[[#This Row],[deadline]]/60)/60)/24)+DATE(1970,1,1)</f>
        <v>42039.493263888886</v>
      </c>
      <c r="J3199">
        <v>1423050618</v>
      </c>
      <c r="K3199" s="9">
        <f>(((Kickstarter[[#This Row],[launched_at]]/60)/60)/24)+DATE(1970,1,1)</f>
        <v>42009.493263888886</v>
      </c>
      <c r="L3199">
        <v>1420458618</v>
      </c>
      <c r="M3199" t="b">
        <v>0</v>
      </c>
      <c r="N3199">
        <v>4</v>
      </c>
      <c r="O3199" s="10">
        <f>Kickstarter[[#This Row],[pledged]]/Kickstarter[[#This Row],[goal]]</f>
        <v>0.1145</v>
      </c>
      <c r="P3199" s="12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Sub-Category]],LEN(Kickstarter[[#This Row],[Category and Sub-Category]])-FIND("/",Kickstarter[[#This Row],[Category and Sub-Category]]))</f>
        <v>musical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f>(((Kickstarter[[#This Row],[deadline]]/60)/60)/24)+DATE(1970,1,1)</f>
        <v>42051.424502314811</v>
      </c>
      <c r="J3200">
        <v>1424081477</v>
      </c>
      <c r="K3200" s="9">
        <f>(((Kickstarter[[#This Row],[launched_at]]/60)/60)/24)+DATE(1970,1,1)</f>
        <v>42013.424502314811</v>
      </c>
      <c r="L3200">
        <v>1420798277</v>
      </c>
      <c r="M3200" t="b">
        <v>0</v>
      </c>
      <c r="N3200">
        <v>3</v>
      </c>
      <c r="O3200" s="10">
        <f>Kickstarter[[#This Row],[pledged]]/Kickstarter[[#This Row],[goal]]</f>
        <v>3.6666666666666666E-3</v>
      </c>
      <c r="P3200" s="12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Sub-Category]],LEN(Kickstarter[[#This Row],[Category and Sub-Category]])-FIND("/",Kickstarter[[#This Row],[Category and Sub-Category]]))</f>
        <v>musical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f>(((Kickstarter[[#This Row],[deadline]]/60)/60)/24)+DATE(1970,1,1)</f>
        <v>41888.875</v>
      </c>
      <c r="J3201">
        <v>1410037200</v>
      </c>
      <c r="K3201" s="9">
        <f>(((Kickstarter[[#This Row],[launched_at]]/60)/60)/24)+DATE(1970,1,1)</f>
        <v>41858.761782407404</v>
      </c>
      <c r="L3201">
        <v>1407435418</v>
      </c>
      <c r="M3201" t="b">
        <v>0</v>
      </c>
      <c r="N3201">
        <v>53</v>
      </c>
      <c r="O3201" s="10">
        <f>Kickstarter[[#This Row],[pledged]]/Kickstarter[[#This Row],[goal]]</f>
        <v>0.52159999999999995</v>
      </c>
      <c r="P3201" s="12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Sub-Category]],LEN(Kickstarter[[#This Row],[Category and Sub-Category]])-FIND("/",Kickstarter[[#This Row],[Category and Sub-Category]]))</f>
        <v>musical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f>(((Kickstarter[[#This Row],[deadline]]/60)/60)/24)+DATE(1970,1,1)</f>
        <v>42490.231944444444</v>
      </c>
      <c r="J3202">
        <v>1461994440</v>
      </c>
      <c r="K3202" s="9">
        <f>(((Kickstarter[[#This Row],[launched_at]]/60)/60)/24)+DATE(1970,1,1)</f>
        <v>42460.320613425924</v>
      </c>
      <c r="L3202">
        <v>1459410101</v>
      </c>
      <c r="M3202" t="b">
        <v>0</v>
      </c>
      <c r="N3202">
        <v>1</v>
      </c>
      <c r="O3202" s="10">
        <f>Kickstarter[[#This Row],[pledged]]/Kickstarter[[#This Row],[goal]]</f>
        <v>2.0000000000000002E-5</v>
      </c>
      <c r="P3202" s="12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Sub-Category]],LEN(Kickstarter[[#This Row],[Category and Sub-Category]])-FIND("/",Kickstarter[[#This Row],[Category and Sub-Category]]))</f>
        <v>musical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f>(((Kickstarter[[#This Row],[deadline]]/60)/60)/24)+DATE(1970,1,1)</f>
        <v>41882.767094907409</v>
      </c>
      <c r="J3203">
        <v>1409509477</v>
      </c>
      <c r="K3203" s="9">
        <f>(((Kickstarter[[#This Row],[launched_at]]/60)/60)/24)+DATE(1970,1,1)</f>
        <v>41861.767094907409</v>
      </c>
      <c r="L3203">
        <v>1407695077</v>
      </c>
      <c r="M3203" t="b">
        <v>0</v>
      </c>
      <c r="N3203">
        <v>2</v>
      </c>
      <c r="O3203" s="10">
        <f>Kickstarter[[#This Row],[pledged]]/Kickstarter[[#This Row],[goal]]</f>
        <v>1.2500000000000001E-2</v>
      </c>
      <c r="P3203" s="12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Sub-Category]],LEN(Kickstarter[[#This Row],[Category and Sub-Category]])-FIND("/",Kickstarter[[#This Row],[Category and Sub-Category]]))</f>
        <v>musical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f>(((Kickstarter[[#This Row],[deadline]]/60)/60)/24)+DATE(1970,1,1)</f>
        <v>42352.249305555553</v>
      </c>
      <c r="J3204">
        <v>1450072740</v>
      </c>
      <c r="K3204" s="9">
        <f>(((Kickstarter[[#This Row],[launched_at]]/60)/60)/24)+DATE(1970,1,1)</f>
        <v>42293.853541666671</v>
      </c>
      <c r="L3204">
        <v>1445027346</v>
      </c>
      <c r="M3204" t="b">
        <v>0</v>
      </c>
      <c r="N3204">
        <v>25</v>
      </c>
      <c r="O3204" s="10">
        <f>Kickstarter[[#This Row],[pledged]]/Kickstarter[[#This Row],[goal]]</f>
        <v>0.54520000000000002</v>
      </c>
      <c r="P3204" s="12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Sub-Category]],LEN(Kickstarter[[#This Row],[Category and Sub-Category]])-FIND("/",Kickstarter[[#This Row],[Category and Sub-Category]]))</f>
        <v>musical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f>(((Kickstarter[[#This Row],[deadline]]/60)/60)/24)+DATE(1970,1,1)</f>
        <v>42272.988680555558</v>
      </c>
      <c r="J3205">
        <v>1443224622</v>
      </c>
      <c r="K3205" s="9">
        <f>(((Kickstarter[[#This Row],[launched_at]]/60)/60)/24)+DATE(1970,1,1)</f>
        <v>42242.988680555558</v>
      </c>
      <c r="L3205">
        <v>1440632622</v>
      </c>
      <c r="M3205" t="b">
        <v>0</v>
      </c>
      <c r="N3205">
        <v>6</v>
      </c>
      <c r="O3205" s="10">
        <f>Kickstarter[[#This Row],[pledged]]/Kickstarter[[#This Row],[goal]]</f>
        <v>0.25</v>
      </c>
      <c r="P3205" s="12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Sub-Category]],LEN(Kickstarter[[#This Row],[Category and Sub-Category]])-FIND("/",Kickstarter[[#This Row],[Category and Sub-Category]]))</f>
        <v>musical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f>(((Kickstarter[[#This Row],[deadline]]/60)/60)/24)+DATE(1970,1,1)</f>
        <v>42202.676388888889</v>
      </c>
      <c r="J3206">
        <v>1437149640</v>
      </c>
      <c r="K3206" s="9">
        <f>(((Kickstarter[[#This Row],[launched_at]]/60)/60)/24)+DATE(1970,1,1)</f>
        <v>42172.686099537037</v>
      </c>
      <c r="L3206">
        <v>1434558479</v>
      </c>
      <c r="M3206" t="b">
        <v>0</v>
      </c>
      <c r="N3206">
        <v>0</v>
      </c>
      <c r="O3206" s="10">
        <f>Kickstarter[[#This Row],[pledged]]/Kickstarter[[#This Row],[goal]]</f>
        <v>0</v>
      </c>
      <c r="P3206" s="12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Sub-Category]],LEN(Kickstarter[[#This Row],[Category and Sub-Category]])-FIND("/",Kickstarter[[#This Row],[Category and Sub-Category]]))</f>
        <v>musical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f>(((Kickstarter[[#This Row],[deadline]]/60)/60)/24)+DATE(1970,1,1)</f>
        <v>42125.374675925923</v>
      </c>
      <c r="J3207">
        <v>1430470772</v>
      </c>
      <c r="K3207" s="9">
        <f>(((Kickstarter[[#This Row],[launched_at]]/60)/60)/24)+DATE(1970,1,1)</f>
        <v>42095.374675925923</v>
      </c>
      <c r="L3207">
        <v>1427878772</v>
      </c>
      <c r="M3207" t="b">
        <v>0</v>
      </c>
      <c r="N3207">
        <v>12</v>
      </c>
      <c r="O3207" s="10">
        <f>Kickstarter[[#This Row],[pledged]]/Kickstarter[[#This Row],[goal]]</f>
        <v>3.4125000000000003E-2</v>
      </c>
      <c r="P3207" s="12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Sub-Category]],LEN(Kickstarter[[#This Row],[Category and Sub-Category]])-FIND("/",Kickstarter[[#This Row],[Category and Sub-Category]]))</f>
        <v>musical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f>(((Kickstarter[[#This Row],[deadline]]/60)/60)/24)+DATE(1970,1,1)</f>
        <v>42266.276053240741</v>
      </c>
      <c r="J3208">
        <v>1442644651</v>
      </c>
      <c r="K3208" s="9">
        <f>(((Kickstarter[[#This Row],[launched_at]]/60)/60)/24)+DATE(1970,1,1)</f>
        <v>42236.276053240741</v>
      </c>
      <c r="L3208">
        <v>1440052651</v>
      </c>
      <c r="M3208" t="b">
        <v>0</v>
      </c>
      <c r="N3208">
        <v>0</v>
      </c>
      <c r="O3208" s="10">
        <f>Kickstarter[[#This Row],[pledged]]/Kickstarter[[#This Row],[goal]]</f>
        <v>0</v>
      </c>
      <c r="P3208" s="12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Sub-Category]],LEN(Kickstarter[[#This Row],[Category and Sub-Category]])-FIND("/",Kickstarter[[#This Row],[Category and Sub-Category]]))</f>
        <v>musical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f>(((Kickstarter[[#This Row],[deadline]]/60)/60)/24)+DATE(1970,1,1)</f>
        <v>42117.236192129625</v>
      </c>
      <c r="J3209">
        <v>1429767607</v>
      </c>
      <c r="K3209" s="9">
        <f>(((Kickstarter[[#This Row],[launched_at]]/60)/60)/24)+DATE(1970,1,1)</f>
        <v>42057.277858796297</v>
      </c>
      <c r="L3209">
        <v>1424587207</v>
      </c>
      <c r="M3209" t="b">
        <v>0</v>
      </c>
      <c r="N3209">
        <v>36</v>
      </c>
      <c r="O3209" s="10">
        <f>Kickstarter[[#This Row],[pledged]]/Kickstarter[[#This Row],[goal]]</f>
        <v>0.46363636363636362</v>
      </c>
      <c r="P3209" s="12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Sub-Category]],LEN(Kickstarter[[#This Row],[Category and Sub-Category]])-FIND("/",Kickstarter[[#This Row],[Category and Sub-Category]]))</f>
        <v>musical</v>
      </c>
      <c r="S3209" t="b">
        <v>0</v>
      </c>
      <c r="T3209" t="s">
        <v>8305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f>(((Kickstarter[[#This Row],[deadline]]/60)/60)/24)+DATE(1970,1,1)</f>
        <v>41848.605057870373</v>
      </c>
      <c r="J3210">
        <v>1406557877</v>
      </c>
      <c r="K3210" s="9">
        <f>(((Kickstarter[[#This Row],[launched_at]]/60)/60)/24)+DATE(1970,1,1)</f>
        <v>41827.605057870373</v>
      </c>
      <c r="L3210">
        <v>1404743477</v>
      </c>
      <c r="M3210" t="b">
        <v>1</v>
      </c>
      <c r="N3210">
        <v>82</v>
      </c>
      <c r="O3210" s="10">
        <f>Kickstarter[[#This Row],[pledged]]/Kickstarter[[#This Row],[goal]]</f>
        <v>1.0349999999999999</v>
      </c>
      <c r="P3210" s="12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Sub-Category]],LEN(Kickstarter[[#This Row],[Category and Sub-Category]])-FIND("/",Kickstarter[[#This Row],[Category and Sub-Category]]))</f>
        <v>plays</v>
      </c>
      <c r="S3210" t="b">
        <v>1</v>
      </c>
      <c r="T3210" t="s">
        <v>8271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f>(((Kickstarter[[#This Row],[deadline]]/60)/60)/24)+DATE(1970,1,1)</f>
        <v>41810.958333333336</v>
      </c>
      <c r="J3211">
        <v>1403305200</v>
      </c>
      <c r="K3211" s="9">
        <f>(((Kickstarter[[#This Row],[launched_at]]/60)/60)/24)+DATE(1970,1,1)</f>
        <v>41778.637245370373</v>
      </c>
      <c r="L3211">
        <v>1400512658</v>
      </c>
      <c r="M3211" t="b">
        <v>1</v>
      </c>
      <c r="N3211">
        <v>226</v>
      </c>
      <c r="O3211" s="10">
        <f>Kickstarter[[#This Row],[pledged]]/Kickstarter[[#This Row],[goal]]</f>
        <v>1.1932315789473684</v>
      </c>
      <c r="P3211" s="12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Sub-Category]],LEN(Kickstarter[[#This Row],[Category and Sub-Category]])-FIND("/",Kickstarter[[#This Row],[Category and Sub-Category]]))</f>
        <v>plays</v>
      </c>
      <c r="S3211" t="b">
        <v>1</v>
      </c>
      <c r="T3211" t="s">
        <v>8271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f>(((Kickstarter[[#This Row],[deadline]]/60)/60)/24)+DATE(1970,1,1)</f>
        <v>41061.165972222225</v>
      </c>
      <c r="J3212">
        <v>1338523140</v>
      </c>
      <c r="K3212" s="9">
        <f>(((Kickstarter[[#This Row],[launched_at]]/60)/60)/24)+DATE(1970,1,1)</f>
        <v>41013.936562499999</v>
      </c>
      <c r="L3212">
        <v>1334442519</v>
      </c>
      <c r="M3212" t="b">
        <v>1</v>
      </c>
      <c r="N3212">
        <v>60</v>
      </c>
      <c r="O3212" s="10">
        <f>Kickstarter[[#This Row],[pledged]]/Kickstarter[[#This Row],[goal]]</f>
        <v>1.2576666666666667</v>
      </c>
      <c r="P3212" s="12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Sub-Category]],LEN(Kickstarter[[#This Row],[Category and Sub-Category]])-FIND("/",Kickstarter[[#This Row],[Category and Sub-Category]]))</f>
        <v>plays</v>
      </c>
      <c r="S3212" t="b">
        <v>1</v>
      </c>
      <c r="T3212" t="s">
        <v>8271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f>(((Kickstarter[[#This Row],[deadline]]/60)/60)/24)+DATE(1970,1,1)</f>
        <v>41866.083333333336</v>
      </c>
      <c r="J3213">
        <v>1408068000</v>
      </c>
      <c r="K3213" s="9">
        <f>(((Kickstarter[[#This Row],[launched_at]]/60)/60)/24)+DATE(1970,1,1)</f>
        <v>41834.586574074077</v>
      </c>
      <c r="L3213">
        <v>1405346680</v>
      </c>
      <c r="M3213" t="b">
        <v>1</v>
      </c>
      <c r="N3213">
        <v>322</v>
      </c>
      <c r="O3213" s="10">
        <f>Kickstarter[[#This Row],[pledged]]/Kickstarter[[#This Row],[goal]]</f>
        <v>1.1974347826086957</v>
      </c>
      <c r="P3213" s="12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Sub-Category]],LEN(Kickstarter[[#This Row],[Category and Sub-Category]])-FIND("/",Kickstarter[[#This Row],[Category and Sub-Category]]))</f>
        <v>plays</v>
      </c>
      <c r="S3213" t="b">
        <v>1</v>
      </c>
      <c r="T3213" t="s">
        <v>8271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f>(((Kickstarter[[#This Row],[deadline]]/60)/60)/24)+DATE(1970,1,1)</f>
        <v>41859.795729166668</v>
      </c>
      <c r="J3214">
        <v>1407524751</v>
      </c>
      <c r="K3214" s="9">
        <f>(((Kickstarter[[#This Row],[launched_at]]/60)/60)/24)+DATE(1970,1,1)</f>
        <v>41829.795729166668</v>
      </c>
      <c r="L3214">
        <v>1404932751</v>
      </c>
      <c r="M3214" t="b">
        <v>1</v>
      </c>
      <c r="N3214">
        <v>94</v>
      </c>
      <c r="O3214" s="10">
        <f>Kickstarter[[#This Row],[pledged]]/Kickstarter[[#This Row],[goal]]</f>
        <v>1.2625</v>
      </c>
      <c r="P3214" s="12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Sub-Category]],LEN(Kickstarter[[#This Row],[Category and Sub-Category]])-FIND("/",Kickstarter[[#This Row],[Category and Sub-Category]]))</f>
        <v>plays</v>
      </c>
      <c r="S3214" t="b">
        <v>1</v>
      </c>
      <c r="T3214" t="s">
        <v>8271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f>(((Kickstarter[[#This Row],[deadline]]/60)/60)/24)+DATE(1970,1,1)</f>
        <v>42211.763414351852</v>
      </c>
      <c r="J3215">
        <v>1437934759</v>
      </c>
      <c r="K3215" s="9">
        <f>(((Kickstarter[[#This Row],[launched_at]]/60)/60)/24)+DATE(1970,1,1)</f>
        <v>42171.763414351852</v>
      </c>
      <c r="L3215">
        <v>1434478759</v>
      </c>
      <c r="M3215" t="b">
        <v>1</v>
      </c>
      <c r="N3215">
        <v>47</v>
      </c>
      <c r="O3215" s="10">
        <f>Kickstarter[[#This Row],[pledged]]/Kickstarter[[#This Row],[goal]]</f>
        <v>1.0011666666666668</v>
      </c>
      <c r="P3215" s="12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Sub-Category]],LEN(Kickstarter[[#This Row],[Category and Sub-Category]])-FIND("/",Kickstarter[[#This Row],[Category and Sub-Category]]))</f>
        <v>plays</v>
      </c>
      <c r="S3215" t="b">
        <v>1</v>
      </c>
      <c r="T3215" t="s">
        <v>8271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f>(((Kickstarter[[#This Row],[deadline]]/60)/60)/24)+DATE(1970,1,1)</f>
        <v>42374.996527777781</v>
      </c>
      <c r="J3216">
        <v>1452038100</v>
      </c>
      <c r="K3216" s="9">
        <f>(((Kickstarter[[#This Row],[launched_at]]/60)/60)/24)+DATE(1970,1,1)</f>
        <v>42337.792511574073</v>
      </c>
      <c r="L3216">
        <v>1448823673</v>
      </c>
      <c r="M3216" t="b">
        <v>1</v>
      </c>
      <c r="N3216">
        <v>115</v>
      </c>
      <c r="O3216" s="10">
        <f>Kickstarter[[#This Row],[pledged]]/Kickstarter[[#This Row],[goal]]</f>
        <v>1.0213333333333334</v>
      </c>
      <c r="P3216" s="12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Sub-Category]],LEN(Kickstarter[[#This Row],[Category and Sub-Category]])-FIND("/",Kickstarter[[#This Row],[Category and Sub-Category]]))</f>
        <v>plays</v>
      </c>
      <c r="S3216" t="b">
        <v>1</v>
      </c>
      <c r="T3216" t="s">
        <v>8271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f>(((Kickstarter[[#This Row],[deadline]]/60)/60)/24)+DATE(1970,1,1)</f>
        <v>42257.165972222225</v>
      </c>
      <c r="J3217">
        <v>1441857540</v>
      </c>
      <c r="K3217" s="9">
        <f>(((Kickstarter[[#This Row],[launched_at]]/60)/60)/24)+DATE(1970,1,1)</f>
        <v>42219.665173611109</v>
      </c>
      <c r="L3217">
        <v>1438617471</v>
      </c>
      <c r="M3217" t="b">
        <v>1</v>
      </c>
      <c r="N3217">
        <v>134</v>
      </c>
      <c r="O3217" s="10">
        <f>Kickstarter[[#This Row],[pledged]]/Kickstarter[[#This Row],[goal]]</f>
        <v>1.0035142857142858</v>
      </c>
      <c r="P3217" s="12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Sub-Category]],LEN(Kickstarter[[#This Row],[Category and Sub-Category]])-FIND("/",Kickstarter[[#This Row],[Category and Sub-Category]]))</f>
        <v>plays</v>
      </c>
      <c r="S3217" t="b">
        <v>1</v>
      </c>
      <c r="T3217" t="s">
        <v>8271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f>(((Kickstarter[[#This Row],[deadline]]/60)/60)/24)+DATE(1970,1,1)</f>
        <v>42196.604166666672</v>
      </c>
      <c r="J3218">
        <v>1436625000</v>
      </c>
      <c r="K3218" s="9">
        <f>(((Kickstarter[[#This Row],[launched_at]]/60)/60)/24)+DATE(1970,1,1)</f>
        <v>42165.462627314817</v>
      </c>
      <c r="L3218">
        <v>1433934371</v>
      </c>
      <c r="M3218" t="b">
        <v>1</v>
      </c>
      <c r="N3218">
        <v>35</v>
      </c>
      <c r="O3218" s="10">
        <f>Kickstarter[[#This Row],[pledged]]/Kickstarter[[#This Row],[goal]]</f>
        <v>1.0004999999999999</v>
      </c>
      <c r="P3218" s="12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Sub-Category]],LEN(Kickstarter[[#This Row],[Category and Sub-Category]])-FIND("/",Kickstarter[[#This Row],[Category and Sub-Category]]))</f>
        <v>plays</v>
      </c>
      <c r="S3218" t="b">
        <v>1</v>
      </c>
      <c r="T3218" t="s">
        <v>8271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f>(((Kickstarter[[#This Row],[deadline]]/60)/60)/24)+DATE(1970,1,1)</f>
        <v>42678.546111111107</v>
      </c>
      <c r="J3219">
        <v>1478264784</v>
      </c>
      <c r="K3219" s="9">
        <f>(((Kickstarter[[#This Row],[launched_at]]/60)/60)/24)+DATE(1970,1,1)</f>
        <v>42648.546111111107</v>
      </c>
      <c r="L3219">
        <v>1475672784</v>
      </c>
      <c r="M3219" t="b">
        <v>1</v>
      </c>
      <c r="N3219">
        <v>104</v>
      </c>
      <c r="O3219" s="10">
        <f>Kickstarter[[#This Row],[pledged]]/Kickstarter[[#This Row],[goal]]</f>
        <v>1.1602222222222223</v>
      </c>
      <c r="P3219" s="12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Sub-Category]],LEN(Kickstarter[[#This Row],[Category and Sub-Category]])-FIND("/",Kickstarter[[#This Row],[Category and Sub-Category]]))</f>
        <v>plays</v>
      </c>
      <c r="S3219" t="b">
        <v>1</v>
      </c>
      <c r="T3219" t="s">
        <v>8271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f>(((Kickstarter[[#This Row],[deadline]]/60)/60)/24)+DATE(1970,1,1)</f>
        <v>42004</v>
      </c>
      <c r="J3220">
        <v>1419984000</v>
      </c>
      <c r="K3220" s="9">
        <f>(((Kickstarter[[#This Row],[launched_at]]/60)/60)/24)+DATE(1970,1,1)</f>
        <v>41971.002152777779</v>
      </c>
      <c r="L3220">
        <v>1417132986</v>
      </c>
      <c r="M3220" t="b">
        <v>1</v>
      </c>
      <c r="N3220">
        <v>184</v>
      </c>
      <c r="O3220" s="10">
        <f>Kickstarter[[#This Row],[pledged]]/Kickstarter[[#This Row],[goal]]</f>
        <v>1.0209999999999999</v>
      </c>
      <c r="P3220" s="12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Sub-Category]],LEN(Kickstarter[[#This Row],[Category and Sub-Category]])-FIND("/",Kickstarter[[#This Row],[Category and Sub-Category]]))</f>
        <v>plays</v>
      </c>
      <c r="S3220" t="b">
        <v>1</v>
      </c>
      <c r="T3220" t="s">
        <v>8271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f>(((Kickstarter[[#This Row],[deadline]]/60)/60)/24)+DATE(1970,1,1)</f>
        <v>42085.941516203704</v>
      </c>
      <c r="J3221">
        <v>1427063747</v>
      </c>
      <c r="K3221" s="9">
        <f>(((Kickstarter[[#This Row],[launched_at]]/60)/60)/24)+DATE(1970,1,1)</f>
        <v>42050.983182870375</v>
      </c>
      <c r="L3221">
        <v>1424043347</v>
      </c>
      <c r="M3221" t="b">
        <v>1</v>
      </c>
      <c r="N3221">
        <v>119</v>
      </c>
      <c r="O3221" s="10">
        <f>Kickstarter[[#This Row],[pledged]]/Kickstarter[[#This Row],[goal]]</f>
        <v>1.0011000000000001</v>
      </c>
      <c r="P3221" s="12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Sub-Category]],LEN(Kickstarter[[#This Row],[Category and Sub-Category]])-FIND("/",Kickstarter[[#This Row],[Category and Sub-Category]]))</f>
        <v>plays</v>
      </c>
      <c r="S3221" t="b">
        <v>1</v>
      </c>
      <c r="T3221" t="s">
        <v>8271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f>(((Kickstarter[[#This Row],[deadline]]/60)/60)/24)+DATE(1970,1,1)</f>
        <v>42806.875</v>
      </c>
      <c r="J3222">
        <v>1489352400</v>
      </c>
      <c r="K3222" s="9">
        <f>(((Kickstarter[[#This Row],[launched_at]]/60)/60)/24)+DATE(1970,1,1)</f>
        <v>42772.833379629628</v>
      </c>
      <c r="L3222">
        <v>1486411204</v>
      </c>
      <c r="M3222" t="b">
        <v>1</v>
      </c>
      <c r="N3222">
        <v>59</v>
      </c>
      <c r="O3222" s="10">
        <f>Kickstarter[[#This Row],[pledged]]/Kickstarter[[#This Row],[goal]]</f>
        <v>1.0084</v>
      </c>
      <c r="P3222" s="12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Sub-Category]],LEN(Kickstarter[[#This Row],[Category and Sub-Category]])-FIND("/",Kickstarter[[#This Row],[Category and Sub-Category]]))</f>
        <v>plays</v>
      </c>
      <c r="S3222" t="b">
        <v>1</v>
      </c>
      <c r="T3222" t="s">
        <v>8271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f>(((Kickstarter[[#This Row],[deadline]]/60)/60)/24)+DATE(1970,1,1)</f>
        <v>42190.696793981479</v>
      </c>
      <c r="J3223">
        <v>1436114603</v>
      </c>
      <c r="K3223" s="9">
        <f>(((Kickstarter[[#This Row],[launched_at]]/60)/60)/24)+DATE(1970,1,1)</f>
        <v>42155.696793981479</v>
      </c>
      <c r="L3223">
        <v>1433090603</v>
      </c>
      <c r="M3223" t="b">
        <v>1</v>
      </c>
      <c r="N3223">
        <v>113</v>
      </c>
      <c r="O3223" s="10">
        <f>Kickstarter[[#This Row],[pledged]]/Kickstarter[[#This Row],[goal]]</f>
        <v>1.0342499999999999</v>
      </c>
      <c r="P3223" s="12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Sub-Category]],LEN(Kickstarter[[#This Row],[Category and Sub-Category]])-FIND("/",Kickstarter[[#This Row],[Category and Sub-Category]]))</f>
        <v>plays</v>
      </c>
      <c r="S3223" t="b">
        <v>1</v>
      </c>
      <c r="T3223" t="s">
        <v>8271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f>(((Kickstarter[[#This Row],[deadline]]/60)/60)/24)+DATE(1970,1,1)</f>
        <v>42301.895138888889</v>
      </c>
      <c r="J3224">
        <v>1445722140</v>
      </c>
      <c r="K3224" s="9">
        <f>(((Kickstarter[[#This Row],[launched_at]]/60)/60)/24)+DATE(1970,1,1)</f>
        <v>42270.582141203704</v>
      </c>
      <c r="L3224">
        <v>1443016697</v>
      </c>
      <c r="M3224" t="b">
        <v>1</v>
      </c>
      <c r="N3224">
        <v>84</v>
      </c>
      <c r="O3224" s="10">
        <f>Kickstarter[[#This Row],[pledged]]/Kickstarter[[#This Row],[goal]]</f>
        <v>1.248</v>
      </c>
      <c r="P3224" s="12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Sub-Category]],LEN(Kickstarter[[#This Row],[Category and Sub-Category]])-FIND("/",Kickstarter[[#This Row],[Category and Sub-Category]]))</f>
        <v>plays</v>
      </c>
      <c r="S3224" t="b">
        <v>1</v>
      </c>
      <c r="T3224" t="s">
        <v>8271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f>(((Kickstarter[[#This Row],[deadline]]/60)/60)/24)+DATE(1970,1,1)</f>
        <v>42236.835370370376</v>
      </c>
      <c r="J3225">
        <v>1440100976</v>
      </c>
      <c r="K3225" s="9">
        <f>(((Kickstarter[[#This Row],[launched_at]]/60)/60)/24)+DATE(1970,1,1)</f>
        <v>42206.835370370376</v>
      </c>
      <c r="L3225">
        <v>1437508976</v>
      </c>
      <c r="M3225" t="b">
        <v>1</v>
      </c>
      <c r="N3225">
        <v>74</v>
      </c>
      <c r="O3225" s="10">
        <f>Kickstarter[[#This Row],[pledged]]/Kickstarter[[#This Row],[goal]]</f>
        <v>1.0951612903225807</v>
      </c>
      <c r="P3225" s="12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Sub-Category]],LEN(Kickstarter[[#This Row],[Category and Sub-Category]])-FIND("/",Kickstarter[[#This Row],[Category and Sub-Category]]))</f>
        <v>plays</v>
      </c>
      <c r="S3225" t="b">
        <v>1</v>
      </c>
      <c r="T3225" t="s">
        <v>8271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f>(((Kickstarter[[#This Row],[deadline]]/60)/60)/24)+DATE(1970,1,1)</f>
        <v>42745.208333333328</v>
      </c>
      <c r="J3226">
        <v>1484024400</v>
      </c>
      <c r="K3226" s="9">
        <f>(((Kickstarter[[#This Row],[launched_at]]/60)/60)/24)+DATE(1970,1,1)</f>
        <v>42697.850844907407</v>
      </c>
      <c r="L3226">
        <v>1479932713</v>
      </c>
      <c r="M3226" t="b">
        <v>1</v>
      </c>
      <c r="N3226">
        <v>216</v>
      </c>
      <c r="O3226" s="10">
        <f>Kickstarter[[#This Row],[pledged]]/Kickstarter[[#This Row],[goal]]</f>
        <v>1.0203333333333333</v>
      </c>
      <c r="P3226" s="12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Sub-Category]],LEN(Kickstarter[[#This Row],[Category and Sub-Category]])-FIND("/",Kickstarter[[#This Row],[Category and Sub-Category]]))</f>
        <v>plays</v>
      </c>
      <c r="S3226" t="b">
        <v>1</v>
      </c>
      <c r="T3226" t="s">
        <v>8271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f>(((Kickstarter[[#This Row],[deadline]]/60)/60)/24)+DATE(1970,1,1)</f>
        <v>42524.875</v>
      </c>
      <c r="J3227">
        <v>1464987600</v>
      </c>
      <c r="K3227" s="9">
        <f>(((Kickstarter[[#This Row],[launched_at]]/60)/60)/24)+DATE(1970,1,1)</f>
        <v>42503.559467592597</v>
      </c>
      <c r="L3227">
        <v>1463145938</v>
      </c>
      <c r="M3227" t="b">
        <v>1</v>
      </c>
      <c r="N3227">
        <v>39</v>
      </c>
      <c r="O3227" s="10">
        <f>Kickstarter[[#This Row],[pledged]]/Kickstarter[[#This Row],[goal]]</f>
        <v>1.0235000000000001</v>
      </c>
      <c r="P3227" s="12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Sub-Category]],LEN(Kickstarter[[#This Row],[Category and Sub-Category]])-FIND("/",Kickstarter[[#This Row],[Category and Sub-Category]]))</f>
        <v>plays</v>
      </c>
      <c r="S3227" t="b">
        <v>1</v>
      </c>
      <c r="T3227" t="s">
        <v>8271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f>(((Kickstarter[[#This Row],[deadline]]/60)/60)/24)+DATE(1970,1,1)</f>
        <v>42307.583472222221</v>
      </c>
      <c r="J3228">
        <v>1446213612</v>
      </c>
      <c r="K3228" s="9">
        <f>(((Kickstarter[[#This Row],[launched_at]]/60)/60)/24)+DATE(1970,1,1)</f>
        <v>42277.583472222221</v>
      </c>
      <c r="L3228">
        <v>1443621612</v>
      </c>
      <c r="M3228" t="b">
        <v>1</v>
      </c>
      <c r="N3228">
        <v>21</v>
      </c>
      <c r="O3228" s="10">
        <f>Kickstarter[[#This Row],[pledged]]/Kickstarter[[#This Row],[goal]]</f>
        <v>1.0416666666666667</v>
      </c>
      <c r="P3228" s="12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Sub-Category]],LEN(Kickstarter[[#This Row],[Category and Sub-Category]])-FIND("/",Kickstarter[[#This Row],[Category and Sub-Category]]))</f>
        <v>plays</v>
      </c>
      <c r="S3228" t="b">
        <v>1</v>
      </c>
      <c r="T3228" t="s">
        <v>8271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f>(((Kickstarter[[#This Row],[deadline]]/60)/60)/24)+DATE(1970,1,1)</f>
        <v>42752.882361111115</v>
      </c>
      <c r="J3229">
        <v>1484687436</v>
      </c>
      <c r="K3229" s="9">
        <f>(((Kickstarter[[#This Row],[launched_at]]/60)/60)/24)+DATE(1970,1,1)</f>
        <v>42722.882361111115</v>
      </c>
      <c r="L3229">
        <v>1482095436</v>
      </c>
      <c r="M3229" t="b">
        <v>0</v>
      </c>
      <c r="N3229">
        <v>30</v>
      </c>
      <c r="O3229" s="10">
        <f>Kickstarter[[#This Row],[pledged]]/Kickstarter[[#This Row],[goal]]</f>
        <v>1.25</v>
      </c>
      <c r="P3229" s="12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Sub-Category]],LEN(Kickstarter[[#This Row],[Category and Sub-Category]])-FIND("/",Kickstarter[[#This Row],[Category and Sub-Category]]))</f>
        <v>plays</v>
      </c>
      <c r="S3229" t="b">
        <v>1</v>
      </c>
      <c r="T3229" t="s">
        <v>8271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f>(((Kickstarter[[#This Row],[deadline]]/60)/60)/24)+DATE(1970,1,1)</f>
        <v>42355.207638888889</v>
      </c>
      <c r="J3230">
        <v>1450328340</v>
      </c>
      <c r="K3230" s="9">
        <f>(((Kickstarter[[#This Row],[launched_at]]/60)/60)/24)+DATE(1970,1,1)</f>
        <v>42323.70930555556</v>
      </c>
      <c r="L3230">
        <v>1447606884</v>
      </c>
      <c r="M3230" t="b">
        <v>1</v>
      </c>
      <c r="N3230">
        <v>37</v>
      </c>
      <c r="O3230" s="10">
        <f>Kickstarter[[#This Row],[pledged]]/Kickstarter[[#This Row],[goal]]</f>
        <v>1.0234285714285714</v>
      </c>
      <c r="P3230" s="12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Sub-Category]],LEN(Kickstarter[[#This Row],[Category and Sub-Category]])-FIND("/",Kickstarter[[#This Row],[Category and Sub-Category]]))</f>
        <v>plays</v>
      </c>
      <c r="S3230" t="b">
        <v>1</v>
      </c>
      <c r="T3230" t="s">
        <v>8271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f>(((Kickstarter[[#This Row],[deadline]]/60)/60)/24)+DATE(1970,1,1)</f>
        <v>41963.333310185189</v>
      </c>
      <c r="J3231">
        <v>1416470398</v>
      </c>
      <c r="K3231" s="9">
        <f>(((Kickstarter[[#This Row],[launched_at]]/60)/60)/24)+DATE(1970,1,1)</f>
        <v>41933.291643518518</v>
      </c>
      <c r="L3231">
        <v>1413874798</v>
      </c>
      <c r="M3231" t="b">
        <v>1</v>
      </c>
      <c r="N3231">
        <v>202</v>
      </c>
      <c r="O3231" s="10">
        <f>Kickstarter[[#This Row],[pledged]]/Kickstarter[[#This Row],[goal]]</f>
        <v>1.0786500000000001</v>
      </c>
      <c r="P3231" s="12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Sub-Category]],LEN(Kickstarter[[#This Row],[Category and Sub-Category]])-FIND("/",Kickstarter[[#This Row],[Category and Sub-Category]]))</f>
        <v>plays</v>
      </c>
      <c r="S3231" t="b">
        <v>1</v>
      </c>
      <c r="T3231" t="s">
        <v>8271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f>(((Kickstarter[[#This Row],[deadline]]/60)/60)/24)+DATE(1970,1,1)</f>
        <v>41913.165972222225</v>
      </c>
      <c r="J3232">
        <v>1412135940</v>
      </c>
      <c r="K3232" s="9">
        <f>(((Kickstarter[[#This Row],[launched_at]]/60)/60)/24)+DATE(1970,1,1)</f>
        <v>41898.168125000004</v>
      </c>
      <c r="L3232">
        <v>1410840126</v>
      </c>
      <c r="M3232" t="b">
        <v>1</v>
      </c>
      <c r="N3232">
        <v>37</v>
      </c>
      <c r="O3232" s="10">
        <f>Kickstarter[[#This Row],[pledged]]/Kickstarter[[#This Row],[goal]]</f>
        <v>1.0988461538461538</v>
      </c>
      <c r="P3232" s="12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Sub-Category]],LEN(Kickstarter[[#This Row],[Category and Sub-Category]])-FIND("/",Kickstarter[[#This Row],[Category and Sub-Category]]))</f>
        <v>plays</v>
      </c>
      <c r="S3232" t="b">
        <v>1</v>
      </c>
      <c r="T3232" t="s">
        <v>8271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f>(((Kickstarter[[#This Row],[deadline]]/60)/60)/24)+DATE(1970,1,1)</f>
        <v>42476.943831018521</v>
      </c>
      <c r="J3233">
        <v>1460846347</v>
      </c>
      <c r="K3233" s="9">
        <f>(((Kickstarter[[#This Row],[launched_at]]/60)/60)/24)+DATE(1970,1,1)</f>
        <v>42446.943831018521</v>
      </c>
      <c r="L3233">
        <v>1458254347</v>
      </c>
      <c r="M3233" t="b">
        <v>0</v>
      </c>
      <c r="N3233">
        <v>28</v>
      </c>
      <c r="O3233" s="10">
        <f>Kickstarter[[#This Row],[pledged]]/Kickstarter[[#This Row],[goal]]</f>
        <v>1.61</v>
      </c>
      <c r="P3233" s="12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Sub-Category]],LEN(Kickstarter[[#This Row],[Category and Sub-Category]])-FIND("/",Kickstarter[[#This Row],[Category and Sub-Category]]))</f>
        <v>plays</v>
      </c>
      <c r="S3233" t="b">
        <v>1</v>
      </c>
      <c r="T3233" t="s">
        <v>8271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f>(((Kickstarter[[#This Row],[deadline]]/60)/60)/24)+DATE(1970,1,1)</f>
        <v>42494.165972222225</v>
      </c>
      <c r="J3234">
        <v>1462334340</v>
      </c>
      <c r="K3234" s="9">
        <f>(((Kickstarter[[#This Row],[launched_at]]/60)/60)/24)+DATE(1970,1,1)</f>
        <v>42463.81385416667</v>
      </c>
      <c r="L3234">
        <v>1459711917</v>
      </c>
      <c r="M3234" t="b">
        <v>1</v>
      </c>
      <c r="N3234">
        <v>26</v>
      </c>
      <c r="O3234" s="10">
        <f>Kickstarter[[#This Row],[pledged]]/Kickstarter[[#This Row],[goal]]</f>
        <v>1.3120000000000001</v>
      </c>
      <c r="P3234" s="12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Sub-Category]],LEN(Kickstarter[[#This Row],[Category and Sub-Category]])-FIND("/",Kickstarter[[#This Row],[Category and Sub-Category]]))</f>
        <v>plays</v>
      </c>
      <c r="S3234" t="b">
        <v>1</v>
      </c>
      <c r="T3234" t="s">
        <v>8271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f>(((Kickstarter[[#This Row],[deadline]]/60)/60)/24)+DATE(1970,1,1)</f>
        <v>42796.805034722223</v>
      </c>
      <c r="J3235">
        <v>1488482355</v>
      </c>
      <c r="K3235" s="9">
        <f>(((Kickstarter[[#This Row],[launched_at]]/60)/60)/24)+DATE(1970,1,1)</f>
        <v>42766.805034722223</v>
      </c>
      <c r="L3235">
        <v>1485890355</v>
      </c>
      <c r="M3235" t="b">
        <v>0</v>
      </c>
      <c r="N3235">
        <v>61</v>
      </c>
      <c r="O3235" s="10">
        <f>Kickstarter[[#This Row],[pledged]]/Kickstarter[[#This Row],[goal]]</f>
        <v>1.1879999999999999</v>
      </c>
      <c r="P3235" s="12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Sub-Category]],LEN(Kickstarter[[#This Row],[Category and Sub-Category]])-FIND("/",Kickstarter[[#This Row],[Category and Sub-Category]]))</f>
        <v>plays</v>
      </c>
      <c r="S3235" t="b">
        <v>1</v>
      </c>
      <c r="T3235" t="s">
        <v>8271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f>(((Kickstarter[[#This Row],[deadline]]/60)/60)/24)+DATE(1970,1,1)</f>
        <v>42767.979861111111</v>
      </c>
      <c r="J3236">
        <v>1485991860</v>
      </c>
      <c r="K3236" s="9">
        <f>(((Kickstarter[[#This Row],[launched_at]]/60)/60)/24)+DATE(1970,1,1)</f>
        <v>42734.789444444439</v>
      </c>
      <c r="L3236">
        <v>1483124208</v>
      </c>
      <c r="M3236" t="b">
        <v>0</v>
      </c>
      <c r="N3236">
        <v>115</v>
      </c>
      <c r="O3236" s="10">
        <f>Kickstarter[[#This Row],[pledged]]/Kickstarter[[#This Row],[goal]]</f>
        <v>1.0039275000000001</v>
      </c>
      <c r="P3236" s="12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Sub-Category]],LEN(Kickstarter[[#This Row],[Category and Sub-Category]])-FIND("/",Kickstarter[[#This Row],[Category and Sub-Category]]))</f>
        <v>plays</v>
      </c>
      <c r="S3236" t="b">
        <v>1</v>
      </c>
      <c r="T3236" t="s">
        <v>8271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f>(((Kickstarter[[#This Row],[deadline]]/60)/60)/24)+DATE(1970,1,1)</f>
        <v>42552.347812499997</v>
      </c>
      <c r="J3237">
        <v>1467361251</v>
      </c>
      <c r="K3237" s="9">
        <f>(((Kickstarter[[#This Row],[launched_at]]/60)/60)/24)+DATE(1970,1,1)</f>
        <v>42522.347812499997</v>
      </c>
      <c r="L3237">
        <v>1464769251</v>
      </c>
      <c r="M3237" t="b">
        <v>1</v>
      </c>
      <c r="N3237">
        <v>181</v>
      </c>
      <c r="O3237" s="10">
        <f>Kickstarter[[#This Row],[pledged]]/Kickstarter[[#This Row],[goal]]</f>
        <v>1.0320666666666667</v>
      </c>
      <c r="P3237" s="12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Sub-Category]],LEN(Kickstarter[[#This Row],[Category and Sub-Category]])-FIND("/",Kickstarter[[#This Row],[Category and Sub-Category]]))</f>
        <v>plays</v>
      </c>
      <c r="S3237" t="b">
        <v>1</v>
      </c>
      <c r="T3237" t="s">
        <v>8271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f>(((Kickstarter[[#This Row],[deadline]]/60)/60)/24)+DATE(1970,1,1)</f>
        <v>42732.917048611111</v>
      </c>
      <c r="J3238">
        <v>1482962433</v>
      </c>
      <c r="K3238" s="9">
        <f>(((Kickstarter[[#This Row],[launched_at]]/60)/60)/24)+DATE(1970,1,1)</f>
        <v>42702.917048611111</v>
      </c>
      <c r="L3238">
        <v>1480370433</v>
      </c>
      <c r="M3238" t="b">
        <v>0</v>
      </c>
      <c r="N3238">
        <v>110</v>
      </c>
      <c r="O3238" s="10">
        <f>Kickstarter[[#This Row],[pledged]]/Kickstarter[[#This Row],[goal]]</f>
        <v>1.006</v>
      </c>
      <c r="P3238" s="12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Sub-Category]],LEN(Kickstarter[[#This Row],[Category and Sub-Category]])-FIND("/",Kickstarter[[#This Row],[Category and Sub-Category]]))</f>
        <v>plays</v>
      </c>
      <c r="S3238" t="b">
        <v>1</v>
      </c>
      <c r="T3238" t="s">
        <v>8271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f>(((Kickstarter[[#This Row],[deadline]]/60)/60)/24)+DATE(1970,1,1)</f>
        <v>42276.165972222225</v>
      </c>
      <c r="J3239">
        <v>1443499140</v>
      </c>
      <c r="K3239" s="9">
        <f>(((Kickstarter[[#This Row],[launched_at]]/60)/60)/24)+DATE(1970,1,1)</f>
        <v>42252.474351851852</v>
      </c>
      <c r="L3239">
        <v>1441452184</v>
      </c>
      <c r="M3239" t="b">
        <v>1</v>
      </c>
      <c r="N3239">
        <v>269</v>
      </c>
      <c r="O3239" s="10">
        <f>Kickstarter[[#This Row],[pledged]]/Kickstarter[[#This Row],[goal]]</f>
        <v>1.0078754285714286</v>
      </c>
      <c r="P3239" s="12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Sub-Category]],LEN(Kickstarter[[#This Row],[Category and Sub-Category]])-FIND("/",Kickstarter[[#This Row],[Category and Sub-Category]]))</f>
        <v>plays</v>
      </c>
      <c r="S3239" t="b">
        <v>1</v>
      </c>
      <c r="T3239" t="s">
        <v>8271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f>(((Kickstarter[[#This Row],[deadline]]/60)/60)/24)+DATE(1970,1,1)</f>
        <v>42186.510393518518</v>
      </c>
      <c r="J3240">
        <v>1435752898</v>
      </c>
      <c r="K3240" s="9">
        <f>(((Kickstarter[[#This Row],[launched_at]]/60)/60)/24)+DATE(1970,1,1)</f>
        <v>42156.510393518518</v>
      </c>
      <c r="L3240">
        <v>1433160898</v>
      </c>
      <c r="M3240" t="b">
        <v>1</v>
      </c>
      <c r="N3240">
        <v>79</v>
      </c>
      <c r="O3240" s="10">
        <f>Kickstarter[[#This Row],[pledged]]/Kickstarter[[#This Row],[goal]]</f>
        <v>1.1232142857142857</v>
      </c>
      <c r="P3240" s="12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Sub-Category]],LEN(Kickstarter[[#This Row],[Category and Sub-Category]])-FIND("/",Kickstarter[[#This Row],[Category and Sub-Category]]))</f>
        <v>plays</v>
      </c>
      <c r="S3240" t="b">
        <v>1</v>
      </c>
      <c r="T3240" t="s">
        <v>8271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f>(((Kickstarter[[#This Row],[deadline]]/60)/60)/24)+DATE(1970,1,1)</f>
        <v>42302.999305555553</v>
      </c>
      <c r="J3241">
        <v>1445817540</v>
      </c>
      <c r="K3241" s="9">
        <f>(((Kickstarter[[#This Row],[launched_at]]/60)/60)/24)+DATE(1970,1,1)</f>
        <v>42278.089039351849</v>
      </c>
      <c r="L3241">
        <v>1443665293</v>
      </c>
      <c r="M3241" t="b">
        <v>1</v>
      </c>
      <c r="N3241">
        <v>104</v>
      </c>
      <c r="O3241" s="10">
        <f>Kickstarter[[#This Row],[pledged]]/Kickstarter[[#This Row],[goal]]</f>
        <v>1.0591914022517912</v>
      </c>
      <c r="P3241" s="12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Sub-Category]],LEN(Kickstarter[[#This Row],[Category and Sub-Category]])-FIND("/",Kickstarter[[#This Row],[Category and Sub-Category]]))</f>
        <v>plays</v>
      </c>
      <c r="S3241" t="b">
        <v>1</v>
      </c>
      <c r="T3241" t="s">
        <v>8271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f>(((Kickstarter[[#This Row],[deadline]]/60)/60)/24)+DATE(1970,1,1)</f>
        <v>42782.958333333328</v>
      </c>
      <c r="J3242">
        <v>1487286000</v>
      </c>
      <c r="K3242" s="9">
        <f>(((Kickstarter[[#This Row],[launched_at]]/60)/60)/24)+DATE(1970,1,1)</f>
        <v>42754.693842592591</v>
      </c>
      <c r="L3242">
        <v>1484843948</v>
      </c>
      <c r="M3242" t="b">
        <v>0</v>
      </c>
      <c r="N3242">
        <v>34</v>
      </c>
      <c r="O3242" s="10">
        <f>Kickstarter[[#This Row],[pledged]]/Kickstarter[[#This Row],[goal]]</f>
        <v>1.0056666666666667</v>
      </c>
      <c r="P3242" s="12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Sub-Category]],LEN(Kickstarter[[#This Row],[Category and Sub-Category]])-FIND("/",Kickstarter[[#This Row],[Category and Sub-Category]]))</f>
        <v>plays</v>
      </c>
      <c r="S3242" t="b">
        <v>1</v>
      </c>
      <c r="T3242" t="s">
        <v>8271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f>(((Kickstarter[[#This Row],[deadline]]/60)/60)/24)+DATE(1970,1,1)</f>
        <v>41926.290972222225</v>
      </c>
      <c r="J3243">
        <v>1413269940</v>
      </c>
      <c r="K3243" s="9">
        <f>(((Kickstarter[[#This Row],[launched_at]]/60)/60)/24)+DATE(1970,1,1)</f>
        <v>41893.324884259258</v>
      </c>
      <c r="L3243">
        <v>1410421670</v>
      </c>
      <c r="M3243" t="b">
        <v>1</v>
      </c>
      <c r="N3243">
        <v>167</v>
      </c>
      <c r="O3243" s="10">
        <f>Kickstarter[[#This Row],[pledged]]/Kickstarter[[#This Row],[goal]]</f>
        <v>1.1530588235294117</v>
      </c>
      <c r="P3243" s="12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Sub-Category]],LEN(Kickstarter[[#This Row],[Category and Sub-Category]])-FIND("/",Kickstarter[[#This Row],[Category and Sub-Category]]))</f>
        <v>plays</v>
      </c>
      <c r="S3243" t="b">
        <v>1</v>
      </c>
      <c r="T3243" t="s">
        <v>8271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f>(((Kickstarter[[#This Row],[deadline]]/60)/60)/24)+DATE(1970,1,1)</f>
        <v>41901.755694444444</v>
      </c>
      <c r="J3244">
        <v>1411150092</v>
      </c>
      <c r="K3244" s="9">
        <f>(((Kickstarter[[#This Row],[launched_at]]/60)/60)/24)+DATE(1970,1,1)</f>
        <v>41871.755694444444</v>
      </c>
      <c r="L3244">
        <v>1408558092</v>
      </c>
      <c r="M3244" t="b">
        <v>1</v>
      </c>
      <c r="N3244">
        <v>183</v>
      </c>
      <c r="O3244" s="10">
        <f>Kickstarter[[#This Row],[pledged]]/Kickstarter[[#This Row],[goal]]</f>
        <v>1.273042</v>
      </c>
      <c r="P3244" s="12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Sub-Category]],LEN(Kickstarter[[#This Row],[Category and Sub-Category]])-FIND("/",Kickstarter[[#This Row],[Category and Sub-Category]]))</f>
        <v>plays</v>
      </c>
      <c r="S3244" t="b">
        <v>1</v>
      </c>
      <c r="T3244" t="s">
        <v>8271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f>(((Kickstarter[[#This Row],[deadline]]/60)/60)/24)+DATE(1970,1,1)</f>
        <v>42286</v>
      </c>
      <c r="J3245">
        <v>1444348800</v>
      </c>
      <c r="K3245" s="9">
        <f>(((Kickstarter[[#This Row],[launched_at]]/60)/60)/24)+DATE(1970,1,1)</f>
        <v>42262.096782407403</v>
      </c>
      <c r="L3245">
        <v>1442283562</v>
      </c>
      <c r="M3245" t="b">
        <v>1</v>
      </c>
      <c r="N3245">
        <v>71</v>
      </c>
      <c r="O3245" s="10">
        <f>Kickstarter[[#This Row],[pledged]]/Kickstarter[[#This Row],[goal]]</f>
        <v>1.028375</v>
      </c>
      <c r="P3245" s="12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Sub-Category]],LEN(Kickstarter[[#This Row],[Category and Sub-Category]])-FIND("/",Kickstarter[[#This Row],[Category and Sub-Category]]))</f>
        <v>plays</v>
      </c>
      <c r="S3245" t="b">
        <v>1</v>
      </c>
      <c r="T3245" t="s">
        <v>8271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f>(((Kickstarter[[#This Row],[deadline]]/60)/60)/24)+DATE(1970,1,1)</f>
        <v>42705.735902777778</v>
      </c>
      <c r="J3246">
        <v>1480613982</v>
      </c>
      <c r="K3246" s="9">
        <f>(((Kickstarter[[#This Row],[launched_at]]/60)/60)/24)+DATE(1970,1,1)</f>
        <v>42675.694236111114</v>
      </c>
      <c r="L3246">
        <v>1478018382</v>
      </c>
      <c r="M3246" t="b">
        <v>0</v>
      </c>
      <c r="N3246">
        <v>69</v>
      </c>
      <c r="O3246" s="10">
        <f>Kickstarter[[#This Row],[pledged]]/Kickstarter[[#This Row],[goal]]</f>
        <v>1.0293749999999999</v>
      </c>
      <c r="P3246" s="12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Sub-Category]],LEN(Kickstarter[[#This Row],[Category and Sub-Category]])-FIND("/",Kickstarter[[#This Row],[Category and Sub-Category]]))</f>
        <v>plays</v>
      </c>
      <c r="S3246" t="b">
        <v>1</v>
      </c>
      <c r="T3246" t="s">
        <v>8271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f>(((Kickstarter[[#This Row],[deadline]]/60)/60)/24)+DATE(1970,1,1)</f>
        <v>42167.083333333328</v>
      </c>
      <c r="J3247">
        <v>1434074400</v>
      </c>
      <c r="K3247" s="9">
        <f>(((Kickstarter[[#This Row],[launched_at]]/60)/60)/24)+DATE(1970,1,1)</f>
        <v>42135.60020833333</v>
      </c>
      <c r="L3247">
        <v>1431354258</v>
      </c>
      <c r="M3247" t="b">
        <v>0</v>
      </c>
      <c r="N3247">
        <v>270</v>
      </c>
      <c r="O3247" s="10">
        <f>Kickstarter[[#This Row],[pledged]]/Kickstarter[[#This Row],[goal]]</f>
        <v>1.043047619047619</v>
      </c>
      <c r="P3247" s="12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Sub-Category]],LEN(Kickstarter[[#This Row],[Category and Sub-Category]])-FIND("/",Kickstarter[[#This Row],[Category and Sub-Category]]))</f>
        <v>plays</v>
      </c>
      <c r="S3247" t="b">
        <v>1</v>
      </c>
      <c r="T3247" t="s">
        <v>8271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f>(((Kickstarter[[#This Row],[deadline]]/60)/60)/24)+DATE(1970,1,1)</f>
        <v>42259.165972222225</v>
      </c>
      <c r="J3248">
        <v>1442030340</v>
      </c>
      <c r="K3248" s="9">
        <f>(((Kickstarter[[#This Row],[launched_at]]/60)/60)/24)+DATE(1970,1,1)</f>
        <v>42230.472222222219</v>
      </c>
      <c r="L3248">
        <v>1439551200</v>
      </c>
      <c r="M3248" t="b">
        <v>1</v>
      </c>
      <c r="N3248">
        <v>193</v>
      </c>
      <c r="O3248" s="10">
        <f>Kickstarter[[#This Row],[pledged]]/Kickstarter[[#This Row],[goal]]</f>
        <v>1.1122000000000001</v>
      </c>
      <c r="P3248" s="12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Sub-Category]],LEN(Kickstarter[[#This Row],[Category and Sub-Category]])-FIND("/",Kickstarter[[#This Row],[Category and Sub-Category]]))</f>
        <v>plays</v>
      </c>
      <c r="S3248" t="b">
        <v>1</v>
      </c>
      <c r="T3248" t="s">
        <v>8271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f>(((Kickstarter[[#This Row],[deadline]]/60)/60)/24)+DATE(1970,1,1)</f>
        <v>42197.434166666666</v>
      </c>
      <c r="J3249">
        <v>1436696712</v>
      </c>
      <c r="K3249" s="9">
        <f>(((Kickstarter[[#This Row],[launched_at]]/60)/60)/24)+DATE(1970,1,1)</f>
        <v>42167.434166666666</v>
      </c>
      <c r="L3249">
        <v>1434104712</v>
      </c>
      <c r="M3249" t="b">
        <v>1</v>
      </c>
      <c r="N3249">
        <v>57</v>
      </c>
      <c r="O3249" s="10">
        <f>Kickstarter[[#This Row],[pledged]]/Kickstarter[[#This Row],[goal]]</f>
        <v>1.0586</v>
      </c>
      <c r="P3249" s="12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Sub-Category]],LEN(Kickstarter[[#This Row],[Category and Sub-Category]])-FIND("/",Kickstarter[[#This Row],[Category and Sub-Category]]))</f>
        <v>plays</v>
      </c>
      <c r="S3249" t="b">
        <v>1</v>
      </c>
      <c r="T3249" t="s">
        <v>8271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f>(((Kickstarter[[#This Row],[deadline]]/60)/60)/24)+DATE(1970,1,1)</f>
        <v>42098.846724537041</v>
      </c>
      <c r="J3250">
        <v>1428178757</v>
      </c>
      <c r="K3250" s="9">
        <f>(((Kickstarter[[#This Row],[launched_at]]/60)/60)/24)+DATE(1970,1,1)</f>
        <v>42068.888391203705</v>
      </c>
      <c r="L3250">
        <v>1425590357</v>
      </c>
      <c r="M3250" t="b">
        <v>1</v>
      </c>
      <c r="N3250">
        <v>200</v>
      </c>
      <c r="O3250" s="10">
        <f>Kickstarter[[#This Row],[pledged]]/Kickstarter[[#This Row],[goal]]</f>
        <v>1.0079166666666666</v>
      </c>
      <c r="P3250" s="12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Sub-Category]],LEN(Kickstarter[[#This Row],[Category and Sub-Category]])-FIND("/",Kickstarter[[#This Row],[Category and Sub-Category]]))</f>
        <v>plays</v>
      </c>
      <c r="S3250" t="b">
        <v>1</v>
      </c>
      <c r="T3250" t="s">
        <v>8271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f>(((Kickstarter[[#This Row],[deadline]]/60)/60)/24)+DATE(1970,1,1)</f>
        <v>42175.746689814812</v>
      </c>
      <c r="J3251">
        <v>1434822914</v>
      </c>
      <c r="K3251" s="9">
        <f>(((Kickstarter[[#This Row],[launched_at]]/60)/60)/24)+DATE(1970,1,1)</f>
        <v>42145.746689814812</v>
      </c>
      <c r="L3251">
        <v>1432230914</v>
      </c>
      <c r="M3251" t="b">
        <v>1</v>
      </c>
      <c r="N3251">
        <v>88</v>
      </c>
      <c r="O3251" s="10">
        <f>Kickstarter[[#This Row],[pledged]]/Kickstarter[[#This Row],[goal]]</f>
        <v>1.0492727272727274</v>
      </c>
      <c r="P3251" s="12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Sub-Category]],LEN(Kickstarter[[#This Row],[Category and Sub-Category]])-FIND("/",Kickstarter[[#This Row],[Category and Sub-Category]]))</f>
        <v>plays</v>
      </c>
      <c r="S3251" t="b">
        <v>1</v>
      </c>
      <c r="T3251" t="s">
        <v>8271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f>(((Kickstarter[[#This Row],[deadline]]/60)/60)/24)+DATE(1970,1,1)</f>
        <v>41948.783842592595</v>
      </c>
      <c r="J3252">
        <v>1415213324</v>
      </c>
      <c r="K3252" s="9">
        <f>(((Kickstarter[[#This Row],[launched_at]]/60)/60)/24)+DATE(1970,1,1)</f>
        <v>41918.742175925923</v>
      </c>
      <c r="L3252">
        <v>1412617724</v>
      </c>
      <c r="M3252" t="b">
        <v>1</v>
      </c>
      <c r="N3252">
        <v>213</v>
      </c>
      <c r="O3252" s="10">
        <f>Kickstarter[[#This Row],[pledged]]/Kickstarter[[#This Row],[goal]]</f>
        <v>1.01552</v>
      </c>
      <c r="P3252" s="12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Sub-Category]],LEN(Kickstarter[[#This Row],[Category and Sub-Category]])-FIND("/",Kickstarter[[#This Row],[Category and Sub-Category]]))</f>
        <v>plays</v>
      </c>
      <c r="S3252" t="b">
        <v>1</v>
      </c>
      <c r="T3252" t="s">
        <v>8271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f>(((Kickstarter[[#This Row],[deadline]]/60)/60)/24)+DATE(1970,1,1)</f>
        <v>42176.731087962966</v>
      </c>
      <c r="J3253">
        <v>1434907966</v>
      </c>
      <c r="K3253" s="9">
        <f>(((Kickstarter[[#This Row],[launched_at]]/60)/60)/24)+DATE(1970,1,1)</f>
        <v>42146.731087962966</v>
      </c>
      <c r="L3253">
        <v>1432315966</v>
      </c>
      <c r="M3253" t="b">
        <v>1</v>
      </c>
      <c r="N3253">
        <v>20</v>
      </c>
      <c r="O3253" s="10">
        <f>Kickstarter[[#This Row],[pledged]]/Kickstarter[[#This Row],[goal]]</f>
        <v>1.1073333333333333</v>
      </c>
      <c r="P3253" s="12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Sub-Category]],LEN(Kickstarter[[#This Row],[Category and Sub-Category]])-FIND("/",Kickstarter[[#This Row],[Category and Sub-Category]]))</f>
        <v>plays</v>
      </c>
      <c r="S3253" t="b">
        <v>1</v>
      </c>
      <c r="T3253" t="s">
        <v>8271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f>(((Kickstarter[[#This Row],[deadline]]/60)/60)/24)+DATE(1970,1,1)</f>
        <v>42620.472685185188</v>
      </c>
      <c r="J3254">
        <v>1473247240</v>
      </c>
      <c r="K3254" s="9">
        <f>(((Kickstarter[[#This Row],[launched_at]]/60)/60)/24)+DATE(1970,1,1)</f>
        <v>42590.472685185188</v>
      </c>
      <c r="L3254">
        <v>1470655240</v>
      </c>
      <c r="M3254" t="b">
        <v>1</v>
      </c>
      <c r="N3254">
        <v>50</v>
      </c>
      <c r="O3254" s="10">
        <f>Kickstarter[[#This Row],[pledged]]/Kickstarter[[#This Row],[goal]]</f>
        <v>1.2782222222222221</v>
      </c>
      <c r="P3254" s="12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Sub-Category]],LEN(Kickstarter[[#This Row],[Category and Sub-Category]])-FIND("/",Kickstarter[[#This Row],[Category and Sub-Category]]))</f>
        <v>plays</v>
      </c>
      <c r="S3254" t="b">
        <v>1</v>
      </c>
      <c r="T3254" t="s">
        <v>8271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f>(((Kickstarter[[#This Row],[deadline]]/60)/60)/24)+DATE(1970,1,1)</f>
        <v>42621.15625</v>
      </c>
      <c r="J3255">
        <v>1473306300</v>
      </c>
      <c r="K3255" s="9">
        <f>(((Kickstarter[[#This Row],[launched_at]]/60)/60)/24)+DATE(1970,1,1)</f>
        <v>42602.576712962968</v>
      </c>
      <c r="L3255">
        <v>1471701028</v>
      </c>
      <c r="M3255" t="b">
        <v>1</v>
      </c>
      <c r="N3255">
        <v>115</v>
      </c>
      <c r="O3255" s="10">
        <f>Kickstarter[[#This Row],[pledged]]/Kickstarter[[#This Row],[goal]]</f>
        <v>1.0182500000000001</v>
      </c>
      <c r="P3255" s="12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Sub-Category]],LEN(Kickstarter[[#This Row],[Category and Sub-Category]])-FIND("/",Kickstarter[[#This Row],[Category and Sub-Category]]))</f>
        <v>plays</v>
      </c>
      <c r="S3255" t="b">
        <v>1</v>
      </c>
      <c r="T3255" t="s">
        <v>8271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f>(((Kickstarter[[#This Row],[deadline]]/60)/60)/24)+DATE(1970,1,1)</f>
        <v>42089.044085648144</v>
      </c>
      <c r="J3256">
        <v>1427331809</v>
      </c>
      <c r="K3256" s="9">
        <f>(((Kickstarter[[#This Row],[launched_at]]/60)/60)/24)+DATE(1970,1,1)</f>
        <v>42059.085752314815</v>
      </c>
      <c r="L3256">
        <v>1424743409</v>
      </c>
      <c r="M3256" t="b">
        <v>1</v>
      </c>
      <c r="N3256">
        <v>186</v>
      </c>
      <c r="O3256" s="10">
        <f>Kickstarter[[#This Row],[pledged]]/Kickstarter[[#This Row],[goal]]</f>
        <v>1.012576923076923</v>
      </c>
      <c r="P3256" s="12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Sub-Category]],LEN(Kickstarter[[#This Row],[Category and Sub-Category]])-FIND("/",Kickstarter[[#This Row],[Category and Sub-Category]]))</f>
        <v>plays</v>
      </c>
      <c r="S3256" t="b">
        <v>1</v>
      </c>
      <c r="T3256" t="s">
        <v>8271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f>(((Kickstarter[[#This Row],[deadline]]/60)/60)/24)+DATE(1970,1,1)</f>
        <v>41919.768229166664</v>
      </c>
      <c r="J3257">
        <v>1412706375</v>
      </c>
      <c r="K3257" s="9">
        <f>(((Kickstarter[[#This Row],[launched_at]]/60)/60)/24)+DATE(1970,1,1)</f>
        <v>41889.768229166664</v>
      </c>
      <c r="L3257">
        <v>1410114375</v>
      </c>
      <c r="M3257" t="b">
        <v>1</v>
      </c>
      <c r="N3257">
        <v>18</v>
      </c>
      <c r="O3257" s="10">
        <f>Kickstarter[[#This Row],[pledged]]/Kickstarter[[#This Row],[goal]]</f>
        <v>1.75</v>
      </c>
      <c r="P3257" s="12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Sub-Category]],LEN(Kickstarter[[#This Row],[Category and Sub-Category]])-FIND("/",Kickstarter[[#This Row],[Category and Sub-Category]]))</f>
        <v>plays</v>
      </c>
      <c r="S3257" t="b">
        <v>1</v>
      </c>
      <c r="T3257" t="s">
        <v>8271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f>(((Kickstarter[[#This Row],[deadline]]/60)/60)/24)+DATE(1970,1,1)</f>
        <v>42166.165972222225</v>
      </c>
      <c r="J3258">
        <v>1433995140</v>
      </c>
      <c r="K3258" s="9">
        <f>(((Kickstarter[[#This Row],[launched_at]]/60)/60)/24)+DATE(1970,1,1)</f>
        <v>42144.573807870373</v>
      </c>
      <c r="L3258">
        <v>1432129577</v>
      </c>
      <c r="M3258" t="b">
        <v>1</v>
      </c>
      <c r="N3258">
        <v>176</v>
      </c>
      <c r="O3258" s="10">
        <f>Kickstarter[[#This Row],[pledged]]/Kickstarter[[#This Row],[goal]]</f>
        <v>1.2806</v>
      </c>
      <c r="P3258" s="12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Sub-Category]],LEN(Kickstarter[[#This Row],[Category and Sub-Category]])-FIND("/",Kickstarter[[#This Row],[Category and Sub-Category]]))</f>
        <v>plays</v>
      </c>
      <c r="S3258" t="b">
        <v>1</v>
      </c>
      <c r="T3258" t="s">
        <v>8271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f>(((Kickstarter[[#This Row],[deadline]]/60)/60)/24)+DATE(1970,1,1)</f>
        <v>42788.559629629628</v>
      </c>
      <c r="J3259">
        <v>1487769952</v>
      </c>
      <c r="K3259" s="9">
        <f>(((Kickstarter[[#This Row],[launched_at]]/60)/60)/24)+DATE(1970,1,1)</f>
        <v>42758.559629629628</v>
      </c>
      <c r="L3259">
        <v>1485177952</v>
      </c>
      <c r="M3259" t="b">
        <v>0</v>
      </c>
      <c r="N3259">
        <v>41</v>
      </c>
      <c r="O3259" s="10">
        <f>Kickstarter[[#This Row],[pledged]]/Kickstarter[[#This Row],[goal]]</f>
        <v>1.0629949999999999</v>
      </c>
      <c r="P3259" s="12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Sub-Category]],LEN(Kickstarter[[#This Row],[Category and Sub-Category]])-FIND("/",Kickstarter[[#This Row],[Category and Sub-Category]]))</f>
        <v>plays</v>
      </c>
      <c r="S3259" t="b">
        <v>1</v>
      </c>
      <c r="T3259" t="s">
        <v>8271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f>(((Kickstarter[[#This Row],[deadline]]/60)/60)/24)+DATE(1970,1,1)</f>
        <v>42012.887280092589</v>
      </c>
      <c r="J3260">
        <v>1420751861</v>
      </c>
      <c r="K3260" s="9">
        <f>(((Kickstarter[[#This Row],[launched_at]]/60)/60)/24)+DATE(1970,1,1)</f>
        <v>41982.887280092589</v>
      </c>
      <c r="L3260">
        <v>1418159861</v>
      </c>
      <c r="M3260" t="b">
        <v>1</v>
      </c>
      <c r="N3260">
        <v>75</v>
      </c>
      <c r="O3260" s="10">
        <f>Kickstarter[[#This Row],[pledged]]/Kickstarter[[#This Row],[goal]]</f>
        <v>1.052142857142857</v>
      </c>
      <c r="P3260" s="12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Sub-Category]],LEN(Kickstarter[[#This Row],[Category and Sub-Category]])-FIND("/",Kickstarter[[#This Row],[Category and Sub-Category]]))</f>
        <v>plays</v>
      </c>
      <c r="S3260" t="b">
        <v>1</v>
      </c>
      <c r="T3260" t="s">
        <v>8271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f>(((Kickstarter[[#This Row],[deadline]]/60)/60)/24)+DATE(1970,1,1)</f>
        <v>42644.165972222225</v>
      </c>
      <c r="J3261">
        <v>1475294340</v>
      </c>
      <c r="K3261" s="9">
        <f>(((Kickstarter[[#This Row],[launched_at]]/60)/60)/24)+DATE(1970,1,1)</f>
        <v>42614.760937500003</v>
      </c>
      <c r="L3261">
        <v>1472753745</v>
      </c>
      <c r="M3261" t="b">
        <v>1</v>
      </c>
      <c r="N3261">
        <v>97</v>
      </c>
      <c r="O3261" s="10">
        <f>Kickstarter[[#This Row],[pledged]]/Kickstarter[[#This Row],[goal]]</f>
        <v>1.0616782608695652</v>
      </c>
      <c r="P3261" s="12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Sub-Category]],LEN(Kickstarter[[#This Row],[Category and Sub-Category]])-FIND("/",Kickstarter[[#This Row],[Category and Sub-Category]]))</f>
        <v>plays</v>
      </c>
      <c r="S3261" t="b">
        <v>1</v>
      </c>
      <c r="T3261" t="s">
        <v>8271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f>(((Kickstarter[[#This Row],[deadline]]/60)/60)/24)+DATE(1970,1,1)</f>
        <v>42338.714328703703</v>
      </c>
      <c r="J3262">
        <v>1448903318</v>
      </c>
      <c r="K3262" s="9">
        <f>(((Kickstarter[[#This Row],[launched_at]]/60)/60)/24)+DATE(1970,1,1)</f>
        <v>42303.672662037032</v>
      </c>
      <c r="L3262">
        <v>1445875718</v>
      </c>
      <c r="M3262" t="b">
        <v>1</v>
      </c>
      <c r="N3262">
        <v>73</v>
      </c>
      <c r="O3262" s="10">
        <f>Kickstarter[[#This Row],[pledged]]/Kickstarter[[#This Row],[goal]]</f>
        <v>1.0924</v>
      </c>
      <c r="P3262" s="12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Sub-Category]],LEN(Kickstarter[[#This Row],[Category and Sub-Category]])-FIND("/",Kickstarter[[#This Row],[Category and Sub-Category]]))</f>
        <v>plays</v>
      </c>
      <c r="S3262" t="b">
        <v>1</v>
      </c>
      <c r="T3262" t="s">
        <v>8271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f>(((Kickstarter[[#This Row],[deadline]]/60)/60)/24)+DATE(1970,1,1)</f>
        <v>42201.725416666668</v>
      </c>
      <c r="J3263">
        <v>1437067476</v>
      </c>
      <c r="K3263" s="9">
        <f>(((Kickstarter[[#This Row],[launched_at]]/60)/60)/24)+DATE(1970,1,1)</f>
        <v>42171.725416666668</v>
      </c>
      <c r="L3263">
        <v>1434475476</v>
      </c>
      <c r="M3263" t="b">
        <v>1</v>
      </c>
      <c r="N3263">
        <v>49</v>
      </c>
      <c r="O3263" s="10">
        <f>Kickstarter[[#This Row],[pledged]]/Kickstarter[[#This Row],[goal]]</f>
        <v>1.0045454545454546</v>
      </c>
      <c r="P3263" s="12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Sub-Category]],LEN(Kickstarter[[#This Row],[Category and Sub-Category]])-FIND("/",Kickstarter[[#This Row],[Category and Sub-Category]]))</f>
        <v>plays</v>
      </c>
      <c r="S3263" t="b">
        <v>1</v>
      </c>
      <c r="T3263" t="s">
        <v>8271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f>(((Kickstarter[[#This Row],[deadline]]/60)/60)/24)+DATE(1970,1,1)</f>
        <v>41995.166666666672</v>
      </c>
      <c r="J3264">
        <v>1419220800</v>
      </c>
      <c r="K3264" s="9">
        <f>(((Kickstarter[[#This Row],[launched_at]]/60)/60)/24)+DATE(1970,1,1)</f>
        <v>41964.315532407403</v>
      </c>
      <c r="L3264">
        <v>1416555262</v>
      </c>
      <c r="M3264" t="b">
        <v>1</v>
      </c>
      <c r="N3264">
        <v>134</v>
      </c>
      <c r="O3264" s="10">
        <f>Kickstarter[[#This Row],[pledged]]/Kickstarter[[#This Row],[goal]]</f>
        <v>1.0304098360655738</v>
      </c>
      <c r="P3264" s="12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Sub-Category]],LEN(Kickstarter[[#This Row],[Category and Sub-Category]])-FIND("/",Kickstarter[[#This Row],[Category and Sub-Category]]))</f>
        <v>plays</v>
      </c>
      <c r="S3264" t="b">
        <v>1</v>
      </c>
      <c r="T3264" t="s">
        <v>8271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f>(((Kickstarter[[#This Row],[deadline]]/60)/60)/24)+DATE(1970,1,1)</f>
        <v>42307.875</v>
      </c>
      <c r="J3265">
        <v>1446238800</v>
      </c>
      <c r="K3265" s="9">
        <f>(((Kickstarter[[#This Row],[launched_at]]/60)/60)/24)+DATE(1970,1,1)</f>
        <v>42284.516064814816</v>
      </c>
      <c r="L3265">
        <v>1444220588</v>
      </c>
      <c r="M3265" t="b">
        <v>1</v>
      </c>
      <c r="N3265">
        <v>68</v>
      </c>
      <c r="O3265" s="10">
        <f>Kickstarter[[#This Row],[pledged]]/Kickstarter[[#This Row],[goal]]</f>
        <v>1.121664</v>
      </c>
      <c r="P3265" s="12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Sub-Category]],LEN(Kickstarter[[#This Row],[Category and Sub-Category]])-FIND("/",Kickstarter[[#This Row],[Category and Sub-Category]]))</f>
        <v>plays</v>
      </c>
      <c r="S3265" t="b">
        <v>1</v>
      </c>
      <c r="T3265" t="s">
        <v>8271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f>(((Kickstarter[[#This Row],[deadline]]/60)/60)/24)+DATE(1970,1,1)</f>
        <v>42032.916666666672</v>
      </c>
      <c r="J3266">
        <v>1422482400</v>
      </c>
      <c r="K3266" s="9">
        <f>(((Kickstarter[[#This Row],[launched_at]]/60)/60)/24)+DATE(1970,1,1)</f>
        <v>42016.800208333334</v>
      </c>
      <c r="L3266">
        <v>1421089938</v>
      </c>
      <c r="M3266" t="b">
        <v>1</v>
      </c>
      <c r="N3266">
        <v>49</v>
      </c>
      <c r="O3266" s="10">
        <f>Kickstarter[[#This Row],[pledged]]/Kickstarter[[#This Row],[goal]]</f>
        <v>1.03</v>
      </c>
      <c r="P3266" s="12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Sub-Category]],LEN(Kickstarter[[#This Row],[Category and Sub-Category]])-FIND("/",Kickstarter[[#This Row],[Category and Sub-Category]]))</f>
        <v>plays</v>
      </c>
      <c r="S3266" t="b">
        <v>1</v>
      </c>
      <c r="T3266" t="s">
        <v>8271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f>(((Kickstarter[[#This Row],[deadline]]/60)/60)/24)+DATE(1970,1,1)</f>
        <v>42341.708333333328</v>
      </c>
      <c r="J3267">
        <v>1449162000</v>
      </c>
      <c r="K3267" s="9">
        <f>(((Kickstarter[[#This Row],[launched_at]]/60)/60)/24)+DATE(1970,1,1)</f>
        <v>42311.711979166663</v>
      </c>
      <c r="L3267">
        <v>1446570315</v>
      </c>
      <c r="M3267" t="b">
        <v>1</v>
      </c>
      <c r="N3267">
        <v>63</v>
      </c>
      <c r="O3267" s="10">
        <f>Kickstarter[[#This Row],[pledged]]/Kickstarter[[#This Row],[goal]]</f>
        <v>1.64</v>
      </c>
      <c r="P3267" s="12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Sub-Category]],LEN(Kickstarter[[#This Row],[Category and Sub-Category]])-FIND("/",Kickstarter[[#This Row],[Category and Sub-Category]]))</f>
        <v>plays</v>
      </c>
      <c r="S3267" t="b">
        <v>1</v>
      </c>
      <c r="T3267" t="s">
        <v>8271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f>(((Kickstarter[[#This Row],[deadline]]/60)/60)/24)+DATE(1970,1,1)</f>
        <v>42167.875</v>
      </c>
      <c r="J3268">
        <v>1434142800</v>
      </c>
      <c r="K3268" s="9">
        <f>(((Kickstarter[[#This Row],[launched_at]]/60)/60)/24)+DATE(1970,1,1)</f>
        <v>42136.536134259266</v>
      </c>
      <c r="L3268">
        <v>1431435122</v>
      </c>
      <c r="M3268" t="b">
        <v>1</v>
      </c>
      <c r="N3268">
        <v>163</v>
      </c>
      <c r="O3268" s="10">
        <f>Kickstarter[[#This Row],[pledged]]/Kickstarter[[#This Row],[goal]]</f>
        <v>1.3128333333333333</v>
      </c>
      <c r="P3268" s="12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Sub-Category]],LEN(Kickstarter[[#This Row],[Category and Sub-Category]])-FIND("/",Kickstarter[[#This Row],[Category and Sub-Category]]))</f>
        <v>plays</v>
      </c>
      <c r="S3268" t="b">
        <v>1</v>
      </c>
      <c r="T3268" t="s">
        <v>8271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f>(((Kickstarter[[#This Row],[deadline]]/60)/60)/24)+DATE(1970,1,1)</f>
        <v>42202.757638888885</v>
      </c>
      <c r="J3269">
        <v>1437156660</v>
      </c>
      <c r="K3269" s="9">
        <f>(((Kickstarter[[#This Row],[launched_at]]/60)/60)/24)+DATE(1970,1,1)</f>
        <v>42172.757638888885</v>
      </c>
      <c r="L3269">
        <v>1434564660</v>
      </c>
      <c r="M3269" t="b">
        <v>1</v>
      </c>
      <c r="N3269">
        <v>288</v>
      </c>
      <c r="O3269" s="10">
        <f>Kickstarter[[#This Row],[pledged]]/Kickstarter[[#This Row],[goal]]</f>
        <v>1.0209999999999999</v>
      </c>
      <c r="P3269" s="12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Sub-Category]],LEN(Kickstarter[[#This Row],[Category and Sub-Category]])-FIND("/",Kickstarter[[#This Row],[Category and Sub-Category]]))</f>
        <v>plays</v>
      </c>
      <c r="S3269" t="b">
        <v>1</v>
      </c>
      <c r="T3269" t="s">
        <v>8271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f>(((Kickstarter[[#This Row],[deadline]]/60)/60)/24)+DATE(1970,1,1)</f>
        <v>42606.90425925926</v>
      </c>
      <c r="J3270">
        <v>1472074928</v>
      </c>
      <c r="K3270" s="9">
        <f>(((Kickstarter[[#This Row],[launched_at]]/60)/60)/24)+DATE(1970,1,1)</f>
        <v>42590.90425925926</v>
      </c>
      <c r="L3270">
        <v>1470692528</v>
      </c>
      <c r="M3270" t="b">
        <v>1</v>
      </c>
      <c r="N3270">
        <v>42</v>
      </c>
      <c r="O3270" s="10">
        <f>Kickstarter[[#This Row],[pledged]]/Kickstarter[[#This Row],[goal]]</f>
        <v>1.28</v>
      </c>
      <c r="P3270" s="12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Sub-Category]],LEN(Kickstarter[[#This Row],[Category and Sub-Category]])-FIND("/",Kickstarter[[#This Row],[Category and Sub-Category]]))</f>
        <v>plays</v>
      </c>
      <c r="S3270" t="b">
        <v>1</v>
      </c>
      <c r="T3270" t="s">
        <v>8271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f>(((Kickstarter[[#This Row],[deadline]]/60)/60)/24)+DATE(1970,1,1)</f>
        <v>42171.458333333328</v>
      </c>
      <c r="J3271">
        <v>1434452400</v>
      </c>
      <c r="K3271" s="9">
        <f>(((Kickstarter[[#This Row],[launched_at]]/60)/60)/24)+DATE(1970,1,1)</f>
        <v>42137.395798611105</v>
      </c>
      <c r="L3271">
        <v>1431509397</v>
      </c>
      <c r="M3271" t="b">
        <v>1</v>
      </c>
      <c r="N3271">
        <v>70</v>
      </c>
      <c r="O3271" s="10">
        <f>Kickstarter[[#This Row],[pledged]]/Kickstarter[[#This Row],[goal]]</f>
        <v>1.0149999999999999</v>
      </c>
      <c r="P3271" s="12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Sub-Category]],LEN(Kickstarter[[#This Row],[Category and Sub-Category]])-FIND("/",Kickstarter[[#This Row],[Category and Sub-Category]]))</f>
        <v>plays</v>
      </c>
      <c r="S3271" t="b">
        <v>1</v>
      </c>
      <c r="T3271" t="s">
        <v>8271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f>(((Kickstarter[[#This Row],[deadline]]/60)/60)/24)+DATE(1970,1,1)</f>
        <v>42197.533159722225</v>
      </c>
      <c r="J3272">
        <v>1436705265</v>
      </c>
      <c r="K3272" s="9">
        <f>(((Kickstarter[[#This Row],[launched_at]]/60)/60)/24)+DATE(1970,1,1)</f>
        <v>42167.533159722225</v>
      </c>
      <c r="L3272">
        <v>1434113265</v>
      </c>
      <c r="M3272" t="b">
        <v>1</v>
      </c>
      <c r="N3272">
        <v>30</v>
      </c>
      <c r="O3272" s="10">
        <f>Kickstarter[[#This Row],[pledged]]/Kickstarter[[#This Row],[goal]]</f>
        <v>1.0166666666666666</v>
      </c>
      <c r="P3272" s="12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Sub-Category]],LEN(Kickstarter[[#This Row],[Category and Sub-Category]])-FIND("/",Kickstarter[[#This Row],[Category and Sub-Category]]))</f>
        <v>plays</v>
      </c>
      <c r="S3272" t="b">
        <v>1</v>
      </c>
      <c r="T3272" t="s">
        <v>8271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f>(((Kickstarter[[#This Row],[deadline]]/60)/60)/24)+DATE(1970,1,1)</f>
        <v>41945.478877314818</v>
      </c>
      <c r="J3273">
        <v>1414927775</v>
      </c>
      <c r="K3273" s="9">
        <f>(((Kickstarter[[#This Row],[launched_at]]/60)/60)/24)+DATE(1970,1,1)</f>
        <v>41915.437210648146</v>
      </c>
      <c r="L3273">
        <v>1412332175</v>
      </c>
      <c r="M3273" t="b">
        <v>1</v>
      </c>
      <c r="N3273">
        <v>51</v>
      </c>
      <c r="O3273" s="10">
        <f>Kickstarter[[#This Row],[pledged]]/Kickstarter[[#This Row],[goal]]</f>
        <v>1.3</v>
      </c>
      <c r="P3273" s="12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Sub-Category]],LEN(Kickstarter[[#This Row],[Category and Sub-Category]])-FIND("/",Kickstarter[[#This Row],[Category and Sub-Category]]))</f>
        <v>plays</v>
      </c>
      <c r="S3273" t="b">
        <v>1</v>
      </c>
      <c r="T3273" t="s">
        <v>8271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f>(((Kickstarter[[#This Row],[deadline]]/60)/60)/24)+DATE(1970,1,1)</f>
        <v>42314.541770833333</v>
      </c>
      <c r="J3274">
        <v>1446814809</v>
      </c>
      <c r="K3274" s="9">
        <f>(((Kickstarter[[#This Row],[launched_at]]/60)/60)/24)+DATE(1970,1,1)</f>
        <v>42284.500104166669</v>
      </c>
      <c r="L3274">
        <v>1444219209</v>
      </c>
      <c r="M3274" t="b">
        <v>1</v>
      </c>
      <c r="N3274">
        <v>145</v>
      </c>
      <c r="O3274" s="10">
        <f>Kickstarter[[#This Row],[pledged]]/Kickstarter[[#This Row],[goal]]</f>
        <v>1.5443</v>
      </c>
      <c r="P3274" s="12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Sub-Category]],LEN(Kickstarter[[#This Row],[Category and Sub-Category]])-FIND("/",Kickstarter[[#This Row],[Category and Sub-Category]]))</f>
        <v>plays</v>
      </c>
      <c r="S3274" t="b">
        <v>1</v>
      </c>
      <c r="T3274" t="s">
        <v>8271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f>(((Kickstarter[[#This Row],[deadline]]/60)/60)/24)+DATE(1970,1,1)</f>
        <v>42627.791666666672</v>
      </c>
      <c r="J3275">
        <v>1473879600</v>
      </c>
      <c r="K3275" s="9">
        <f>(((Kickstarter[[#This Row],[launched_at]]/60)/60)/24)+DATE(1970,1,1)</f>
        <v>42611.801412037035</v>
      </c>
      <c r="L3275">
        <v>1472498042</v>
      </c>
      <c r="M3275" t="b">
        <v>1</v>
      </c>
      <c r="N3275">
        <v>21</v>
      </c>
      <c r="O3275" s="10">
        <f>Kickstarter[[#This Row],[pledged]]/Kickstarter[[#This Row],[goal]]</f>
        <v>1.0740000000000001</v>
      </c>
      <c r="P3275" s="12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Sub-Category]],LEN(Kickstarter[[#This Row],[Category and Sub-Category]])-FIND("/",Kickstarter[[#This Row],[Category and Sub-Category]]))</f>
        <v>plays</v>
      </c>
      <c r="S3275" t="b">
        <v>1</v>
      </c>
      <c r="T3275" t="s">
        <v>8271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f>(((Kickstarter[[#This Row],[deadline]]/60)/60)/24)+DATE(1970,1,1)</f>
        <v>42444.875</v>
      </c>
      <c r="J3276">
        <v>1458075600</v>
      </c>
      <c r="K3276" s="9">
        <f>(((Kickstarter[[#This Row],[launched_at]]/60)/60)/24)+DATE(1970,1,1)</f>
        <v>42400.704537037032</v>
      </c>
      <c r="L3276">
        <v>1454259272</v>
      </c>
      <c r="M3276" t="b">
        <v>1</v>
      </c>
      <c r="N3276">
        <v>286</v>
      </c>
      <c r="O3276" s="10">
        <f>Kickstarter[[#This Row],[pledged]]/Kickstarter[[#This Row],[goal]]</f>
        <v>1.0132258064516129</v>
      </c>
      <c r="P3276" s="12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Sub-Category]],LEN(Kickstarter[[#This Row],[Category and Sub-Category]])-FIND("/",Kickstarter[[#This Row],[Category and Sub-Category]]))</f>
        <v>plays</v>
      </c>
      <c r="S3276" t="b">
        <v>1</v>
      </c>
      <c r="T3276" t="s">
        <v>8271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f>(((Kickstarter[[#This Row],[deadline]]/60)/60)/24)+DATE(1970,1,1)</f>
        <v>42044.1875</v>
      </c>
      <c r="J3277">
        <v>1423456200</v>
      </c>
      <c r="K3277" s="9">
        <f>(((Kickstarter[[#This Row],[launched_at]]/60)/60)/24)+DATE(1970,1,1)</f>
        <v>42017.88045138889</v>
      </c>
      <c r="L3277">
        <v>1421183271</v>
      </c>
      <c r="M3277" t="b">
        <v>1</v>
      </c>
      <c r="N3277">
        <v>12</v>
      </c>
      <c r="O3277" s="10">
        <f>Kickstarter[[#This Row],[pledged]]/Kickstarter[[#This Row],[goal]]</f>
        <v>1.0027777777777778</v>
      </c>
      <c r="P3277" s="12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Sub-Category]],LEN(Kickstarter[[#This Row],[Category and Sub-Category]])-FIND("/",Kickstarter[[#This Row],[Category and Sub-Category]]))</f>
        <v>plays</v>
      </c>
      <c r="S3277" t="b">
        <v>1</v>
      </c>
      <c r="T3277" t="s">
        <v>8271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f>(((Kickstarter[[#This Row],[deadline]]/60)/60)/24)+DATE(1970,1,1)</f>
        <v>42461.165972222225</v>
      </c>
      <c r="J3278">
        <v>1459483140</v>
      </c>
      <c r="K3278" s="9">
        <f>(((Kickstarter[[#This Row],[launched_at]]/60)/60)/24)+DATE(1970,1,1)</f>
        <v>42426.949988425928</v>
      </c>
      <c r="L3278">
        <v>1456526879</v>
      </c>
      <c r="M3278" t="b">
        <v>1</v>
      </c>
      <c r="N3278">
        <v>100</v>
      </c>
      <c r="O3278" s="10">
        <f>Kickstarter[[#This Row],[pledged]]/Kickstarter[[#This Row],[goal]]</f>
        <v>1.1684444444444444</v>
      </c>
      <c r="P3278" s="12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Sub-Category]],LEN(Kickstarter[[#This Row],[Category and Sub-Category]])-FIND("/",Kickstarter[[#This Row],[Category and Sub-Category]]))</f>
        <v>plays</v>
      </c>
      <c r="S3278" t="b">
        <v>1</v>
      </c>
      <c r="T3278" t="s">
        <v>8271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f>(((Kickstarter[[#This Row],[deadline]]/60)/60)/24)+DATE(1970,1,1)</f>
        <v>41961.724606481483</v>
      </c>
      <c r="J3279">
        <v>1416331406</v>
      </c>
      <c r="K3279" s="9">
        <f>(((Kickstarter[[#This Row],[launched_at]]/60)/60)/24)+DATE(1970,1,1)</f>
        <v>41931.682939814818</v>
      </c>
      <c r="L3279">
        <v>1413735806</v>
      </c>
      <c r="M3279" t="b">
        <v>1</v>
      </c>
      <c r="N3279">
        <v>100</v>
      </c>
      <c r="O3279" s="10">
        <f>Kickstarter[[#This Row],[pledged]]/Kickstarter[[#This Row],[goal]]</f>
        <v>1.0860000000000001</v>
      </c>
      <c r="P3279" s="12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Sub-Category]],LEN(Kickstarter[[#This Row],[Category and Sub-Category]])-FIND("/",Kickstarter[[#This Row],[Category and Sub-Category]]))</f>
        <v>plays</v>
      </c>
      <c r="S3279" t="b">
        <v>1</v>
      </c>
      <c r="T3279" t="s">
        <v>8271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f>(((Kickstarter[[#This Row],[deadline]]/60)/60)/24)+DATE(1970,1,1)</f>
        <v>42154.848414351851</v>
      </c>
      <c r="J3280">
        <v>1433017303</v>
      </c>
      <c r="K3280" s="9">
        <f>(((Kickstarter[[#This Row],[launched_at]]/60)/60)/24)+DATE(1970,1,1)</f>
        <v>42124.848414351851</v>
      </c>
      <c r="L3280">
        <v>1430425303</v>
      </c>
      <c r="M3280" t="b">
        <v>1</v>
      </c>
      <c r="N3280">
        <v>34</v>
      </c>
      <c r="O3280" s="10">
        <f>Kickstarter[[#This Row],[pledged]]/Kickstarter[[#This Row],[goal]]</f>
        <v>1.034</v>
      </c>
      <c r="P3280" s="12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Sub-Category]],LEN(Kickstarter[[#This Row],[Category and Sub-Category]])-FIND("/",Kickstarter[[#This Row],[Category and Sub-Category]]))</f>
        <v>plays</v>
      </c>
      <c r="S3280" t="b">
        <v>1</v>
      </c>
      <c r="T3280" t="s">
        <v>8271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f>(((Kickstarter[[#This Row],[deadline]]/60)/60)/24)+DATE(1970,1,1)</f>
        <v>42461.06086805556</v>
      </c>
      <c r="J3281">
        <v>1459474059</v>
      </c>
      <c r="K3281" s="9">
        <f>(((Kickstarter[[#This Row],[launched_at]]/60)/60)/24)+DATE(1970,1,1)</f>
        <v>42431.102534722217</v>
      </c>
      <c r="L3281">
        <v>1456885659</v>
      </c>
      <c r="M3281" t="b">
        <v>0</v>
      </c>
      <c r="N3281">
        <v>63</v>
      </c>
      <c r="O3281" s="10">
        <f>Kickstarter[[#This Row],[pledged]]/Kickstarter[[#This Row],[goal]]</f>
        <v>1.1427586206896552</v>
      </c>
      <c r="P3281" s="12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Sub-Category]],LEN(Kickstarter[[#This Row],[Category and Sub-Category]])-FIND("/",Kickstarter[[#This Row],[Category and Sub-Category]]))</f>
        <v>plays</v>
      </c>
      <c r="S3281" t="b">
        <v>1</v>
      </c>
      <c r="T3281" t="s">
        <v>8271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f>(((Kickstarter[[#This Row],[deadline]]/60)/60)/24)+DATE(1970,1,1)</f>
        <v>42156.208333333328</v>
      </c>
      <c r="J3282">
        <v>1433134800</v>
      </c>
      <c r="K3282" s="9">
        <f>(((Kickstarter[[#This Row],[launched_at]]/60)/60)/24)+DATE(1970,1,1)</f>
        <v>42121.756921296299</v>
      </c>
      <c r="L3282">
        <v>1430158198</v>
      </c>
      <c r="M3282" t="b">
        <v>0</v>
      </c>
      <c r="N3282">
        <v>30</v>
      </c>
      <c r="O3282" s="10">
        <f>Kickstarter[[#This Row],[pledged]]/Kickstarter[[#This Row],[goal]]</f>
        <v>1.03</v>
      </c>
      <c r="P3282" s="12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Sub-Category]],LEN(Kickstarter[[#This Row],[Category and Sub-Category]])-FIND("/",Kickstarter[[#This Row],[Category and Sub-Category]]))</f>
        <v>plays</v>
      </c>
      <c r="S3282" t="b">
        <v>1</v>
      </c>
      <c r="T3282" t="s">
        <v>8271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f>(((Kickstarter[[#This Row],[deadline]]/60)/60)/24)+DATE(1970,1,1)</f>
        <v>42249.019733796296</v>
      </c>
      <c r="J3283">
        <v>1441153705</v>
      </c>
      <c r="K3283" s="9">
        <f>(((Kickstarter[[#This Row],[launched_at]]/60)/60)/24)+DATE(1970,1,1)</f>
        <v>42219.019733796296</v>
      </c>
      <c r="L3283">
        <v>1438561705</v>
      </c>
      <c r="M3283" t="b">
        <v>0</v>
      </c>
      <c r="N3283">
        <v>47</v>
      </c>
      <c r="O3283" s="10">
        <f>Kickstarter[[#This Row],[pledged]]/Kickstarter[[#This Row],[goal]]</f>
        <v>1.216</v>
      </c>
      <c r="P3283" s="12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Sub-Category]],LEN(Kickstarter[[#This Row],[Category and Sub-Category]])-FIND("/",Kickstarter[[#This Row],[Category and Sub-Category]]))</f>
        <v>plays</v>
      </c>
      <c r="S3283" t="b">
        <v>1</v>
      </c>
      <c r="T3283" t="s">
        <v>8271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f>(((Kickstarter[[#This Row],[deadline]]/60)/60)/24)+DATE(1970,1,1)</f>
        <v>42489.19430555556</v>
      </c>
      <c r="J3284">
        <v>1461904788</v>
      </c>
      <c r="K3284" s="9">
        <f>(((Kickstarter[[#This Row],[launched_at]]/60)/60)/24)+DATE(1970,1,1)</f>
        <v>42445.19430555556</v>
      </c>
      <c r="L3284">
        <v>1458103188</v>
      </c>
      <c r="M3284" t="b">
        <v>0</v>
      </c>
      <c r="N3284">
        <v>237</v>
      </c>
      <c r="O3284" s="10">
        <f>Kickstarter[[#This Row],[pledged]]/Kickstarter[[#This Row],[goal]]</f>
        <v>1.026467741935484</v>
      </c>
      <c r="P3284" s="12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Sub-Category]],LEN(Kickstarter[[#This Row],[Category and Sub-Category]])-FIND("/",Kickstarter[[#This Row],[Category and Sub-Category]]))</f>
        <v>plays</v>
      </c>
      <c r="S3284" t="b">
        <v>1</v>
      </c>
      <c r="T3284" t="s">
        <v>8271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f>(((Kickstarter[[#This Row],[deadline]]/60)/60)/24)+DATE(1970,1,1)</f>
        <v>42410.875</v>
      </c>
      <c r="J3285">
        <v>1455138000</v>
      </c>
      <c r="K3285" s="9">
        <f>(((Kickstarter[[#This Row],[launched_at]]/60)/60)/24)+DATE(1970,1,1)</f>
        <v>42379.74418981481</v>
      </c>
      <c r="L3285">
        <v>1452448298</v>
      </c>
      <c r="M3285" t="b">
        <v>0</v>
      </c>
      <c r="N3285">
        <v>47</v>
      </c>
      <c r="O3285" s="10">
        <f>Kickstarter[[#This Row],[pledged]]/Kickstarter[[#This Row],[goal]]</f>
        <v>1.0475000000000001</v>
      </c>
      <c r="P3285" s="12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Sub-Category]],LEN(Kickstarter[[#This Row],[Category and Sub-Category]])-FIND("/",Kickstarter[[#This Row],[Category and Sub-Category]]))</f>
        <v>plays</v>
      </c>
      <c r="S3285" t="b">
        <v>1</v>
      </c>
      <c r="T3285" t="s">
        <v>8271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f>(((Kickstarter[[#This Row],[deadline]]/60)/60)/24)+DATE(1970,1,1)</f>
        <v>42398.249305555553</v>
      </c>
      <c r="J3286">
        <v>1454047140</v>
      </c>
      <c r="K3286" s="9">
        <f>(((Kickstarter[[#This Row],[launched_at]]/60)/60)/24)+DATE(1970,1,1)</f>
        <v>42380.884872685187</v>
      </c>
      <c r="L3286">
        <v>1452546853</v>
      </c>
      <c r="M3286" t="b">
        <v>0</v>
      </c>
      <c r="N3286">
        <v>15</v>
      </c>
      <c r="O3286" s="10">
        <f>Kickstarter[[#This Row],[pledged]]/Kickstarter[[#This Row],[goal]]</f>
        <v>1.016</v>
      </c>
      <c r="P3286" s="12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Sub-Category]],LEN(Kickstarter[[#This Row],[Category and Sub-Category]])-FIND("/",Kickstarter[[#This Row],[Category and Sub-Category]]))</f>
        <v>plays</v>
      </c>
      <c r="S3286" t="b">
        <v>1</v>
      </c>
      <c r="T3286" t="s">
        <v>8271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f>(((Kickstarter[[#This Row],[deadline]]/60)/60)/24)+DATE(1970,1,1)</f>
        <v>42794.208333333328</v>
      </c>
      <c r="J3287">
        <v>1488258000</v>
      </c>
      <c r="K3287" s="9">
        <f>(((Kickstarter[[#This Row],[launched_at]]/60)/60)/24)+DATE(1970,1,1)</f>
        <v>42762.942430555559</v>
      </c>
      <c r="L3287">
        <v>1485556626</v>
      </c>
      <c r="M3287" t="b">
        <v>0</v>
      </c>
      <c r="N3287">
        <v>81</v>
      </c>
      <c r="O3287" s="10">
        <f>Kickstarter[[#This Row],[pledged]]/Kickstarter[[#This Row],[goal]]</f>
        <v>1.1210242048409682</v>
      </c>
      <c r="P3287" s="12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Sub-Category]],LEN(Kickstarter[[#This Row],[Category and Sub-Category]])-FIND("/",Kickstarter[[#This Row],[Category and Sub-Category]]))</f>
        <v>plays</v>
      </c>
      <c r="S3287" t="b">
        <v>1</v>
      </c>
      <c r="T3287" t="s">
        <v>8271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f>(((Kickstarter[[#This Row],[deadline]]/60)/60)/24)+DATE(1970,1,1)</f>
        <v>42597.840069444443</v>
      </c>
      <c r="J3288">
        <v>1471291782</v>
      </c>
      <c r="K3288" s="9">
        <f>(((Kickstarter[[#This Row],[launched_at]]/60)/60)/24)+DATE(1970,1,1)</f>
        <v>42567.840069444443</v>
      </c>
      <c r="L3288">
        <v>1468699782</v>
      </c>
      <c r="M3288" t="b">
        <v>0</v>
      </c>
      <c r="N3288">
        <v>122</v>
      </c>
      <c r="O3288" s="10">
        <f>Kickstarter[[#This Row],[pledged]]/Kickstarter[[#This Row],[goal]]</f>
        <v>1.0176666666666667</v>
      </c>
      <c r="P3288" s="12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Sub-Category]],LEN(Kickstarter[[#This Row],[Category and Sub-Category]])-FIND("/",Kickstarter[[#This Row],[Category and Sub-Category]]))</f>
        <v>plays</v>
      </c>
      <c r="S3288" t="b">
        <v>1</v>
      </c>
      <c r="T3288" t="s">
        <v>8271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f>(((Kickstarter[[#This Row],[deadline]]/60)/60)/24)+DATE(1970,1,1)</f>
        <v>42336.750324074077</v>
      </c>
      <c r="J3289">
        <v>1448733628</v>
      </c>
      <c r="K3289" s="9">
        <f>(((Kickstarter[[#This Row],[launched_at]]/60)/60)/24)+DATE(1970,1,1)</f>
        <v>42311.750324074077</v>
      </c>
      <c r="L3289">
        <v>1446573628</v>
      </c>
      <c r="M3289" t="b">
        <v>0</v>
      </c>
      <c r="N3289">
        <v>34</v>
      </c>
      <c r="O3289" s="10">
        <f>Kickstarter[[#This Row],[pledged]]/Kickstarter[[#This Row],[goal]]</f>
        <v>1</v>
      </c>
      <c r="P3289" s="12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Sub-Category]],LEN(Kickstarter[[#This Row],[Category and Sub-Category]])-FIND("/",Kickstarter[[#This Row],[Category and Sub-Category]]))</f>
        <v>plays</v>
      </c>
      <c r="S3289" t="b">
        <v>1</v>
      </c>
      <c r="T3289" t="s">
        <v>8271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f>(((Kickstarter[[#This Row],[deadline]]/60)/60)/24)+DATE(1970,1,1)</f>
        <v>42541.958333333328</v>
      </c>
      <c r="J3290">
        <v>1466463600</v>
      </c>
      <c r="K3290" s="9">
        <f>(((Kickstarter[[#This Row],[launched_at]]/60)/60)/24)+DATE(1970,1,1)</f>
        <v>42505.774479166663</v>
      </c>
      <c r="L3290">
        <v>1463337315</v>
      </c>
      <c r="M3290" t="b">
        <v>0</v>
      </c>
      <c r="N3290">
        <v>207</v>
      </c>
      <c r="O3290" s="10">
        <f>Kickstarter[[#This Row],[pledged]]/Kickstarter[[#This Row],[goal]]</f>
        <v>1.0026489999999999</v>
      </c>
      <c r="P3290" s="12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Sub-Category]],LEN(Kickstarter[[#This Row],[Category and Sub-Category]])-FIND("/",Kickstarter[[#This Row],[Category and Sub-Category]]))</f>
        <v>plays</v>
      </c>
      <c r="S3290" t="b">
        <v>1</v>
      </c>
      <c r="T3290" t="s">
        <v>8271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f>(((Kickstarter[[#This Row],[deadline]]/60)/60)/24)+DATE(1970,1,1)</f>
        <v>42786.368078703701</v>
      </c>
      <c r="J3291">
        <v>1487580602</v>
      </c>
      <c r="K3291" s="9">
        <f>(((Kickstarter[[#This Row],[launched_at]]/60)/60)/24)+DATE(1970,1,1)</f>
        <v>42758.368078703701</v>
      </c>
      <c r="L3291">
        <v>1485161402</v>
      </c>
      <c r="M3291" t="b">
        <v>0</v>
      </c>
      <c r="N3291">
        <v>25</v>
      </c>
      <c r="O3291" s="10">
        <f>Kickstarter[[#This Row],[pledged]]/Kickstarter[[#This Row],[goal]]</f>
        <v>1.3304200000000002</v>
      </c>
      <c r="P3291" s="12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Sub-Category]],LEN(Kickstarter[[#This Row],[Category and Sub-Category]])-FIND("/",Kickstarter[[#This Row],[Category and Sub-Category]]))</f>
        <v>plays</v>
      </c>
      <c r="S3291" t="b">
        <v>1</v>
      </c>
      <c r="T3291" t="s">
        <v>8271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f>(((Kickstarter[[#This Row],[deadline]]/60)/60)/24)+DATE(1970,1,1)</f>
        <v>42805.51494212963</v>
      </c>
      <c r="J3292">
        <v>1489234891</v>
      </c>
      <c r="K3292" s="9">
        <f>(((Kickstarter[[#This Row],[launched_at]]/60)/60)/24)+DATE(1970,1,1)</f>
        <v>42775.51494212963</v>
      </c>
      <c r="L3292">
        <v>1486642891</v>
      </c>
      <c r="M3292" t="b">
        <v>0</v>
      </c>
      <c r="N3292">
        <v>72</v>
      </c>
      <c r="O3292" s="10">
        <f>Kickstarter[[#This Row],[pledged]]/Kickstarter[[#This Row],[goal]]</f>
        <v>1.212</v>
      </c>
      <c r="P3292" s="12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Sub-Category]],LEN(Kickstarter[[#This Row],[Category and Sub-Category]])-FIND("/",Kickstarter[[#This Row],[Category and Sub-Category]]))</f>
        <v>plays</v>
      </c>
      <c r="S3292" t="b">
        <v>1</v>
      </c>
      <c r="T3292" t="s">
        <v>8271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f>(((Kickstarter[[#This Row],[deadline]]/60)/60)/24)+DATE(1970,1,1)</f>
        <v>42264.165972222225</v>
      </c>
      <c r="J3293">
        <v>1442462340</v>
      </c>
      <c r="K3293" s="9">
        <f>(((Kickstarter[[#This Row],[launched_at]]/60)/60)/24)+DATE(1970,1,1)</f>
        <v>42232.702546296292</v>
      </c>
      <c r="L3293">
        <v>1439743900</v>
      </c>
      <c r="M3293" t="b">
        <v>0</v>
      </c>
      <c r="N3293">
        <v>14</v>
      </c>
      <c r="O3293" s="10">
        <f>Kickstarter[[#This Row],[pledged]]/Kickstarter[[#This Row],[goal]]</f>
        <v>1.1399999999999999</v>
      </c>
      <c r="P3293" s="12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Sub-Category]],LEN(Kickstarter[[#This Row],[Category and Sub-Category]])-FIND("/",Kickstarter[[#This Row],[Category and Sub-Category]]))</f>
        <v>plays</v>
      </c>
      <c r="S3293" t="b">
        <v>1</v>
      </c>
      <c r="T3293" t="s">
        <v>8271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f>(((Kickstarter[[#This Row],[deadline]]/60)/60)/24)+DATE(1970,1,1)</f>
        <v>42342.811898148153</v>
      </c>
      <c r="J3294">
        <v>1449257348</v>
      </c>
      <c r="K3294" s="9">
        <f>(((Kickstarter[[#This Row],[launched_at]]/60)/60)/24)+DATE(1970,1,1)</f>
        <v>42282.770231481481</v>
      </c>
      <c r="L3294">
        <v>1444069748</v>
      </c>
      <c r="M3294" t="b">
        <v>0</v>
      </c>
      <c r="N3294">
        <v>15</v>
      </c>
      <c r="O3294" s="10">
        <f>Kickstarter[[#This Row],[pledged]]/Kickstarter[[#This Row],[goal]]</f>
        <v>2.8613861386138613</v>
      </c>
      <c r="P3294" s="12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Sub-Category]],LEN(Kickstarter[[#This Row],[Category and Sub-Category]])-FIND("/",Kickstarter[[#This Row],[Category and Sub-Category]]))</f>
        <v>plays</v>
      </c>
      <c r="S3294" t="b">
        <v>1</v>
      </c>
      <c r="T3294" t="s">
        <v>8271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f>(((Kickstarter[[#This Row],[deadline]]/60)/60)/24)+DATE(1970,1,1)</f>
        <v>42798.425370370373</v>
      </c>
      <c r="J3295">
        <v>1488622352</v>
      </c>
      <c r="K3295" s="9">
        <f>(((Kickstarter[[#This Row],[launched_at]]/60)/60)/24)+DATE(1970,1,1)</f>
        <v>42768.425370370373</v>
      </c>
      <c r="L3295">
        <v>1486030352</v>
      </c>
      <c r="M3295" t="b">
        <v>0</v>
      </c>
      <c r="N3295">
        <v>91</v>
      </c>
      <c r="O3295" s="10">
        <f>Kickstarter[[#This Row],[pledged]]/Kickstarter[[#This Row],[goal]]</f>
        <v>1.7044444444444444</v>
      </c>
      <c r="P3295" s="12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Sub-Category]],LEN(Kickstarter[[#This Row],[Category and Sub-Category]])-FIND("/",Kickstarter[[#This Row],[Category and Sub-Category]]))</f>
        <v>plays</v>
      </c>
      <c r="S3295" t="b">
        <v>1</v>
      </c>
      <c r="T3295" t="s">
        <v>8271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f>(((Kickstarter[[#This Row],[deadline]]/60)/60)/24)+DATE(1970,1,1)</f>
        <v>42171.541134259256</v>
      </c>
      <c r="J3296">
        <v>1434459554</v>
      </c>
      <c r="K3296" s="9">
        <f>(((Kickstarter[[#This Row],[launched_at]]/60)/60)/24)+DATE(1970,1,1)</f>
        <v>42141.541134259256</v>
      </c>
      <c r="L3296">
        <v>1431867554</v>
      </c>
      <c r="M3296" t="b">
        <v>0</v>
      </c>
      <c r="N3296">
        <v>24</v>
      </c>
      <c r="O3296" s="10">
        <f>Kickstarter[[#This Row],[pledged]]/Kickstarter[[#This Row],[goal]]</f>
        <v>1.1833333333333333</v>
      </c>
      <c r="P3296" s="12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Sub-Category]],LEN(Kickstarter[[#This Row],[Category and Sub-Category]])-FIND("/",Kickstarter[[#This Row],[Category and Sub-Category]]))</f>
        <v>plays</v>
      </c>
      <c r="S3296" t="b">
        <v>1</v>
      </c>
      <c r="T3296" t="s">
        <v>8271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f>(((Kickstarter[[#This Row],[deadline]]/60)/60)/24)+DATE(1970,1,1)</f>
        <v>42639.442465277782</v>
      </c>
      <c r="J3297">
        <v>1474886229</v>
      </c>
      <c r="K3297" s="9">
        <f>(((Kickstarter[[#This Row],[launched_at]]/60)/60)/24)+DATE(1970,1,1)</f>
        <v>42609.442465277782</v>
      </c>
      <c r="L3297">
        <v>1472294229</v>
      </c>
      <c r="M3297" t="b">
        <v>0</v>
      </c>
      <c r="N3297">
        <v>27</v>
      </c>
      <c r="O3297" s="10">
        <f>Kickstarter[[#This Row],[pledged]]/Kickstarter[[#This Row],[goal]]</f>
        <v>1.0285857142857142</v>
      </c>
      <c r="P3297" s="12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Sub-Category]],LEN(Kickstarter[[#This Row],[Category and Sub-Category]])-FIND("/",Kickstarter[[#This Row],[Category and Sub-Category]]))</f>
        <v>plays</v>
      </c>
      <c r="S3297" t="b">
        <v>1</v>
      </c>
      <c r="T3297" t="s">
        <v>8271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f>(((Kickstarter[[#This Row],[deadline]]/60)/60)/24)+DATE(1970,1,1)</f>
        <v>42330.916666666672</v>
      </c>
      <c r="J3298">
        <v>1448229600</v>
      </c>
      <c r="K3298" s="9">
        <f>(((Kickstarter[[#This Row],[launched_at]]/60)/60)/24)+DATE(1970,1,1)</f>
        <v>42309.756620370375</v>
      </c>
      <c r="L3298">
        <v>1446401372</v>
      </c>
      <c r="M3298" t="b">
        <v>0</v>
      </c>
      <c r="N3298">
        <v>47</v>
      </c>
      <c r="O3298" s="10">
        <f>Kickstarter[[#This Row],[pledged]]/Kickstarter[[#This Row],[goal]]</f>
        <v>1.4406666666666668</v>
      </c>
      <c r="P3298" s="12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Sub-Category]],LEN(Kickstarter[[#This Row],[Category and Sub-Category]])-FIND("/",Kickstarter[[#This Row],[Category and Sub-Category]]))</f>
        <v>plays</v>
      </c>
      <c r="S3298" t="b">
        <v>1</v>
      </c>
      <c r="T3298" t="s">
        <v>8271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f>(((Kickstarter[[#This Row],[deadline]]/60)/60)/24)+DATE(1970,1,1)</f>
        <v>42212.957638888889</v>
      </c>
      <c r="J3299">
        <v>1438037940</v>
      </c>
      <c r="K3299" s="9">
        <f>(((Kickstarter[[#This Row],[launched_at]]/60)/60)/24)+DATE(1970,1,1)</f>
        <v>42193.771481481483</v>
      </c>
      <c r="L3299">
        <v>1436380256</v>
      </c>
      <c r="M3299" t="b">
        <v>0</v>
      </c>
      <c r="N3299">
        <v>44</v>
      </c>
      <c r="O3299" s="10">
        <f>Kickstarter[[#This Row],[pledged]]/Kickstarter[[#This Row],[goal]]</f>
        <v>1.0007272727272727</v>
      </c>
      <c r="P3299" s="12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Sub-Category]],LEN(Kickstarter[[#This Row],[Category and Sub-Category]])-FIND("/",Kickstarter[[#This Row],[Category and Sub-Category]]))</f>
        <v>plays</v>
      </c>
      <c r="S3299" t="b">
        <v>1</v>
      </c>
      <c r="T3299" t="s">
        <v>8271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f>(((Kickstarter[[#This Row],[deadline]]/60)/60)/24)+DATE(1970,1,1)</f>
        <v>42260</v>
      </c>
      <c r="J3300">
        <v>1442102400</v>
      </c>
      <c r="K3300" s="9">
        <f>(((Kickstarter[[#This Row],[launched_at]]/60)/60)/24)+DATE(1970,1,1)</f>
        <v>42239.957962962959</v>
      </c>
      <c r="L3300">
        <v>1440370768</v>
      </c>
      <c r="M3300" t="b">
        <v>0</v>
      </c>
      <c r="N3300">
        <v>72</v>
      </c>
      <c r="O3300" s="10">
        <f>Kickstarter[[#This Row],[pledged]]/Kickstarter[[#This Row],[goal]]</f>
        <v>1.0173000000000001</v>
      </c>
      <c r="P3300" s="12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Sub-Category]],LEN(Kickstarter[[#This Row],[Category and Sub-Category]])-FIND("/",Kickstarter[[#This Row],[Category and Sub-Category]]))</f>
        <v>plays</v>
      </c>
      <c r="S3300" t="b">
        <v>1</v>
      </c>
      <c r="T3300" t="s">
        <v>8271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f>(((Kickstarter[[#This Row],[deadline]]/60)/60)/24)+DATE(1970,1,1)</f>
        <v>42291.917395833334</v>
      </c>
      <c r="J3301">
        <v>1444860063</v>
      </c>
      <c r="K3301" s="9">
        <f>(((Kickstarter[[#This Row],[launched_at]]/60)/60)/24)+DATE(1970,1,1)</f>
        <v>42261.917395833334</v>
      </c>
      <c r="L3301">
        <v>1442268063</v>
      </c>
      <c r="M3301" t="b">
        <v>0</v>
      </c>
      <c r="N3301">
        <v>63</v>
      </c>
      <c r="O3301" s="10">
        <f>Kickstarter[[#This Row],[pledged]]/Kickstarter[[#This Row],[goal]]</f>
        <v>1.1619999999999999</v>
      </c>
      <c r="P3301" s="12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Sub-Category]],LEN(Kickstarter[[#This Row],[Category and Sub-Category]])-FIND("/",Kickstarter[[#This Row],[Category and Sub-Category]]))</f>
        <v>plays</v>
      </c>
      <c r="S3301" t="b">
        <v>1</v>
      </c>
      <c r="T3301" t="s">
        <v>8271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f>(((Kickstarter[[#This Row],[deadline]]/60)/60)/24)+DATE(1970,1,1)</f>
        <v>42123.743773148148</v>
      </c>
      <c r="J3302">
        <v>1430329862</v>
      </c>
      <c r="K3302" s="9">
        <f>(((Kickstarter[[#This Row],[launched_at]]/60)/60)/24)+DATE(1970,1,1)</f>
        <v>42102.743773148148</v>
      </c>
      <c r="L3302">
        <v>1428515462</v>
      </c>
      <c r="M3302" t="b">
        <v>0</v>
      </c>
      <c r="N3302">
        <v>88</v>
      </c>
      <c r="O3302" s="10">
        <f>Kickstarter[[#This Row],[pledged]]/Kickstarter[[#This Row],[goal]]</f>
        <v>1.3616666666666666</v>
      </c>
      <c r="P3302" s="12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Sub-Category]],LEN(Kickstarter[[#This Row],[Category and Sub-Category]])-FIND("/",Kickstarter[[#This Row],[Category and Sub-Category]]))</f>
        <v>plays</v>
      </c>
      <c r="S3302" t="b">
        <v>1</v>
      </c>
      <c r="T3302" t="s">
        <v>8271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f>(((Kickstarter[[#This Row],[deadline]]/60)/60)/24)+DATE(1970,1,1)</f>
        <v>42583.290972222225</v>
      </c>
      <c r="J3303">
        <v>1470034740</v>
      </c>
      <c r="K3303" s="9">
        <f>(((Kickstarter[[#This Row],[launched_at]]/60)/60)/24)+DATE(1970,1,1)</f>
        <v>42538.73583333334</v>
      </c>
      <c r="L3303">
        <v>1466185176</v>
      </c>
      <c r="M3303" t="b">
        <v>0</v>
      </c>
      <c r="N3303">
        <v>70</v>
      </c>
      <c r="O3303" s="10">
        <f>Kickstarter[[#This Row],[pledged]]/Kickstarter[[#This Row],[goal]]</f>
        <v>1.3346666666666667</v>
      </c>
      <c r="P3303" s="12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Sub-Category]],LEN(Kickstarter[[#This Row],[Category and Sub-Category]])-FIND("/",Kickstarter[[#This Row],[Category and Sub-Category]]))</f>
        <v>plays</v>
      </c>
      <c r="S3303" t="b">
        <v>1</v>
      </c>
      <c r="T3303" t="s">
        <v>8271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f>(((Kickstarter[[#This Row],[deadline]]/60)/60)/24)+DATE(1970,1,1)</f>
        <v>42711.35157407407</v>
      </c>
      <c r="J3304">
        <v>1481099176</v>
      </c>
      <c r="K3304" s="9">
        <f>(((Kickstarter[[#This Row],[launched_at]]/60)/60)/24)+DATE(1970,1,1)</f>
        <v>42681.35157407407</v>
      </c>
      <c r="L3304">
        <v>1478507176</v>
      </c>
      <c r="M3304" t="b">
        <v>0</v>
      </c>
      <c r="N3304">
        <v>50</v>
      </c>
      <c r="O3304" s="10">
        <f>Kickstarter[[#This Row],[pledged]]/Kickstarter[[#This Row],[goal]]</f>
        <v>1.0339285714285715</v>
      </c>
      <c r="P3304" s="12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Sub-Category]],LEN(Kickstarter[[#This Row],[Category and Sub-Category]])-FIND("/",Kickstarter[[#This Row],[Category and Sub-Category]]))</f>
        <v>plays</v>
      </c>
      <c r="S3304" t="b">
        <v>1</v>
      </c>
      <c r="T3304" t="s">
        <v>8271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f>(((Kickstarter[[#This Row],[deadline]]/60)/60)/24)+DATE(1970,1,1)</f>
        <v>42091.609768518523</v>
      </c>
      <c r="J3305">
        <v>1427553484</v>
      </c>
      <c r="K3305" s="9">
        <f>(((Kickstarter[[#This Row],[launched_at]]/60)/60)/24)+DATE(1970,1,1)</f>
        <v>42056.65143518518</v>
      </c>
      <c r="L3305">
        <v>1424533084</v>
      </c>
      <c r="M3305" t="b">
        <v>0</v>
      </c>
      <c r="N3305">
        <v>35</v>
      </c>
      <c r="O3305" s="10">
        <f>Kickstarter[[#This Row],[pledged]]/Kickstarter[[#This Row],[goal]]</f>
        <v>1.1588888888888889</v>
      </c>
      <c r="P3305" s="12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Sub-Category]],LEN(Kickstarter[[#This Row],[Category and Sub-Category]])-FIND("/",Kickstarter[[#This Row],[Category and Sub-Category]]))</f>
        <v>plays</v>
      </c>
      <c r="S3305" t="b">
        <v>1</v>
      </c>
      <c r="T3305" t="s">
        <v>8271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f>(((Kickstarter[[#This Row],[deadline]]/60)/60)/24)+DATE(1970,1,1)</f>
        <v>42726.624444444446</v>
      </c>
      <c r="J3306">
        <v>1482418752</v>
      </c>
      <c r="K3306" s="9">
        <f>(((Kickstarter[[#This Row],[launched_at]]/60)/60)/24)+DATE(1970,1,1)</f>
        <v>42696.624444444446</v>
      </c>
      <c r="L3306">
        <v>1479826752</v>
      </c>
      <c r="M3306" t="b">
        <v>0</v>
      </c>
      <c r="N3306">
        <v>175</v>
      </c>
      <c r="O3306" s="10">
        <f>Kickstarter[[#This Row],[pledged]]/Kickstarter[[#This Row],[goal]]</f>
        <v>1.0451666666666666</v>
      </c>
      <c r="P3306" s="12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Sub-Category]],LEN(Kickstarter[[#This Row],[Category and Sub-Category]])-FIND("/",Kickstarter[[#This Row],[Category and Sub-Category]]))</f>
        <v>plays</v>
      </c>
      <c r="S3306" t="b">
        <v>1</v>
      </c>
      <c r="T3306" t="s">
        <v>8271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f>(((Kickstarter[[#This Row],[deadline]]/60)/60)/24)+DATE(1970,1,1)</f>
        <v>42216.855879629627</v>
      </c>
      <c r="J3307">
        <v>1438374748</v>
      </c>
      <c r="K3307" s="9">
        <f>(((Kickstarter[[#This Row],[launched_at]]/60)/60)/24)+DATE(1970,1,1)</f>
        <v>42186.855879629627</v>
      </c>
      <c r="L3307">
        <v>1435782748</v>
      </c>
      <c r="M3307" t="b">
        <v>0</v>
      </c>
      <c r="N3307">
        <v>20</v>
      </c>
      <c r="O3307" s="10">
        <f>Kickstarter[[#This Row],[pledged]]/Kickstarter[[#This Row],[goal]]</f>
        <v>1.0202500000000001</v>
      </c>
      <c r="P3307" s="12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Sub-Category]],LEN(Kickstarter[[#This Row],[Category and Sub-Category]])-FIND("/",Kickstarter[[#This Row],[Category and Sub-Category]]))</f>
        <v>plays</v>
      </c>
      <c r="S3307" t="b">
        <v>1</v>
      </c>
      <c r="T3307" t="s">
        <v>8271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f>(((Kickstarter[[#This Row],[deadline]]/60)/60)/24)+DATE(1970,1,1)</f>
        <v>42531.125</v>
      </c>
      <c r="J3308">
        <v>1465527600</v>
      </c>
      <c r="K3308" s="9">
        <f>(((Kickstarter[[#This Row],[launched_at]]/60)/60)/24)+DATE(1970,1,1)</f>
        <v>42493.219236111108</v>
      </c>
      <c r="L3308">
        <v>1462252542</v>
      </c>
      <c r="M3308" t="b">
        <v>0</v>
      </c>
      <c r="N3308">
        <v>54</v>
      </c>
      <c r="O3308" s="10">
        <f>Kickstarter[[#This Row],[pledged]]/Kickstarter[[#This Row],[goal]]</f>
        <v>1.7533333333333334</v>
      </c>
      <c r="P3308" s="12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Sub-Category]],LEN(Kickstarter[[#This Row],[Category and Sub-Category]])-FIND("/",Kickstarter[[#This Row],[Category and Sub-Category]]))</f>
        <v>plays</v>
      </c>
      <c r="S3308" t="b">
        <v>1</v>
      </c>
      <c r="T3308" t="s">
        <v>8271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f>(((Kickstarter[[#This Row],[deadline]]/60)/60)/24)+DATE(1970,1,1)</f>
        <v>42505.057164351849</v>
      </c>
      <c r="J3309">
        <v>1463275339</v>
      </c>
      <c r="K3309" s="9">
        <f>(((Kickstarter[[#This Row],[launched_at]]/60)/60)/24)+DATE(1970,1,1)</f>
        <v>42475.057164351849</v>
      </c>
      <c r="L3309">
        <v>1460683339</v>
      </c>
      <c r="M3309" t="b">
        <v>0</v>
      </c>
      <c r="N3309">
        <v>20</v>
      </c>
      <c r="O3309" s="10">
        <f>Kickstarter[[#This Row],[pledged]]/Kickstarter[[#This Row],[goal]]</f>
        <v>1.0668</v>
      </c>
      <c r="P3309" s="12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Sub-Category]],LEN(Kickstarter[[#This Row],[Category and Sub-Category]])-FIND("/",Kickstarter[[#This Row],[Category and Sub-Category]]))</f>
        <v>plays</v>
      </c>
      <c r="S3309" t="b">
        <v>1</v>
      </c>
      <c r="T3309" t="s">
        <v>8271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f>(((Kickstarter[[#This Row],[deadline]]/60)/60)/24)+DATE(1970,1,1)</f>
        <v>42473.876909722225</v>
      </c>
      <c r="J3310">
        <v>1460581365</v>
      </c>
      <c r="K3310" s="9">
        <f>(((Kickstarter[[#This Row],[launched_at]]/60)/60)/24)+DATE(1970,1,1)</f>
        <v>42452.876909722225</v>
      </c>
      <c r="L3310">
        <v>1458766965</v>
      </c>
      <c r="M3310" t="b">
        <v>0</v>
      </c>
      <c r="N3310">
        <v>57</v>
      </c>
      <c r="O3310" s="10">
        <f>Kickstarter[[#This Row],[pledged]]/Kickstarter[[#This Row],[goal]]</f>
        <v>1.2228571428571429</v>
      </c>
      <c r="P3310" s="12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Sub-Category]],LEN(Kickstarter[[#This Row],[Category and Sub-Category]])-FIND("/",Kickstarter[[#This Row],[Category and Sub-Category]]))</f>
        <v>plays</v>
      </c>
      <c r="S3310" t="b">
        <v>1</v>
      </c>
      <c r="T3310" t="s">
        <v>8271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f>(((Kickstarter[[#This Row],[deadline]]/60)/60)/24)+DATE(1970,1,1)</f>
        <v>42659.650208333333</v>
      </c>
      <c r="J3311">
        <v>1476632178</v>
      </c>
      <c r="K3311" s="9">
        <f>(((Kickstarter[[#This Row],[launched_at]]/60)/60)/24)+DATE(1970,1,1)</f>
        <v>42628.650208333333</v>
      </c>
      <c r="L3311">
        <v>1473953778</v>
      </c>
      <c r="M3311" t="b">
        <v>0</v>
      </c>
      <c r="N3311">
        <v>31</v>
      </c>
      <c r="O3311" s="10">
        <f>Kickstarter[[#This Row],[pledged]]/Kickstarter[[#This Row],[goal]]</f>
        <v>1.5942857142857143</v>
      </c>
      <c r="P3311" s="12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Sub-Category]],LEN(Kickstarter[[#This Row],[Category and Sub-Category]])-FIND("/",Kickstarter[[#This Row],[Category and Sub-Category]]))</f>
        <v>plays</v>
      </c>
      <c r="S3311" t="b">
        <v>1</v>
      </c>
      <c r="T3311" t="s">
        <v>8271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f>(((Kickstarter[[#This Row],[deadline]]/60)/60)/24)+DATE(1970,1,1)</f>
        <v>42283.928530092591</v>
      </c>
      <c r="J3312">
        <v>1444169825</v>
      </c>
      <c r="K3312" s="9">
        <f>(((Kickstarter[[#This Row],[launched_at]]/60)/60)/24)+DATE(1970,1,1)</f>
        <v>42253.928530092591</v>
      </c>
      <c r="L3312">
        <v>1441577825</v>
      </c>
      <c r="M3312" t="b">
        <v>0</v>
      </c>
      <c r="N3312">
        <v>31</v>
      </c>
      <c r="O3312" s="10">
        <f>Kickstarter[[#This Row],[pledged]]/Kickstarter[[#This Row],[goal]]</f>
        <v>1.0007692307692309</v>
      </c>
      <c r="P3312" s="12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Sub-Category]],LEN(Kickstarter[[#This Row],[Category and Sub-Category]])-FIND("/",Kickstarter[[#This Row],[Category and Sub-Category]]))</f>
        <v>plays</v>
      </c>
      <c r="S3312" t="b">
        <v>1</v>
      </c>
      <c r="T3312" t="s">
        <v>8271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f>(((Kickstarter[[#This Row],[deadline]]/60)/60)/24)+DATE(1970,1,1)</f>
        <v>42294.29178240741</v>
      </c>
      <c r="J3313">
        <v>1445065210</v>
      </c>
      <c r="K3313" s="9">
        <f>(((Kickstarter[[#This Row],[launched_at]]/60)/60)/24)+DATE(1970,1,1)</f>
        <v>42264.29178240741</v>
      </c>
      <c r="L3313">
        <v>1442473210</v>
      </c>
      <c r="M3313" t="b">
        <v>0</v>
      </c>
      <c r="N3313">
        <v>45</v>
      </c>
      <c r="O3313" s="10">
        <f>Kickstarter[[#This Row],[pledged]]/Kickstarter[[#This Row],[goal]]</f>
        <v>1.0984</v>
      </c>
      <c r="P3313" s="12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Sub-Category]],LEN(Kickstarter[[#This Row],[Category and Sub-Category]])-FIND("/",Kickstarter[[#This Row],[Category and Sub-Category]]))</f>
        <v>plays</v>
      </c>
      <c r="S3313" t="b">
        <v>1</v>
      </c>
      <c r="T3313" t="s">
        <v>8271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f>(((Kickstarter[[#This Row],[deadline]]/60)/60)/24)+DATE(1970,1,1)</f>
        <v>42685.916666666672</v>
      </c>
      <c r="J3314">
        <v>1478901600</v>
      </c>
      <c r="K3314" s="9">
        <f>(((Kickstarter[[#This Row],[launched_at]]/60)/60)/24)+DATE(1970,1,1)</f>
        <v>42664.809560185182</v>
      </c>
      <c r="L3314">
        <v>1477077946</v>
      </c>
      <c r="M3314" t="b">
        <v>0</v>
      </c>
      <c r="N3314">
        <v>41</v>
      </c>
      <c r="O3314" s="10">
        <f>Kickstarter[[#This Row],[pledged]]/Kickstarter[[#This Row],[goal]]</f>
        <v>1.0004</v>
      </c>
      <c r="P3314" s="12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Sub-Category]],LEN(Kickstarter[[#This Row],[Category and Sub-Category]])-FIND("/",Kickstarter[[#This Row],[Category and Sub-Category]]))</f>
        <v>plays</v>
      </c>
      <c r="S3314" t="b">
        <v>1</v>
      </c>
      <c r="T3314" t="s">
        <v>8271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f>(((Kickstarter[[#This Row],[deadline]]/60)/60)/24)+DATE(1970,1,1)</f>
        <v>42396.041666666672</v>
      </c>
      <c r="J3315">
        <v>1453856400</v>
      </c>
      <c r="K3315" s="9">
        <f>(((Kickstarter[[#This Row],[launched_at]]/60)/60)/24)+DATE(1970,1,1)</f>
        <v>42382.244409722218</v>
      </c>
      <c r="L3315">
        <v>1452664317</v>
      </c>
      <c r="M3315" t="b">
        <v>0</v>
      </c>
      <c r="N3315">
        <v>29</v>
      </c>
      <c r="O3315" s="10">
        <f>Kickstarter[[#This Row],[pledged]]/Kickstarter[[#This Row],[goal]]</f>
        <v>1.1605000000000001</v>
      </c>
      <c r="P3315" s="12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Sub-Category]],LEN(Kickstarter[[#This Row],[Category and Sub-Category]])-FIND("/",Kickstarter[[#This Row],[Category and Sub-Category]]))</f>
        <v>plays</v>
      </c>
      <c r="S3315" t="b">
        <v>1</v>
      </c>
      <c r="T3315" t="s">
        <v>8271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f>(((Kickstarter[[#This Row],[deadline]]/60)/60)/24)+DATE(1970,1,1)</f>
        <v>42132.836805555555</v>
      </c>
      <c r="J3316">
        <v>1431115500</v>
      </c>
      <c r="K3316" s="9">
        <f>(((Kickstarter[[#This Row],[launched_at]]/60)/60)/24)+DATE(1970,1,1)</f>
        <v>42105.267488425925</v>
      </c>
      <c r="L3316">
        <v>1428733511</v>
      </c>
      <c r="M3316" t="b">
        <v>0</v>
      </c>
      <c r="N3316">
        <v>58</v>
      </c>
      <c r="O3316" s="10">
        <f>Kickstarter[[#This Row],[pledged]]/Kickstarter[[#This Row],[goal]]</f>
        <v>2.1074999999999999</v>
      </c>
      <c r="P3316" s="12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Sub-Category]],LEN(Kickstarter[[#This Row],[Category and Sub-Category]])-FIND("/",Kickstarter[[#This Row],[Category and Sub-Category]]))</f>
        <v>plays</v>
      </c>
      <c r="S3316" t="b">
        <v>1</v>
      </c>
      <c r="T3316" t="s">
        <v>8271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f>(((Kickstarter[[#This Row],[deadline]]/60)/60)/24)+DATE(1970,1,1)</f>
        <v>42496.303715277783</v>
      </c>
      <c r="J3317">
        <v>1462519041</v>
      </c>
      <c r="K3317" s="9">
        <f>(((Kickstarter[[#This Row],[launched_at]]/60)/60)/24)+DATE(1970,1,1)</f>
        <v>42466.303715277783</v>
      </c>
      <c r="L3317">
        <v>1459927041</v>
      </c>
      <c r="M3317" t="b">
        <v>0</v>
      </c>
      <c r="N3317">
        <v>89</v>
      </c>
      <c r="O3317" s="10">
        <f>Kickstarter[[#This Row],[pledged]]/Kickstarter[[#This Row],[goal]]</f>
        <v>1.1000000000000001</v>
      </c>
      <c r="P3317" s="12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Sub-Category]],LEN(Kickstarter[[#This Row],[Category and Sub-Category]])-FIND("/",Kickstarter[[#This Row],[Category and Sub-Category]]))</f>
        <v>plays</v>
      </c>
      <c r="S3317" t="b">
        <v>1</v>
      </c>
      <c r="T3317" t="s">
        <v>8271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f>(((Kickstarter[[#This Row],[deadline]]/60)/60)/24)+DATE(1970,1,1)</f>
        <v>41859.57916666667</v>
      </c>
      <c r="J3318">
        <v>1407506040</v>
      </c>
      <c r="K3318" s="9">
        <f>(((Kickstarter[[#This Row],[launched_at]]/60)/60)/24)+DATE(1970,1,1)</f>
        <v>41826.871238425927</v>
      </c>
      <c r="L3318">
        <v>1404680075</v>
      </c>
      <c r="M3318" t="b">
        <v>0</v>
      </c>
      <c r="N3318">
        <v>125</v>
      </c>
      <c r="O3318" s="10">
        <f>Kickstarter[[#This Row],[pledged]]/Kickstarter[[#This Row],[goal]]</f>
        <v>1.0008673425918038</v>
      </c>
      <c r="P3318" s="12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Sub-Category]],LEN(Kickstarter[[#This Row],[Category and Sub-Category]])-FIND("/",Kickstarter[[#This Row],[Category and Sub-Category]]))</f>
        <v>plays</v>
      </c>
      <c r="S3318" t="b">
        <v>1</v>
      </c>
      <c r="T3318" t="s">
        <v>8271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f>(((Kickstarter[[#This Row],[deadline]]/60)/60)/24)+DATE(1970,1,1)</f>
        <v>42529.039629629624</v>
      </c>
      <c r="J3319">
        <v>1465347424</v>
      </c>
      <c r="K3319" s="9">
        <f>(((Kickstarter[[#This Row],[launched_at]]/60)/60)/24)+DATE(1970,1,1)</f>
        <v>42499.039629629624</v>
      </c>
      <c r="L3319">
        <v>1462755424</v>
      </c>
      <c r="M3319" t="b">
        <v>0</v>
      </c>
      <c r="N3319">
        <v>18</v>
      </c>
      <c r="O3319" s="10">
        <f>Kickstarter[[#This Row],[pledged]]/Kickstarter[[#This Row],[goal]]</f>
        <v>1.0619047619047619</v>
      </c>
      <c r="P3319" s="12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Sub-Category]],LEN(Kickstarter[[#This Row],[Category and Sub-Category]])-FIND("/",Kickstarter[[#This Row],[Category and Sub-Category]]))</f>
        <v>plays</v>
      </c>
      <c r="S3319" t="b">
        <v>1</v>
      </c>
      <c r="T3319" t="s">
        <v>8271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f>(((Kickstarter[[#This Row],[deadline]]/60)/60)/24)+DATE(1970,1,1)</f>
        <v>42471.104166666672</v>
      </c>
      <c r="J3320">
        <v>1460341800</v>
      </c>
      <c r="K3320" s="9">
        <f>(((Kickstarter[[#This Row],[launched_at]]/60)/60)/24)+DATE(1970,1,1)</f>
        <v>42431.302002314813</v>
      </c>
      <c r="L3320">
        <v>1456902893</v>
      </c>
      <c r="M3320" t="b">
        <v>0</v>
      </c>
      <c r="N3320">
        <v>32</v>
      </c>
      <c r="O3320" s="10">
        <f>Kickstarter[[#This Row],[pledged]]/Kickstarter[[#This Row],[goal]]</f>
        <v>1.256</v>
      </c>
      <c r="P3320" s="12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Sub-Category]],LEN(Kickstarter[[#This Row],[Category and Sub-Category]])-FIND("/",Kickstarter[[#This Row],[Category and Sub-Category]]))</f>
        <v>plays</v>
      </c>
      <c r="S3320" t="b">
        <v>1</v>
      </c>
      <c r="T3320" t="s">
        <v>8271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f>(((Kickstarter[[#This Row],[deadline]]/60)/60)/24)+DATE(1970,1,1)</f>
        <v>42035.585486111115</v>
      </c>
      <c r="J3321">
        <v>1422712986</v>
      </c>
      <c r="K3321" s="9">
        <f>(((Kickstarter[[#This Row],[launched_at]]/60)/60)/24)+DATE(1970,1,1)</f>
        <v>41990.585486111115</v>
      </c>
      <c r="L3321">
        <v>1418824986</v>
      </c>
      <c r="M3321" t="b">
        <v>0</v>
      </c>
      <c r="N3321">
        <v>16</v>
      </c>
      <c r="O3321" s="10">
        <f>Kickstarter[[#This Row],[pledged]]/Kickstarter[[#This Row],[goal]]</f>
        <v>1.08</v>
      </c>
      <c r="P3321" s="12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Sub-Category]],LEN(Kickstarter[[#This Row],[Category and Sub-Category]])-FIND("/",Kickstarter[[#This Row],[Category and Sub-Category]]))</f>
        <v>plays</v>
      </c>
      <c r="S3321" t="b">
        <v>1</v>
      </c>
      <c r="T3321" t="s">
        <v>8271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f>(((Kickstarter[[#This Row],[deadline]]/60)/60)/24)+DATE(1970,1,1)</f>
        <v>42543.045798611114</v>
      </c>
      <c r="J3322">
        <v>1466557557</v>
      </c>
      <c r="K3322" s="9">
        <f>(((Kickstarter[[#This Row],[launched_at]]/60)/60)/24)+DATE(1970,1,1)</f>
        <v>42513.045798611114</v>
      </c>
      <c r="L3322">
        <v>1463965557</v>
      </c>
      <c r="M3322" t="b">
        <v>0</v>
      </c>
      <c r="N3322">
        <v>38</v>
      </c>
      <c r="O3322" s="10">
        <f>Kickstarter[[#This Row],[pledged]]/Kickstarter[[#This Row],[goal]]</f>
        <v>1.01</v>
      </c>
      <c r="P3322" s="12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Sub-Category]],LEN(Kickstarter[[#This Row],[Category and Sub-Category]])-FIND("/",Kickstarter[[#This Row],[Category and Sub-Category]]))</f>
        <v>plays</v>
      </c>
      <c r="S3322" t="b">
        <v>1</v>
      </c>
      <c r="T3322" t="s">
        <v>8271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f>(((Kickstarter[[#This Row],[deadline]]/60)/60)/24)+DATE(1970,1,1)</f>
        <v>41928.165972222225</v>
      </c>
      <c r="J3323">
        <v>1413431940</v>
      </c>
      <c r="K3323" s="9">
        <f>(((Kickstarter[[#This Row],[launched_at]]/60)/60)/24)+DATE(1970,1,1)</f>
        <v>41914.100289351853</v>
      </c>
      <c r="L3323">
        <v>1412216665</v>
      </c>
      <c r="M3323" t="b">
        <v>0</v>
      </c>
      <c r="N3323">
        <v>15</v>
      </c>
      <c r="O3323" s="10">
        <f>Kickstarter[[#This Row],[pledged]]/Kickstarter[[#This Row],[goal]]</f>
        <v>1.0740000000000001</v>
      </c>
      <c r="P3323" s="12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Sub-Category]],LEN(Kickstarter[[#This Row],[Category and Sub-Category]])-FIND("/",Kickstarter[[#This Row],[Category and Sub-Category]]))</f>
        <v>plays</v>
      </c>
      <c r="S3323" t="b">
        <v>1</v>
      </c>
      <c r="T3323" t="s">
        <v>8271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f>(((Kickstarter[[#This Row],[deadline]]/60)/60)/24)+DATE(1970,1,1)</f>
        <v>42543.163194444445</v>
      </c>
      <c r="J3324">
        <v>1466567700</v>
      </c>
      <c r="K3324" s="9">
        <f>(((Kickstarter[[#This Row],[launched_at]]/60)/60)/24)+DATE(1970,1,1)</f>
        <v>42521.010370370372</v>
      </c>
      <c r="L3324">
        <v>1464653696</v>
      </c>
      <c r="M3324" t="b">
        <v>0</v>
      </c>
      <c r="N3324">
        <v>23</v>
      </c>
      <c r="O3324" s="10">
        <f>Kickstarter[[#This Row],[pledged]]/Kickstarter[[#This Row],[goal]]</f>
        <v>1.0151515151515151</v>
      </c>
      <c r="P3324" s="12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Sub-Category]],LEN(Kickstarter[[#This Row],[Category and Sub-Category]])-FIND("/",Kickstarter[[#This Row],[Category and Sub-Category]]))</f>
        <v>plays</v>
      </c>
      <c r="S3324" t="b">
        <v>1</v>
      </c>
      <c r="T3324" t="s">
        <v>8271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f>(((Kickstarter[[#This Row],[deadline]]/60)/60)/24)+DATE(1970,1,1)</f>
        <v>42638.36583333333</v>
      </c>
      <c r="J3325">
        <v>1474793208</v>
      </c>
      <c r="K3325" s="9">
        <f>(((Kickstarter[[#This Row],[launched_at]]/60)/60)/24)+DATE(1970,1,1)</f>
        <v>42608.36583333333</v>
      </c>
      <c r="L3325">
        <v>1472201208</v>
      </c>
      <c r="M3325" t="b">
        <v>0</v>
      </c>
      <c r="N3325">
        <v>49</v>
      </c>
      <c r="O3325" s="10">
        <f>Kickstarter[[#This Row],[pledged]]/Kickstarter[[#This Row],[goal]]</f>
        <v>1.2589999999999999</v>
      </c>
      <c r="P3325" s="12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Sub-Category]],LEN(Kickstarter[[#This Row],[Category and Sub-Category]])-FIND("/",Kickstarter[[#This Row],[Category and Sub-Category]]))</f>
        <v>plays</v>
      </c>
      <c r="S3325" t="b">
        <v>1</v>
      </c>
      <c r="T3325" t="s">
        <v>8271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f>(((Kickstarter[[#This Row],[deadline]]/60)/60)/24)+DATE(1970,1,1)</f>
        <v>42526.58321759259</v>
      </c>
      <c r="J3326">
        <v>1465135190</v>
      </c>
      <c r="K3326" s="9">
        <f>(((Kickstarter[[#This Row],[launched_at]]/60)/60)/24)+DATE(1970,1,1)</f>
        <v>42512.58321759259</v>
      </c>
      <c r="L3326">
        <v>1463925590</v>
      </c>
      <c r="M3326" t="b">
        <v>0</v>
      </c>
      <c r="N3326">
        <v>10</v>
      </c>
      <c r="O3326" s="10">
        <f>Kickstarter[[#This Row],[pledged]]/Kickstarter[[#This Row],[goal]]</f>
        <v>1.0166666666666666</v>
      </c>
      <c r="P3326" s="12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Sub-Category]],LEN(Kickstarter[[#This Row],[Category and Sub-Category]])-FIND("/",Kickstarter[[#This Row],[Category and Sub-Category]]))</f>
        <v>plays</v>
      </c>
      <c r="S3326" t="b">
        <v>1</v>
      </c>
      <c r="T3326" t="s">
        <v>8271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f>(((Kickstarter[[#This Row],[deadline]]/60)/60)/24)+DATE(1970,1,1)</f>
        <v>42099.743946759263</v>
      </c>
      <c r="J3327">
        <v>1428256277</v>
      </c>
      <c r="K3327" s="9">
        <f>(((Kickstarter[[#This Row],[launched_at]]/60)/60)/24)+DATE(1970,1,1)</f>
        <v>42064.785613425927</v>
      </c>
      <c r="L3327">
        <v>1425235877</v>
      </c>
      <c r="M3327" t="b">
        <v>0</v>
      </c>
      <c r="N3327">
        <v>15</v>
      </c>
      <c r="O3327" s="10">
        <f>Kickstarter[[#This Row],[pledged]]/Kickstarter[[#This Row],[goal]]</f>
        <v>1.125</v>
      </c>
      <c r="P3327" s="12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Sub-Category]],LEN(Kickstarter[[#This Row],[Category and Sub-Category]])-FIND("/",Kickstarter[[#This Row],[Category and Sub-Category]]))</f>
        <v>plays</v>
      </c>
      <c r="S3327" t="b">
        <v>1</v>
      </c>
      <c r="T3327" t="s">
        <v>8271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f>(((Kickstarter[[#This Row],[deadline]]/60)/60)/24)+DATE(1970,1,1)</f>
        <v>42071.67251157407</v>
      </c>
      <c r="J3328">
        <v>1425830905</v>
      </c>
      <c r="K3328" s="9">
        <f>(((Kickstarter[[#This Row],[launched_at]]/60)/60)/24)+DATE(1970,1,1)</f>
        <v>42041.714178240742</v>
      </c>
      <c r="L3328">
        <v>1423242505</v>
      </c>
      <c r="M3328" t="b">
        <v>0</v>
      </c>
      <c r="N3328">
        <v>57</v>
      </c>
      <c r="O3328" s="10">
        <f>Kickstarter[[#This Row],[pledged]]/Kickstarter[[#This Row],[goal]]</f>
        <v>1.0137499999999999</v>
      </c>
      <c r="P3328" s="12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Sub-Category]],LEN(Kickstarter[[#This Row],[Category and Sub-Category]])-FIND("/",Kickstarter[[#This Row],[Category and Sub-Category]]))</f>
        <v>plays</v>
      </c>
      <c r="S3328" t="b">
        <v>1</v>
      </c>
      <c r="T3328" t="s">
        <v>8271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f>(((Kickstarter[[#This Row],[deadline]]/60)/60)/24)+DATE(1970,1,1)</f>
        <v>42498.374606481477</v>
      </c>
      <c r="J3329">
        <v>1462697966</v>
      </c>
      <c r="K3329" s="9">
        <f>(((Kickstarter[[#This Row],[launched_at]]/60)/60)/24)+DATE(1970,1,1)</f>
        <v>42468.374606481477</v>
      </c>
      <c r="L3329">
        <v>1460105966</v>
      </c>
      <c r="M3329" t="b">
        <v>0</v>
      </c>
      <c r="N3329">
        <v>33</v>
      </c>
      <c r="O3329" s="10">
        <f>Kickstarter[[#This Row],[pledged]]/Kickstarter[[#This Row],[goal]]</f>
        <v>1.0125</v>
      </c>
      <c r="P3329" s="12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Sub-Category]],LEN(Kickstarter[[#This Row],[Category and Sub-Category]])-FIND("/",Kickstarter[[#This Row],[Category and Sub-Category]]))</f>
        <v>plays</v>
      </c>
      <c r="S3329" t="b">
        <v>1</v>
      </c>
      <c r="T3329" t="s">
        <v>8271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f>(((Kickstarter[[#This Row],[deadline]]/60)/60)/24)+DATE(1970,1,1)</f>
        <v>41825.041666666664</v>
      </c>
      <c r="J3330">
        <v>1404522000</v>
      </c>
      <c r="K3330" s="9">
        <f>(((Kickstarter[[#This Row],[launched_at]]/60)/60)/24)+DATE(1970,1,1)</f>
        <v>41822.57503472222</v>
      </c>
      <c r="L3330">
        <v>1404308883</v>
      </c>
      <c r="M3330" t="b">
        <v>0</v>
      </c>
      <c r="N3330">
        <v>9</v>
      </c>
      <c r="O3330" s="10">
        <f>Kickstarter[[#This Row],[pledged]]/Kickstarter[[#This Row],[goal]]</f>
        <v>1.4638888888888888</v>
      </c>
      <c r="P3330" s="12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Sub-Category]],LEN(Kickstarter[[#This Row],[Category and Sub-Category]])-FIND("/",Kickstarter[[#This Row],[Category and Sub-Category]]))</f>
        <v>plays</v>
      </c>
      <c r="S3330" t="b">
        <v>1</v>
      </c>
      <c r="T3330" t="s">
        <v>8271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f>(((Kickstarter[[#This Row],[deadline]]/60)/60)/24)+DATE(1970,1,1)</f>
        <v>41847.958333333336</v>
      </c>
      <c r="J3331">
        <v>1406502000</v>
      </c>
      <c r="K3331" s="9">
        <f>(((Kickstarter[[#This Row],[launched_at]]/60)/60)/24)+DATE(1970,1,1)</f>
        <v>41837.323009259257</v>
      </c>
      <c r="L3331">
        <v>1405583108</v>
      </c>
      <c r="M3331" t="b">
        <v>0</v>
      </c>
      <c r="N3331">
        <v>26</v>
      </c>
      <c r="O3331" s="10">
        <f>Kickstarter[[#This Row],[pledged]]/Kickstarter[[#This Row],[goal]]</f>
        <v>1.1679999999999999</v>
      </c>
      <c r="P3331" s="12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Sub-Category]],LEN(Kickstarter[[#This Row],[Category and Sub-Category]])-FIND("/",Kickstarter[[#This Row],[Category and Sub-Category]]))</f>
        <v>plays</v>
      </c>
      <c r="S3331" t="b">
        <v>1</v>
      </c>
      <c r="T3331" t="s">
        <v>8271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f>(((Kickstarter[[#This Row],[deadline]]/60)/60)/24)+DATE(1970,1,1)</f>
        <v>42095.845694444448</v>
      </c>
      <c r="J3332">
        <v>1427919468</v>
      </c>
      <c r="K3332" s="9">
        <f>(((Kickstarter[[#This Row],[launched_at]]/60)/60)/24)+DATE(1970,1,1)</f>
        <v>42065.887361111112</v>
      </c>
      <c r="L3332">
        <v>1425331068</v>
      </c>
      <c r="M3332" t="b">
        <v>0</v>
      </c>
      <c r="N3332">
        <v>69</v>
      </c>
      <c r="O3332" s="10">
        <f>Kickstarter[[#This Row],[pledged]]/Kickstarter[[#This Row],[goal]]</f>
        <v>1.0626666666666666</v>
      </c>
      <c r="P3332" s="12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Sub-Category]],LEN(Kickstarter[[#This Row],[Category and Sub-Category]])-FIND("/",Kickstarter[[#This Row],[Category and Sub-Category]]))</f>
        <v>plays</v>
      </c>
      <c r="S3332" t="b">
        <v>1</v>
      </c>
      <c r="T3332" t="s">
        <v>8271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f>(((Kickstarter[[#This Row],[deadline]]/60)/60)/24)+DATE(1970,1,1)</f>
        <v>42283.697754629626</v>
      </c>
      <c r="J3333">
        <v>1444149886</v>
      </c>
      <c r="K3333" s="9">
        <f>(((Kickstarter[[#This Row],[launched_at]]/60)/60)/24)+DATE(1970,1,1)</f>
        <v>42248.697754629626</v>
      </c>
      <c r="L3333">
        <v>1441125886</v>
      </c>
      <c r="M3333" t="b">
        <v>0</v>
      </c>
      <c r="N3333">
        <v>65</v>
      </c>
      <c r="O3333" s="10">
        <f>Kickstarter[[#This Row],[pledged]]/Kickstarter[[#This Row],[goal]]</f>
        <v>1.0451999999999999</v>
      </c>
      <c r="P3333" s="12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Sub-Category]],LEN(Kickstarter[[#This Row],[Category and Sub-Category]])-FIND("/",Kickstarter[[#This Row],[Category and Sub-Category]]))</f>
        <v>plays</v>
      </c>
      <c r="S3333" t="b">
        <v>1</v>
      </c>
      <c r="T3333" t="s">
        <v>8271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f>(((Kickstarter[[#This Row],[deadline]]/60)/60)/24)+DATE(1970,1,1)</f>
        <v>41839.860300925924</v>
      </c>
      <c r="J3334">
        <v>1405802330</v>
      </c>
      <c r="K3334" s="9">
        <f>(((Kickstarter[[#This Row],[launched_at]]/60)/60)/24)+DATE(1970,1,1)</f>
        <v>41809.860300925924</v>
      </c>
      <c r="L3334">
        <v>1403210330</v>
      </c>
      <c r="M3334" t="b">
        <v>0</v>
      </c>
      <c r="N3334">
        <v>83</v>
      </c>
      <c r="O3334" s="10">
        <f>Kickstarter[[#This Row],[pledged]]/Kickstarter[[#This Row],[goal]]</f>
        <v>1</v>
      </c>
      <c r="P3334" s="12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Sub-Category]],LEN(Kickstarter[[#This Row],[Category and Sub-Category]])-FIND("/",Kickstarter[[#This Row],[Category and Sub-Category]]))</f>
        <v>plays</v>
      </c>
      <c r="S3334" t="b">
        <v>1</v>
      </c>
      <c r="T3334" t="s">
        <v>8271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f>(((Kickstarter[[#This Row],[deadline]]/60)/60)/24)+DATE(1970,1,1)</f>
        <v>42170.676851851851</v>
      </c>
      <c r="J3335">
        <v>1434384880</v>
      </c>
      <c r="K3335" s="9">
        <f>(((Kickstarter[[#This Row],[launched_at]]/60)/60)/24)+DATE(1970,1,1)</f>
        <v>42148.676851851851</v>
      </c>
      <c r="L3335">
        <v>1432484080</v>
      </c>
      <c r="M3335" t="b">
        <v>0</v>
      </c>
      <c r="N3335">
        <v>111</v>
      </c>
      <c r="O3335" s="10">
        <f>Kickstarter[[#This Row],[pledged]]/Kickstarter[[#This Row],[goal]]</f>
        <v>1.0457142857142858</v>
      </c>
      <c r="P3335" s="12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Sub-Category]],LEN(Kickstarter[[#This Row],[Category and Sub-Category]])-FIND("/",Kickstarter[[#This Row],[Category and Sub-Category]]))</f>
        <v>plays</v>
      </c>
      <c r="S3335" t="b">
        <v>1</v>
      </c>
      <c r="T3335" t="s">
        <v>8271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f>(((Kickstarter[[#This Row],[deadline]]/60)/60)/24)+DATE(1970,1,1)</f>
        <v>42215.521087962959</v>
      </c>
      <c r="J3336">
        <v>1438259422</v>
      </c>
      <c r="K3336" s="9">
        <f>(((Kickstarter[[#This Row],[launched_at]]/60)/60)/24)+DATE(1970,1,1)</f>
        <v>42185.521087962959</v>
      </c>
      <c r="L3336">
        <v>1435667422</v>
      </c>
      <c r="M3336" t="b">
        <v>0</v>
      </c>
      <c r="N3336">
        <v>46</v>
      </c>
      <c r="O3336" s="10">
        <f>Kickstarter[[#This Row],[pledged]]/Kickstarter[[#This Row],[goal]]</f>
        <v>1.3862051149573753</v>
      </c>
      <c r="P3336" s="12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Sub-Category]],LEN(Kickstarter[[#This Row],[Category and Sub-Category]])-FIND("/",Kickstarter[[#This Row],[Category and Sub-Category]]))</f>
        <v>plays</v>
      </c>
      <c r="S3336" t="b">
        <v>1</v>
      </c>
      <c r="T3336" t="s">
        <v>8271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f>(((Kickstarter[[#This Row],[deadline]]/60)/60)/24)+DATE(1970,1,1)</f>
        <v>41854.958333333336</v>
      </c>
      <c r="J3337">
        <v>1407106800</v>
      </c>
      <c r="K3337" s="9">
        <f>(((Kickstarter[[#This Row],[launched_at]]/60)/60)/24)+DATE(1970,1,1)</f>
        <v>41827.674143518518</v>
      </c>
      <c r="L3337">
        <v>1404749446</v>
      </c>
      <c r="M3337" t="b">
        <v>0</v>
      </c>
      <c r="N3337">
        <v>63</v>
      </c>
      <c r="O3337" s="10">
        <f>Kickstarter[[#This Row],[pledged]]/Kickstarter[[#This Row],[goal]]</f>
        <v>1.0032000000000001</v>
      </c>
      <c r="P3337" s="12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Sub-Category]],LEN(Kickstarter[[#This Row],[Category and Sub-Category]])-FIND("/",Kickstarter[[#This Row],[Category and Sub-Category]]))</f>
        <v>plays</v>
      </c>
      <c r="S3337" t="b">
        <v>1</v>
      </c>
      <c r="T3337" t="s">
        <v>8271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f>(((Kickstarter[[#This Row],[deadline]]/60)/60)/24)+DATE(1970,1,1)</f>
        <v>42465.35701388889</v>
      </c>
      <c r="J3338">
        <v>1459845246</v>
      </c>
      <c r="K3338" s="9">
        <f>(((Kickstarter[[#This Row],[launched_at]]/60)/60)/24)+DATE(1970,1,1)</f>
        <v>42437.398680555561</v>
      </c>
      <c r="L3338">
        <v>1457429646</v>
      </c>
      <c r="M3338" t="b">
        <v>0</v>
      </c>
      <c r="N3338">
        <v>9</v>
      </c>
      <c r="O3338" s="10">
        <f>Kickstarter[[#This Row],[pledged]]/Kickstarter[[#This Row],[goal]]</f>
        <v>1</v>
      </c>
      <c r="P3338" s="12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Sub-Category]],LEN(Kickstarter[[#This Row],[Category and Sub-Category]])-FIND("/",Kickstarter[[#This Row],[Category and Sub-Category]]))</f>
        <v>plays</v>
      </c>
      <c r="S3338" t="b">
        <v>1</v>
      </c>
      <c r="T3338" t="s">
        <v>8271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f>(((Kickstarter[[#This Row],[deadline]]/60)/60)/24)+DATE(1970,1,1)</f>
        <v>41922.875</v>
      </c>
      <c r="J3339">
        <v>1412974800</v>
      </c>
      <c r="K3339" s="9">
        <f>(((Kickstarter[[#This Row],[launched_at]]/60)/60)/24)+DATE(1970,1,1)</f>
        <v>41901.282025462962</v>
      </c>
      <c r="L3339">
        <v>1411109167</v>
      </c>
      <c r="M3339" t="b">
        <v>0</v>
      </c>
      <c r="N3339">
        <v>34</v>
      </c>
      <c r="O3339" s="10">
        <f>Kickstarter[[#This Row],[pledged]]/Kickstarter[[#This Row],[goal]]</f>
        <v>1.1020000000000001</v>
      </c>
      <c r="P3339" s="12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Sub-Category]],LEN(Kickstarter[[#This Row],[Category and Sub-Category]])-FIND("/",Kickstarter[[#This Row],[Category and Sub-Category]]))</f>
        <v>plays</v>
      </c>
      <c r="S3339" t="b">
        <v>1</v>
      </c>
      <c r="T3339" t="s">
        <v>8271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f>(((Kickstarter[[#This Row],[deadline]]/60)/60)/24)+DATE(1970,1,1)</f>
        <v>42790.574999999997</v>
      </c>
      <c r="J3340">
        <v>1487944080</v>
      </c>
      <c r="K3340" s="9">
        <f>(((Kickstarter[[#This Row],[launched_at]]/60)/60)/24)+DATE(1970,1,1)</f>
        <v>42769.574999999997</v>
      </c>
      <c r="L3340">
        <v>1486129680</v>
      </c>
      <c r="M3340" t="b">
        <v>0</v>
      </c>
      <c r="N3340">
        <v>112</v>
      </c>
      <c r="O3340" s="10">
        <f>Kickstarter[[#This Row],[pledged]]/Kickstarter[[#This Row],[goal]]</f>
        <v>1.0218</v>
      </c>
      <c r="P3340" s="12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Sub-Category]],LEN(Kickstarter[[#This Row],[Category and Sub-Category]])-FIND("/",Kickstarter[[#This Row],[Category and Sub-Category]]))</f>
        <v>plays</v>
      </c>
      <c r="S3340" t="b">
        <v>1</v>
      </c>
      <c r="T3340" t="s">
        <v>8271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f>(((Kickstarter[[#This Row],[deadline]]/60)/60)/24)+DATE(1970,1,1)</f>
        <v>42579.665717592594</v>
      </c>
      <c r="J3341">
        <v>1469721518</v>
      </c>
      <c r="K3341" s="9">
        <f>(((Kickstarter[[#This Row],[launched_at]]/60)/60)/24)+DATE(1970,1,1)</f>
        <v>42549.665717592594</v>
      </c>
      <c r="L3341">
        <v>1467129518</v>
      </c>
      <c r="M3341" t="b">
        <v>0</v>
      </c>
      <c r="N3341">
        <v>47</v>
      </c>
      <c r="O3341" s="10">
        <f>Kickstarter[[#This Row],[pledged]]/Kickstarter[[#This Row],[goal]]</f>
        <v>1.0435000000000001</v>
      </c>
      <c r="P3341" s="12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Sub-Category]],LEN(Kickstarter[[#This Row],[Category and Sub-Category]])-FIND("/",Kickstarter[[#This Row],[Category and Sub-Category]]))</f>
        <v>plays</v>
      </c>
      <c r="S3341" t="b">
        <v>1</v>
      </c>
      <c r="T3341" t="s">
        <v>8271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f>(((Kickstarter[[#This Row],[deadline]]/60)/60)/24)+DATE(1970,1,1)</f>
        <v>42710.974004629628</v>
      </c>
      <c r="J3342">
        <v>1481066554</v>
      </c>
      <c r="K3342" s="9">
        <f>(((Kickstarter[[#This Row],[launched_at]]/60)/60)/24)+DATE(1970,1,1)</f>
        <v>42685.974004629628</v>
      </c>
      <c r="L3342">
        <v>1478906554</v>
      </c>
      <c r="M3342" t="b">
        <v>0</v>
      </c>
      <c r="N3342">
        <v>38</v>
      </c>
      <c r="O3342" s="10">
        <f>Kickstarter[[#This Row],[pledged]]/Kickstarter[[#This Row],[goal]]</f>
        <v>1.3816666666666666</v>
      </c>
      <c r="P3342" s="12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Sub-Category]],LEN(Kickstarter[[#This Row],[Category and Sub-Category]])-FIND("/",Kickstarter[[#This Row],[Category and Sub-Category]]))</f>
        <v>plays</v>
      </c>
      <c r="S3342" t="b">
        <v>1</v>
      </c>
      <c r="T3342" t="s">
        <v>8271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f>(((Kickstarter[[#This Row],[deadline]]/60)/60)/24)+DATE(1970,1,1)</f>
        <v>42533.708333333328</v>
      </c>
      <c r="J3343">
        <v>1465750800</v>
      </c>
      <c r="K3343" s="9">
        <f>(((Kickstarter[[#This Row],[launched_at]]/60)/60)/24)+DATE(1970,1,1)</f>
        <v>42510.798854166671</v>
      </c>
      <c r="L3343">
        <v>1463771421</v>
      </c>
      <c r="M3343" t="b">
        <v>0</v>
      </c>
      <c r="N3343">
        <v>28</v>
      </c>
      <c r="O3343" s="10">
        <f>Kickstarter[[#This Row],[pledged]]/Kickstarter[[#This Row],[goal]]</f>
        <v>1</v>
      </c>
      <c r="P3343" s="12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Sub-Category]],LEN(Kickstarter[[#This Row],[Category and Sub-Category]])-FIND("/",Kickstarter[[#This Row],[Category and Sub-Category]]))</f>
        <v>plays</v>
      </c>
      <c r="S3343" t="b">
        <v>1</v>
      </c>
      <c r="T3343" t="s">
        <v>8271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f>(((Kickstarter[[#This Row],[deadline]]/60)/60)/24)+DATE(1970,1,1)</f>
        <v>42095.207638888889</v>
      </c>
      <c r="J3344">
        <v>1427864340</v>
      </c>
      <c r="K3344" s="9">
        <f>(((Kickstarter[[#This Row],[launched_at]]/60)/60)/24)+DATE(1970,1,1)</f>
        <v>42062.296412037031</v>
      </c>
      <c r="L3344">
        <v>1425020810</v>
      </c>
      <c r="M3344" t="b">
        <v>0</v>
      </c>
      <c r="N3344">
        <v>78</v>
      </c>
      <c r="O3344" s="10">
        <f>Kickstarter[[#This Row],[pledged]]/Kickstarter[[#This Row],[goal]]</f>
        <v>1.0166666666666666</v>
      </c>
      <c r="P3344" s="12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Sub-Category]],LEN(Kickstarter[[#This Row],[Category and Sub-Category]])-FIND("/",Kickstarter[[#This Row],[Category and Sub-Category]]))</f>
        <v>plays</v>
      </c>
      <c r="S3344" t="b">
        <v>1</v>
      </c>
      <c r="T3344" t="s">
        <v>8271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f>(((Kickstarter[[#This Row],[deadline]]/60)/60)/24)+DATE(1970,1,1)</f>
        <v>42473.554166666669</v>
      </c>
      <c r="J3345">
        <v>1460553480</v>
      </c>
      <c r="K3345" s="9">
        <f>(((Kickstarter[[#This Row],[launched_at]]/60)/60)/24)+DATE(1970,1,1)</f>
        <v>42452.916481481487</v>
      </c>
      <c r="L3345">
        <v>1458770384</v>
      </c>
      <c r="M3345" t="b">
        <v>0</v>
      </c>
      <c r="N3345">
        <v>23</v>
      </c>
      <c r="O3345" s="10">
        <f>Kickstarter[[#This Row],[pledged]]/Kickstarter[[#This Row],[goal]]</f>
        <v>1.7142857142857142</v>
      </c>
      <c r="P3345" s="12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Sub-Category]],LEN(Kickstarter[[#This Row],[Category and Sub-Category]])-FIND("/",Kickstarter[[#This Row],[Category and Sub-Category]]))</f>
        <v>plays</v>
      </c>
      <c r="S3345" t="b">
        <v>1</v>
      </c>
      <c r="T3345" t="s">
        <v>8271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f>(((Kickstarter[[#This Row],[deadline]]/60)/60)/24)+DATE(1970,1,1)</f>
        <v>41881.200150462959</v>
      </c>
      <c r="J3346">
        <v>1409374093</v>
      </c>
      <c r="K3346" s="9">
        <f>(((Kickstarter[[#This Row],[launched_at]]/60)/60)/24)+DATE(1970,1,1)</f>
        <v>41851.200150462959</v>
      </c>
      <c r="L3346">
        <v>1406782093</v>
      </c>
      <c r="M3346" t="b">
        <v>0</v>
      </c>
      <c r="N3346">
        <v>40</v>
      </c>
      <c r="O3346" s="10">
        <f>Kickstarter[[#This Row],[pledged]]/Kickstarter[[#This Row],[goal]]</f>
        <v>1.0144444444444445</v>
      </c>
      <c r="P3346" s="12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Sub-Category]],LEN(Kickstarter[[#This Row],[Category and Sub-Category]])-FIND("/",Kickstarter[[#This Row],[Category and Sub-Category]]))</f>
        <v>plays</v>
      </c>
      <c r="S3346" t="b">
        <v>1</v>
      </c>
      <c r="T3346" t="s">
        <v>8271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f>(((Kickstarter[[#This Row],[deadline]]/60)/60)/24)+DATE(1970,1,1)</f>
        <v>42112.025694444441</v>
      </c>
      <c r="J3347">
        <v>1429317420</v>
      </c>
      <c r="K3347" s="9">
        <f>(((Kickstarter[[#This Row],[launched_at]]/60)/60)/24)+DATE(1970,1,1)</f>
        <v>42053.106111111112</v>
      </c>
      <c r="L3347">
        <v>1424226768</v>
      </c>
      <c r="M3347" t="b">
        <v>0</v>
      </c>
      <c r="N3347">
        <v>13</v>
      </c>
      <c r="O3347" s="10">
        <f>Kickstarter[[#This Row],[pledged]]/Kickstarter[[#This Row],[goal]]</f>
        <v>1.3</v>
      </c>
      <c r="P3347" s="12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Sub-Category]],LEN(Kickstarter[[#This Row],[Category and Sub-Category]])-FIND("/",Kickstarter[[#This Row],[Category and Sub-Category]]))</f>
        <v>plays</v>
      </c>
      <c r="S3347" t="b">
        <v>1</v>
      </c>
      <c r="T3347" t="s">
        <v>8271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f>(((Kickstarter[[#This Row],[deadline]]/60)/60)/24)+DATE(1970,1,1)</f>
        <v>42061.024421296301</v>
      </c>
      <c r="J3348">
        <v>1424910910</v>
      </c>
      <c r="K3348" s="9">
        <f>(((Kickstarter[[#This Row],[launched_at]]/60)/60)/24)+DATE(1970,1,1)</f>
        <v>42054.024421296301</v>
      </c>
      <c r="L3348">
        <v>1424306110</v>
      </c>
      <c r="M3348" t="b">
        <v>0</v>
      </c>
      <c r="N3348">
        <v>18</v>
      </c>
      <c r="O3348" s="10">
        <f>Kickstarter[[#This Row],[pledged]]/Kickstarter[[#This Row],[goal]]</f>
        <v>1.1000000000000001</v>
      </c>
      <c r="P3348" s="12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Sub-Category]],LEN(Kickstarter[[#This Row],[Category and Sub-Category]])-FIND("/",Kickstarter[[#This Row],[Category and Sub-Category]]))</f>
        <v>plays</v>
      </c>
      <c r="S3348" t="b">
        <v>1</v>
      </c>
      <c r="T3348" t="s">
        <v>8271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f>(((Kickstarter[[#This Row],[deadline]]/60)/60)/24)+DATE(1970,1,1)</f>
        <v>42498.875</v>
      </c>
      <c r="J3349">
        <v>1462741200</v>
      </c>
      <c r="K3349" s="9">
        <f>(((Kickstarter[[#This Row],[launched_at]]/60)/60)/24)+DATE(1970,1,1)</f>
        <v>42484.551550925928</v>
      </c>
      <c r="L3349">
        <v>1461503654</v>
      </c>
      <c r="M3349" t="b">
        <v>0</v>
      </c>
      <c r="N3349">
        <v>22</v>
      </c>
      <c r="O3349" s="10">
        <f>Kickstarter[[#This Row],[pledged]]/Kickstarter[[#This Row],[goal]]</f>
        <v>1.1944999999999999</v>
      </c>
      <c r="P3349" s="12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Sub-Category]],LEN(Kickstarter[[#This Row],[Category and Sub-Category]])-FIND("/",Kickstarter[[#This Row],[Category and Sub-Category]]))</f>
        <v>plays</v>
      </c>
      <c r="S3349" t="b">
        <v>1</v>
      </c>
      <c r="T3349" t="s">
        <v>8271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f>(((Kickstarter[[#This Row],[deadline]]/60)/60)/24)+DATE(1970,1,1)</f>
        <v>42490.165972222225</v>
      </c>
      <c r="J3350">
        <v>1461988740</v>
      </c>
      <c r="K3350" s="9">
        <f>(((Kickstarter[[#This Row],[launched_at]]/60)/60)/24)+DATE(1970,1,1)</f>
        <v>42466.558796296296</v>
      </c>
      <c r="L3350">
        <v>1459949080</v>
      </c>
      <c r="M3350" t="b">
        <v>0</v>
      </c>
      <c r="N3350">
        <v>79</v>
      </c>
      <c r="O3350" s="10">
        <f>Kickstarter[[#This Row],[pledged]]/Kickstarter[[#This Row],[goal]]</f>
        <v>1.002909090909091</v>
      </c>
      <c r="P3350" s="12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Sub-Category]],LEN(Kickstarter[[#This Row],[Category and Sub-Category]])-FIND("/",Kickstarter[[#This Row],[Category and Sub-Category]]))</f>
        <v>plays</v>
      </c>
      <c r="S3350" t="b">
        <v>1</v>
      </c>
      <c r="T3350" t="s">
        <v>8271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f>(((Kickstarter[[#This Row],[deadline]]/60)/60)/24)+DATE(1970,1,1)</f>
        <v>42534.708333333328</v>
      </c>
      <c r="J3351">
        <v>1465837200</v>
      </c>
      <c r="K3351" s="9">
        <f>(((Kickstarter[[#This Row],[launched_at]]/60)/60)/24)+DATE(1970,1,1)</f>
        <v>42513.110787037032</v>
      </c>
      <c r="L3351">
        <v>1463971172</v>
      </c>
      <c r="M3351" t="b">
        <v>0</v>
      </c>
      <c r="N3351">
        <v>14</v>
      </c>
      <c r="O3351" s="10">
        <f>Kickstarter[[#This Row],[pledged]]/Kickstarter[[#This Row],[goal]]</f>
        <v>1.534</v>
      </c>
      <c r="P3351" s="12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Sub-Category]],LEN(Kickstarter[[#This Row],[Category and Sub-Category]])-FIND("/",Kickstarter[[#This Row],[Category and Sub-Category]]))</f>
        <v>plays</v>
      </c>
      <c r="S3351" t="b">
        <v>1</v>
      </c>
      <c r="T3351" t="s">
        <v>8271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f>(((Kickstarter[[#This Row],[deadline]]/60)/60)/24)+DATE(1970,1,1)</f>
        <v>42337.958333333328</v>
      </c>
      <c r="J3352">
        <v>1448838000</v>
      </c>
      <c r="K3352" s="9">
        <f>(((Kickstarter[[#This Row],[launched_at]]/60)/60)/24)+DATE(1970,1,1)</f>
        <v>42302.701516203699</v>
      </c>
      <c r="L3352">
        <v>1445791811</v>
      </c>
      <c r="M3352" t="b">
        <v>0</v>
      </c>
      <c r="N3352">
        <v>51</v>
      </c>
      <c r="O3352" s="10">
        <f>Kickstarter[[#This Row],[pledged]]/Kickstarter[[#This Row],[goal]]</f>
        <v>1.0442857142857143</v>
      </c>
      <c r="P3352" s="12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Sub-Category]],LEN(Kickstarter[[#This Row],[Category and Sub-Category]])-FIND("/",Kickstarter[[#This Row],[Category and Sub-Category]]))</f>
        <v>plays</v>
      </c>
      <c r="S3352" t="b">
        <v>1</v>
      </c>
      <c r="T3352" t="s">
        <v>8271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f>(((Kickstarter[[#This Row],[deadline]]/60)/60)/24)+DATE(1970,1,1)</f>
        <v>41843.458333333336</v>
      </c>
      <c r="J3353">
        <v>1406113200</v>
      </c>
      <c r="K3353" s="9">
        <f>(((Kickstarter[[#This Row],[launched_at]]/60)/60)/24)+DATE(1970,1,1)</f>
        <v>41806.395428240743</v>
      </c>
      <c r="L3353">
        <v>1402910965</v>
      </c>
      <c r="M3353" t="b">
        <v>0</v>
      </c>
      <c r="N3353">
        <v>54</v>
      </c>
      <c r="O3353" s="10">
        <f>Kickstarter[[#This Row],[pledged]]/Kickstarter[[#This Row],[goal]]</f>
        <v>1.0109999999999999</v>
      </c>
      <c r="P3353" s="12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Sub-Category]],LEN(Kickstarter[[#This Row],[Category and Sub-Category]])-FIND("/",Kickstarter[[#This Row],[Category and Sub-Category]]))</f>
        <v>plays</v>
      </c>
      <c r="S3353" t="b">
        <v>1</v>
      </c>
      <c r="T3353" t="s">
        <v>8271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f>(((Kickstarter[[#This Row],[deadline]]/60)/60)/24)+DATE(1970,1,1)</f>
        <v>42552.958333333328</v>
      </c>
      <c r="J3354">
        <v>1467414000</v>
      </c>
      <c r="K3354" s="9">
        <f>(((Kickstarter[[#This Row],[launched_at]]/60)/60)/24)+DATE(1970,1,1)</f>
        <v>42495.992800925931</v>
      </c>
      <c r="L3354">
        <v>1462492178</v>
      </c>
      <c r="M3354" t="b">
        <v>0</v>
      </c>
      <c r="N3354">
        <v>70</v>
      </c>
      <c r="O3354" s="10">
        <f>Kickstarter[[#This Row],[pledged]]/Kickstarter[[#This Row],[goal]]</f>
        <v>1.0751999999999999</v>
      </c>
      <c r="P3354" s="12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Sub-Category]],LEN(Kickstarter[[#This Row],[Category and Sub-Category]])-FIND("/",Kickstarter[[#This Row],[Category and Sub-Category]]))</f>
        <v>plays</v>
      </c>
      <c r="S3354" t="b">
        <v>1</v>
      </c>
      <c r="T3354" t="s">
        <v>8271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f>(((Kickstarter[[#This Row],[deadline]]/60)/60)/24)+DATE(1970,1,1)</f>
        <v>42492.958333333328</v>
      </c>
      <c r="J3355">
        <v>1462230000</v>
      </c>
      <c r="K3355" s="9">
        <f>(((Kickstarter[[#This Row],[launched_at]]/60)/60)/24)+DATE(1970,1,1)</f>
        <v>42479.432291666672</v>
      </c>
      <c r="L3355">
        <v>1461061350</v>
      </c>
      <c r="M3355" t="b">
        <v>0</v>
      </c>
      <c r="N3355">
        <v>44</v>
      </c>
      <c r="O3355" s="10">
        <f>Kickstarter[[#This Row],[pledged]]/Kickstarter[[#This Row],[goal]]</f>
        <v>3.15</v>
      </c>
      <c r="P3355" s="12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Sub-Category]],LEN(Kickstarter[[#This Row],[Category and Sub-Category]])-FIND("/",Kickstarter[[#This Row],[Category and Sub-Category]]))</f>
        <v>plays</v>
      </c>
      <c r="S3355" t="b">
        <v>1</v>
      </c>
      <c r="T3355" t="s">
        <v>8271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f>(((Kickstarter[[#This Row],[deadline]]/60)/60)/24)+DATE(1970,1,1)</f>
        <v>42306.167361111111</v>
      </c>
      <c r="J3356">
        <v>1446091260</v>
      </c>
      <c r="K3356" s="9">
        <f>(((Kickstarter[[#This Row],[launched_at]]/60)/60)/24)+DATE(1970,1,1)</f>
        <v>42270.7269212963</v>
      </c>
      <c r="L3356">
        <v>1443029206</v>
      </c>
      <c r="M3356" t="b">
        <v>0</v>
      </c>
      <c r="N3356">
        <v>55</v>
      </c>
      <c r="O3356" s="10">
        <f>Kickstarter[[#This Row],[pledged]]/Kickstarter[[#This Row],[goal]]</f>
        <v>1.0193333333333334</v>
      </c>
      <c r="P3356" s="12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Sub-Category]],LEN(Kickstarter[[#This Row],[Category and Sub-Category]])-FIND("/",Kickstarter[[#This Row],[Category and Sub-Category]]))</f>
        <v>plays</v>
      </c>
      <c r="S3356" t="b">
        <v>1</v>
      </c>
      <c r="T3356" t="s">
        <v>8271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f>(((Kickstarter[[#This Row],[deadline]]/60)/60)/24)+DATE(1970,1,1)</f>
        <v>42500.470138888893</v>
      </c>
      <c r="J3357">
        <v>1462879020</v>
      </c>
      <c r="K3357" s="9">
        <f>(((Kickstarter[[#This Row],[launched_at]]/60)/60)/24)+DATE(1970,1,1)</f>
        <v>42489.619525462964</v>
      </c>
      <c r="L3357">
        <v>1461941527</v>
      </c>
      <c r="M3357" t="b">
        <v>0</v>
      </c>
      <c r="N3357">
        <v>15</v>
      </c>
      <c r="O3357" s="10">
        <f>Kickstarter[[#This Row],[pledged]]/Kickstarter[[#This Row],[goal]]</f>
        <v>1.2628571428571429</v>
      </c>
      <c r="P3357" s="12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Sub-Category]],LEN(Kickstarter[[#This Row],[Category and Sub-Category]])-FIND("/",Kickstarter[[#This Row],[Category and Sub-Category]]))</f>
        <v>plays</v>
      </c>
      <c r="S3357" t="b">
        <v>1</v>
      </c>
      <c r="T3357" t="s">
        <v>8271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f>(((Kickstarter[[#This Row],[deadline]]/60)/60)/24)+DATE(1970,1,1)</f>
        <v>42566.815648148149</v>
      </c>
      <c r="J3358">
        <v>1468611272</v>
      </c>
      <c r="K3358" s="9">
        <f>(((Kickstarter[[#This Row],[launched_at]]/60)/60)/24)+DATE(1970,1,1)</f>
        <v>42536.815648148149</v>
      </c>
      <c r="L3358">
        <v>1466019272</v>
      </c>
      <c r="M3358" t="b">
        <v>0</v>
      </c>
      <c r="N3358">
        <v>27</v>
      </c>
      <c r="O3358" s="10">
        <f>Kickstarter[[#This Row],[pledged]]/Kickstarter[[#This Row],[goal]]</f>
        <v>1.014</v>
      </c>
      <c r="P3358" s="12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Sub-Category]],LEN(Kickstarter[[#This Row],[Category and Sub-Category]])-FIND("/",Kickstarter[[#This Row],[Category and Sub-Category]]))</f>
        <v>plays</v>
      </c>
      <c r="S3358" t="b">
        <v>1</v>
      </c>
      <c r="T3358" t="s">
        <v>8271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f>(((Kickstarter[[#This Row],[deadline]]/60)/60)/24)+DATE(1970,1,1)</f>
        <v>41852.417939814812</v>
      </c>
      <c r="J3359">
        <v>1406887310</v>
      </c>
      <c r="K3359" s="9">
        <f>(((Kickstarter[[#This Row],[launched_at]]/60)/60)/24)+DATE(1970,1,1)</f>
        <v>41822.417939814812</v>
      </c>
      <c r="L3359">
        <v>1404295310</v>
      </c>
      <c r="M3359" t="b">
        <v>0</v>
      </c>
      <c r="N3359">
        <v>21</v>
      </c>
      <c r="O3359" s="10">
        <f>Kickstarter[[#This Row],[pledged]]/Kickstarter[[#This Row],[goal]]</f>
        <v>1.01</v>
      </c>
      <c r="P3359" s="12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Sub-Category]],LEN(Kickstarter[[#This Row],[Category and Sub-Category]])-FIND("/",Kickstarter[[#This Row],[Category and Sub-Category]]))</f>
        <v>plays</v>
      </c>
      <c r="S3359" t="b">
        <v>1</v>
      </c>
      <c r="T3359" t="s">
        <v>8271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f>(((Kickstarter[[#This Row],[deadline]]/60)/60)/24)+DATE(1970,1,1)</f>
        <v>41962.352766203709</v>
      </c>
      <c r="J3360">
        <v>1416385679</v>
      </c>
      <c r="K3360" s="9">
        <f>(((Kickstarter[[#This Row],[launched_at]]/60)/60)/24)+DATE(1970,1,1)</f>
        <v>41932.311099537037</v>
      </c>
      <c r="L3360">
        <v>1413790079</v>
      </c>
      <c r="M3360" t="b">
        <v>0</v>
      </c>
      <c r="N3360">
        <v>162</v>
      </c>
      <c r="O3360" s="10">
        <f>Kickstarter[[#This Row],[pledged]]/Kickstarter[[#This Row],[goal]]</f>
        <v>1.0299</v>
      </c>
      <c r="P3360" s="12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Sub-Category]],LEN(Kickstarter[[#This Row],[Category and Sub-Category]])-FIND("/",Kickstarter[[#This Row],[Category and Sub-Category]]))</f>
        <v>plays</v>
      </c>
      <c r="S3360" t="b">
        <v>1</v>
      </c>
      <c r="T3360" t="s">
        <v>8271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f>(((Kickstarter[[#This Row],[deadline]]/60)/60)/24)+DATE(1970,1,1)</f>
        <v>42791.057106481487</v>
      </c>
      <c r="J3361">
        <v>1487985734</v>
      </c>
      <c r="K3361" s="9">
        <f>(((Kickstarter[[#This Row],[launched_at]]/60)/60)/24)+DATE(1970,1,1)</f>
        <v>42746.057106481487</v>
      </c>
      <c r="L3361">
        <v>1484097734</v>
      </c>
      <c r="M3361" t="b">
        <v>0</v>
      </c>
      <c r="N3361">
        <v>23</v>
      </c>
      <c r="O3361" s="10">
        <f>Kickstarter[[#This Row],[pledged]]/Kickstarter[[#This Row],[goal]]</f>
        <v>1.0625</v>
      </c>
      <c r="P3361" s="12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Sub-Category]],LEN(Kickstarter[[#This Row],[Category and Sub-Category]])-FIND("/",Kickstarter[[#This Row],[Category and Sub-Category]]))</f>
        <v>plays</v>
      </c>
      <c r="S3361" t="b">
        <v>1</v>
      </c>
      <c r="T3361" t="s">
        <v>8271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f>(((Kickstarter[[#This Row],[deadline]]/60)/60)/24)+DATE(1970,1,1)</f>
        <v>42718.665972222225</v>
      </c>
      <c r="J3362">
        <v>1481731140</v>
      </c>
      <c r="K3362" s="9">
        <f>(((Kickstarter[[#This Row],[launched_at]]/60)/60)/24)+DATE(1970,1,1)</f>
        <v>42697.082673611112</v>
      </c>
      <c r="L3362">
        <v>1479866343</v>
      </c>
      <c r="M3362" t="b">
        <v>0</v>
      </c>
      <c r="N3362">
        <v>72</v>
      </c>
      <c r="O3362" s="10">
        <f>Kickstarter[[#This Row],[pledged]]/Kickstarter[[#This Row],[goal]]</f>
        <v>1.0137777777777779</v>
      </c>
      <c r="P3362" s="12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Sub-Category]],LEN(Kickstarter[[#This Row],[Category and Sub-Category]])-FIND("/",Kickstarter[[#This Row],[Category and Sub-Category]]))</f>
        <v>plays</v>
      </c>
      <c r="S3362" t="b">
        <v>1</v>
      </c>
      <c r="T3362" t="s">
        <v>8271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f>(((Kickstarter[[#This Row],[deadline]]/60)/60)/24)+DATE(1970,1,1)</f>
        <v>41883.665972222225</v>
      </c>
      <c r="J3363">
        <v>1409587140</v>
      </c>
      <c r="K3363" s="9">
        <f>(((Kickstarter[[#This Row],[launched_at]]/60)/60)/24)+DATE(1970,1,1)</f>
        <v>41866.025347222225</v>
      </c>
      <c r="L3363">
        <v>1408062990</v>
      </c>
      <c r="M3363" t="b">
        <v>0</v>
      </c>
      <c r="N3363">
        <v>68</v>
      </c>
      <c r="O3363" s="10">
        <f>Kickstarter[[#This Row],[pledged]]/Kickstarter[[#This Row],[goal]]</f>
        <v>1.1346000000000001</v>
      </c>
      <c r="P3363" s="12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Sub-Category]],LEN(Kickstarter[[#This Row],[Category and Sub-Category]])-FIND("/",Kickstarter[[#This Row],[Category and Sub-Category]]))</f>
        <v>plays</v>
      </c>
      <c r="S3363" t="b">
        <v>1</v>
      </c>
      <c r="T3363" t="s">
        <v>8271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f>(((Kickstarter[[#This Row],[deadline]]/60)/60)/24)+DATE(1970,1,1)</f>
        <v>42070.204861111109</v>
      </c>
      <c r="J3364">
        <v>1425704100</v>
      </c>
      <c r="K3364" s="9">
        <f>(((Kickstarter[[#This Row],[launched_at]]/60)/60)/24)+DATE(1970,1,1)</f>
        <v>42056.091631944444</v>
      </c>
      <c r="L3364">
        <v>1424484717</v>
      </c>
      <c r="M3364" t="b">
        <v>0</v>
      </c>
      <c r="N3364">
        <v>20</v>
      </c>
      <c r="O3364" s="10">
        <f>Kickstarter[[#This Row],[pledged]]/Kickstarter[[#This Row],[goal]]</f>
        <v>2.1800000000000002</v>
      </c>
      <c r="P3364" s="12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Sub-Category]],LEN(Kickstarter[[#This Row],[Category and Sub-Category]])-FIND("/",Kickstarter[[#This Row],[Category and Sub-Category]]))</f>
        <v>plays</v>
      </c>
      <c r="S3364" t="b">
        <v>1</v>
      </c>
      <c r="T3364" t="s">
        <v>8271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f>(((Kickstarter[[#This Row],[deadline]]/60)/60)/24)+DATE(1970,1,1)</f>
        <v>41870.666666666664</v>
      </c>
      <c r="J3365">
        <v>1408464000</v>
      </c>
      <c r="K3365" s="9">
        <f>(((Kickstarter[[#This Row],[launched_at]]/60)/60)/24)+DATE(1970,1,1)</f>
        <v>41851.771354166667</v>
      </c>
      <c r="L3365">
        <v>1406831445</v>
      </c>
      <c r="M3365" t="b">
        <v>0</v>
      </c>
      <c r="N3365">
        <v>26</v>
      </c>
      <c r="O3365" s="10">
        <f>Kickstarter[[#This Row],[pledged]]/Kickstarter[[#This Row],[goal]]</f>
        <v>1.0141935483870967</v>
      </c>
      <c r="P3365" s="12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Sub-Category]],LEN(Kickstarter[[#This Row],[Category and Sub-Category]])-FIND("/",Kickstarter[[#This Row],[Category and Sub-Category]]))</f>
        <v>plays</v>
      </c>
      <c r="S3365" t="b">
        <v>1</v>
      </c>
      <c r="T3365" t="s">
        <v>8271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f>(((Kickstarter[[#This Row],[deadline]]/60)/60)/24)+DATE(1970,1,1)</f>
        <v>42444.875</v>
      </c>
      <c r="J3366">
        <v>1458075600</v>
      </c>
      <c r="K3366" s="9">
        <f>(((Kickstarter[[#This Row],[launched_at]]/60)/60)/24)+DATE(1970,1,1)</f>
        <v>42422.977418981478</v>
      </c>
      <c r="L3366">
        <v>1456183649</v>
      </c>
      <c r="M3366" t="b">
        <v>0</v>
      </c>
      <c r="N3366">
        <v>72</v>
      </c>
      <c r="O3366" s="10">
        <f>Kickstarter[[#This Row],[pledged]]/Kickstarter[[#This Row],[goal]]</f>
        <v>1.0593333333333332</v>
      </c>
      <c r="P3366" s="12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Sub-Category]],LEN(Kickstarter[[#This Row],[Category and Sub-Category]])-FIND("/",Kickstarter[[#This Row],[Category and Sub-Category]]))</f>
        <v>plays</v>
      </c>
      <c r="S3366" t="b">
        <v>1</v>
      </c>
      <c r="T3366" t="s">
        <v>8271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f>(((Kickstarter[[#This Row],[deadline]]/60)/60)/24)+DATE(1970,1,1)</f>
        <v>42351.101759259262</v>
      </c>
      <c r="J3367">
        <v>1449973592</v>
      </c>
      <c r="K3367" s="9">
        <f>(((Kickstarter[[#This Row],[launched_at]]/60)/60)/24)+DATE(1970,1,1)</f>
        <v>42321.101759259262</v>
      </c>
      <c r="L3367">
        <v>1447381592</v>
      </c>
      <c r="M3367" t="b">
        <v>0</v>
      </c>
      <c r="N3367">
        <v>3</v>
      </c>
      <c r="O3367" s="10">
        <f>Kickstarter[[#This Row],[pledged]]/Kickstarter[[#This Row],[goal]]</f>
        <v>1.04</v>
      </c>
      <c r="P3367" s="12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Sub-Category]],LEN(Kickstarter[[#This Row],[Category and Sub-Category]])-FIND("/",Kickstarter[[#This Row],[Category and Sub-Category]]))</f>
        <v>plays</v>
      </c>
      <c r="S3367" t="b">
        <v>1</v>
      </c>
      <c r="T3367" t="s">
        <v>8271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f>(((Kickstarter[[#This Row],[deadline]]/60)/60)/24)+DATE(1970,1,1)</f>
        <v>42137.067557870367</v>
      </c>
      <c r="J3368">
        <v>1431481037</v>
      </c>
      <c r="K3368" s="9">
        <f>(((Kickstarter[[#This Row],[launched_at]]/60)/60)/24)+DATE(1970,1,1)</f>
        <v>42107.067557870367</v>
      </c>
      <c r="L3368">
        <v>1428889037</v>
      </c>
      <c r="M3368" t="b">
        <v>0</v>
      </c>
      <c r="N3368">
        <v>18</v>
      </c>
      <c r="O3368" s="10">
        <f>Kickstarter[[#This Row],[pledged]]/Kickstarter[[#This Row],[goal]]</f>
        <v>2.21</v>
      </c>
      <c r="P3368" s="12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Sub-Category]],LEN(Kickstarter[[#This Row],[Category and Sub-Category]])-FIND("/",Kickstarter[[#This Row],[Category and Sub-Category]]))</f>
        <v>plays</v>
      </c>
      <c r="S3368" t="b">
        <v>1</v>
      </c>
      <c r="T3368" t="s">
        <v>8271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f>(((Kickstarter[[#This Row],[deadline]]/60)/60)/24)+DATE(1970,1,1)</f>
        <v>42217.933958333335</v>
      </c>
      <c r="J3369">
        <v>1438467894</v>
      </c>
      <c r="K3369" s="9">
        <f>(((Kickstarter[[#This Row],[launched_at]]/60)/60)/24)+DATE(1970,1,1)</f>
        <v>42192.933958333335</v>
      </c>
      <c r="L3369">
        <v>1436307894</v>
      </c>
      <c r="M3369" t="b">
        <v>0</v>
      </c>
      <c r="N3369">
        <v>30</v>
      </c>
      <c r="O3369" s="10">
        <f>Kickstarter[[#This Row],[pledged]]/Kickstarter[[#This Row],[goal]]</f>
        <v>1.1866666666666668</v>
      </c>
      <c r="P3369" s="12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Sub-Category]],LEN(Kickstarter[[#This Row],[Category and Sub-Category]])-FIND("/",Kickstarter[[#This Row],[Category and Sub-Category]]))</f>
        <v>plays</v>
      </c>
      <c r="S3369" t="b">
        <v>1</v>
      </c>
      <c r="T3369" t="s">
        <v>8271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f>(((Kickstarter[[#This Row],[deadline]]/60)/60)/24)+DATE(1970,1,1)</f>
        <v>42005.208333333328</v>
      </c>
      <c r="J3370">
        <v>1420088400</v>
      </c>
      <c r="K3370" s="9">
        <f>(((Kickstarter[[#This Row],[launched_at]]/60)/60)/24)+DATE(1970,1,1)</f>
        <v>41969.199756944443</v>
      </c>
      <c r="L3370">
        <v>1416977259</v>
      </c>
      <c r="M3370" t="b">
        <v>0</v>
      </c>
      <c r="N3370">
        <v>23</v>
      </c>
      <c r="O3370" s="10">
        <f>Kickstarter[[#This Row],[pledged]]/Kickstarter[[#This Row],[goal]]</f>
        <v>1.046</v>
      </c>
      <c r="P3370" s="12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Sub-Category]],LEN(Kickstarter[[#This Row],[Category and Sub-Category]])-FIND("/",Kickstarter[[#This Row],[Category and Sub-Category]]))</f>
        <v>plays</v>
      </c>
      <c r="S3370" t="b">
        <v>1</v>
      </c>
      <c r="T3370" t="s">
        <v>8271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f>(((Kickstarter[[#This Row],[deadline]]/60)/60)/24)+DATE(1970,1,1)</f>
        <v>42750.041435185187</v>
      </c>
      <c r="J3371">
        <v>1484441980</v>
      </c>
      <c r="K3371" s="9">
        <f>(((Kickstarter[[#This Row],[launched_at]]/60)/60)/24)+DATE(1970,1,1)</f>
        <v>42690.041435185187</v>
      </c>
      <c r="L3371">
        <v>1479257980</v>
      </c>
      <c r="M3371" t="b">
        <v>0</v>
      </c>
      <c r="N3371">
        <v>54</v>
      </c>
      <c r="O3371" s="10">
        <f>Kickstarter[[#This Row],[pledged]]/Kickstarter[[#This Row],[goal]]</f>
        <v>1.0389999999999999</v>
      </c>
      <c r="P3371" s="12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Sub-Category]],LEN(Kickstarter[[#This Row],[Category and Sub-Category]])-FIND("/",Kickstarter[[#This Row],[Category and Sub-Category]]))</f>
        <v>plays</v>
      </c>
      <c r="S3371" t="b">
        <v>1</v>
      </c>
      <c r="T3371" t="s">
        <v>8271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f>(((Kickstarter[[#This Row],[deadline]]/60)/60)/24)+DATE(1970,1,1)</f>
        <v>42721.333333333328</v>
      </c>
      <c r="J3372">
        <v>1481961600</v>
      </c>
      <c r="K3372" s="9">
        <f>(((Kickstarter[[#This Row],[launched_at]]/60)/60)/24)+DATE(1970,1,1)</f>
        <v>42690.334317129629</v>
      </c>
      <c r="L3372">
        <v>1479283285</v>
      </c>
      <c r="M3372" t="b">
        <v>0</v>
      </c>
      <c r="N3372">
        <v>26</v>
      </c>
      <c r="O3372" s="10">
        <f>Kickstarter[[#This Row],[pledged]]/Kickstarter[[#This Row],[goal]]</f>
        <v>1.1773333333333333</v>
      </c>
      <c r="P3372" s="12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Sub-Category]],LEN(Kickstarter[[#This Row],[Category and Sub-Category]])-FIND("/",Kickstarter[[#This Row],[Category and Sub-Category]]))</f>
        <v>plays</v>
      </c>
      <c r="S3372" t="b">
        <v>1</v>
      </c>
      <c r="T3372" t="s">
        <v>8271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f>(((Kickstarter[[#This Row],[deadline]]/60)/60)/24)+DATE(1970,1,1)</f>
        <v>42340.874594907407</v>
      </c>
      <c r="J3373">
        <v>1449089965</v>
      </c>
      <c r="K3373" s="9">
        <f>(((Kickstarter[[#This Row],[launched_at]]/60)/60)/24)+DATE(1970,1,1)</f>
        <v>42312.874594907407</v>
      </c>
      <c r="L3373">
        <v>1446670765</v>
      </c>
      <c r="M3373" t="b">
        <v>0</v>
      </c>
      <c r="N3373">
        <v>9</v>
      </c>
      <c r="O3373" s="10">
        <f>Kickstarter[[#This Row],[pledged]]/Kickstarter[[#This Row],[goal]]</f>
        <v>1.385</v>
      </c>
      <c r="P3373" s="12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Sub-Category]],LEN(Kickstarter[[#This Row],[Category and Sub-Category]])-FIND("/",Kickstarter[[#This Row],[Category and Sub-Category]]))</f>
        <v>plays</v>
      </c>
      <c r="S3373" t="b">
        <v>1</v>
      </c>
      <c r="T3373" t="s">
        <v>8271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f>(((Kickstarter[[#This Row],[deadline]]/60)/60)/24)+DATE(1970,1,1)</f>
        <v>41876.207638888889</v>
      </c>
      <c r="J3374">
        <v>1408942740</v>
      </c>
      <c r="K3374" s="9">
        <f>(((Kickstarter[[#This Row],[launched_at]]/60)/60)/24)+DATE(1970,1,1)</f>
        <v>41855.548101851848</v>
      </c>
      <c r="L3374">
        <v>1407157756</v>
      </c>
      <c r="M3374" t="b">
        <v>0</v>
      </c>
      <c r="N3374">
        <v>27</v>
      </c>
      <c r="O3374" s="10">
        <f>Kickstarter[[#This Row],[pledged]]/Kickstarter[[#This Row],[goal]]</f>
        <v>1.0349999999999999</v>
      </c>
      <c r="P3374" s="12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Sub-Category]],LEN(Kickstarter[[#This Row],[Category and Sub-Category]])-FIND("/",Kickstarter[[#This Row],[Category and Sub-Category]]))</f>
        <v>plays</v>
      </c>
      <c r="S3374" t="b">
        <v>1</v>
      </c>
      <c r="T3374" t="s">
        <v>8271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f>(((Kickstarter[[#This Row],[deadline]]/60)/60)/24)+DATE(1970,1,1)</f>
        <v>42203.666666666672</v>
      </c>
      <c r="J3375">
        <v>1437235200</v>
      </c>
      <c r="K3375" s="9">
        <f>(((Kickstarter[[#This Row],[launched_at]]/60)/60)/24)+DATE(1970,1,1)</f>
        <v>42179.854629629626</v>
      </c>
      <c r="L3375">
        <v>1435177840</v>
      </c>
      <c r="M3375" t="b">
        <v>0</v>
      </c>
      <c r="N3375">
        <v>30</v>
      </c>
      <c r="O3375" s="10">
        <f>Kickstarter[[#This Row],[pledged]]/Kickstarter[[#This Row],[goal]]</f>
        <v>1.0024999999999999</v>
      </c>
      <c r="P3375" s="12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Sub-Category]],LEN(Kickstarter[[#This Row],[Category and Sub-Category]])-FIND("/",Kickstarter[[#This Row],[Category and Sub-Category]]))</f>
        <v>plays</v>
      </c>
      <c r="S3375" t="b">
        <v>1</v>
      </c>
      <c r="T3375" t="s">
        <v>8271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f>(((Kickstarter[[#This Row],[deadline]]/60)/60)/24)+DATE(1970,1,1)</f>
        <v>42305.731666666667</v>
      </c>
      <c r="J3376">
        <v>1446053616</v>
      </c>
      <c r="K3376" s="9">
        <f>(((Kickstarter[[#This Row],[launched_at]]/60)/60)/24)+DATE(1970,1,1)</f>
        <v>42275.731666666667</v>
      </c>
      <c r="L3376">
        <v>1443461616</v>
      </c>
      <c r="M3376" t="b">
        <v>0</v>
      </c>
      <c r="N3376">
        <v>52</v>
      </c>
      <c r="O3376" s="10">
        <f>Kickstarter[[#This Row],[pledged]]/Kickstarter[[#This Row],[goal]]</f>
        <v>1.0657142857142856</v>
      </c>
      <c r="P3376" s="12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Sub-Category]],LEN(Kickstarter[[#This Row],[Category and Sub-Category]])-FIND("/",Kickstarter[[#This Row],[Category and Sub-Category]]))</f>
        <v>plays</v>
      </c>
      <c r="S3376" t="b">
        <v>1</v>
      </c>
      <c r="T3376" t="s">
        <v>8271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f>(((Kickstarter[[#This Row],[deadline]]/60)/60)/24)+DATE(1970,1,1)</f>
        <v>41777.610798611109</v>
      </c>
      <c r="J3377">
        <v>1400423973</v>
      </c>
      <c r="K3377" s="9">
        <f>(((Kickstarter[[#This Row],[launched_at]]/60)/60)/24)+DATE(1970,1,1)</f>
        <v>41765.610798611109</v>
      </c>
      <c r="L3377">
        <v>1399387173</v>
      </c>
      <c r="M3377" t="b">
        <v>0</v>
      </c>
      <c r="N3377">
        <v>17</v>
      </c>
      <c r="O3377" s="10">
        <f>Kickstarter[[#This Row],[pledged]]/Kickstarter[[#This Row],[goal]]</f>
        <v>1</v>
      </c>
      <c r="P3377" s="12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Sub-Category]],LEN(Kickstarter[[#This Row],[Category and Sub-Category]])-FIND("/",Kickstarter[[#This Row],[Category and Sub-Category]]))</f>
        <v>plays</v>
      </c>
      <c r="S3377" t="b">
        <v>1</v>
      </c>
      <c r="T3377" t="s">
        <v>8271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f>(((Kickstarter[[#This Row],[deadline]]/60)/60)/24)+DATE(1970,1,1)</f>
        <v>42119.659652777773</v>
      </c>
      <c r="J3378">
        <v>1429976994</v>
      </c>
      <c r="K3378" s="9">
        <f>(((Kickstarter[[#This Row],[launched_at]]/60)/60)/24)+DATE(1970,1,1)</f>
        <v>42059.701319444444</v>
      </c>
      <c r="L3378">
        <v>1424796594</v>
      </c>
      <c r="M3378" t="b">
        <v>0</v>
      </c>
      <c r="N3378">
        <v>19</v>
      </c>
      <c r="O3378" s="10">
        <f>Kickstarter[[#This Row],[pledged]]/Kickstarter[[#This Row],[goal]]</f>
        <v>1.0001249999999999</v>
      </c>
      <c r="P3378" s="12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Sub-Category]],LEN(Kickstarter[[#This Row],[Category and Sub-Category]])-FIND("/",Kickstarter[[#This Row],[Category and Sub-Category]]))</f>
        <v>plays</v>
      </c>
      <c r="S3378" t="b">
        <v>1</v>
      </c>
      <c r="T3378" t="s">
        <v>8271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f>(((Kickstarter[[#This Row],[deadline]]/60)/60)/24)+DATE(1970,1,1)</f>
        <v>42083.705555555556</v>
      </c>
      <c r="J3379">
        <v>1426870560</v>
      </c>
      <c r="K3379" s="9">
        <f>(((Kickstarter[[#This Row],[launched_at]]/60)/60)/24)+DATE(1970,1,1)</f>
        <v>42053.732627314821</v>
      </c>
      <c r="L3379">
        <v>1424280899</v>
      </c>
      <c r="M3379" t="b">
        <v>0</v>
      </c>
      <c r="N3379">
        <v>77</v>
      </c>
      <c r="O3379" s="10">
        <f>Kickstarter[[#This Row],[pledged]]/Kickstarter[[#This Row],[goal]]</f>
        <v>1.0105</v>
      </c>
      <c r="P3379" s="12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Sub-Category]],LEN(Kickstarter[[#This Row],[Category and Sub-Category]])-FIND("/",Kickstarter[[#This Row],[Category and Sub-Category]]))</f>
        <v>plays</v>
      </c>
      <c r="S3379" t="b">
        <v>1</v>
      </c>
      <c r="T3379" t="s">
        <v>8271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f>(((Kickstarter[[#This Row],[deadline]]/60)/60)/24)+DATE(1970,1,1)</f>
        <v>41882.547222222223</v>
      </c>
      <c r="J3380">
        <v>1409490480</v>
      </c>
      <c r="K3380" s="9">
        <f>(((Kickstarter[[#This Row],[launched_at]]/60)/60)/24)+DATE(1970,1,1)</f>
        <v>41858.355393518519</v>
      </c>
      <c r="L3380">
        <v>1407400306</v>
      </c>
      <c r="M3380" t="b">
        <v>0</v>
      </c>
      <c r="N3380">
        <v>21</v>
      </c>
      <c r="O3380" s="10">
        <f>Kickstarter[[#This Row],[pledged]]/Kickstarter[[#This Row],[goal]]</f>
        <v>1.0763636363636364</v>
      </c>
      <c r="P3380" s="12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Sub-Category]],LEN(Kickstarter[[#This Row],[Category and Sub-Category]])-FIND("/",Kickstarter[[#This Row],[Category and Sub-Category]]))</f>
        <v>plays</v>
      </c>
      <c r="S3380" t="b">
        <v>1</v>
      </c>
      <c r="T3380" t="s">
        <v>8271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f>(((Kickstarter[[#This Row],[deadline]]/60)/60)/24)+DATE(1970,1,1)</f>
        <v>42242.958333333328</v>
      </c>
      <c r="J3381">
        <v>1440630000</v>
      </c>
      <c r="K3381" s="9">
        <f>(((Kickstarter[[#This Row],[launched_at]]/60)/60)/24)+DATE(1970,1,1)</f>
        <v>42225.513888888891</v>
      </c>
      <c r="L3381">
        <v>1439122800</v>
      </c>
      <c r="M3381" t="b">
        <v>0</v>
      </c>
      <c r="N3381">
        <v>38</v>
      </c>
      <c r="O3381" s="10">
        <f>Kickstarter[[#This Row],[pledged]]/Kickstarter[[#This Row],[goal]]</f>
        <v>1.0365</v>
      </c>
      <c r="P3381" s="12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Sub-Category]],LEN(Kickstarter[[#This Row],[Category and Sub-Category]])-FIND("/",Kickstarter[[#This Row],[Category and Sub-Category]]))</f>
        <v>plays</v>
      </c>
      <c r="S3381" t="b">
        <v>1</v>
      </c>
      <c r="T3381" t="s">
        <v>8271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f>(((Kickstarter[[#This Row],[deadline]]/60)/60)/24)+DATE(1970,1,1)</f>
        <v>41972.995115740734</v>
      </c>
      <c r="J3382">
        <v>1417305178</v>
      </c>
      <c r="K3382" s="9">
        <f>(((Kickstarter[[#This Row],[launched_at]]/60)/60)/24)+DATE(1970,1,1)</f>
        <v>41937.95344907407</v>
      </c>
      <c r="L3382">
        <v>1414277578</v>
      </c>
      <c r="M3382" t="b">
        <v>0</v>
      </c>
      <c r="N3382">
        <v>28</v>
      </c>
      <c r="O3382" s="10">
        <f>Kickstarter[[#This Row],[pledged]]/Kickstarter[[#This Row],[goal]]</f>
        <v>1.0443333333333333</v>
      </c>
      <c r="P3382" s="12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Sub-Category]],LEN(Kickstarter[[#This Row],[Category and Sub-Category]])-FIND("/",Kickstarter[[#This Row],[Category and Sub-Category]]))</f>
        <v>plays</v>
      </c>
      <c r="S3382" t="b">
        <v>1</v>
      </c>
      <c r="T3382" t="s">
        <v>8271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f>(((Kickstarter[[#This Row],[deadline]]/60)/60)/24)+DATE(1970,1,1)</f>
        <v>42074.143321759257</v>
      </c>
      <c r="J3383">
        <v>1426044383</v>
      </c>
      <c r="K3383" s="9">
        <f>(((Kickstarter[[#This Row],[launched_at]]/60)/60)/24)+DATE(1970,1,1)</f>
        <v>42044.184988425928</v>
      </c>
      <c r="L3383">
        <v>1423455983</v>
      </c>
      <c r="M3383" t="b">
        <v>0</v>
      </c>
      <c r="N3383">
        <v>48</v>
      </c>
      <c r="O3383" s="10">
        <f>Kickstarter[[#This Row],[pledged]]/Kickstarter[[#This Row],[goal]]</f>
        <v>1.0225</v>
      </c>
      <c r="P3383" s="12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Sub-Category]],LEN(Kickstarter[[#This Row],[Category and Sub-Category]])-FIND("/",Kickstarter[[#This Row],[Category and Sub-Category]]))</f>
        <v>plays</v>
      </c>
      <c r="S3383" t="b">
        <v>1</v>
      </c>
      <c r="T3383" t="s">
        <v>8271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f>(((Kickstarter[[#This Row],[deadline]]/60)/60)/24)+DATE(1970,1,1)</f>
        <v>42583.957638888889</v>
      </c>
      <c r="J3384">
        <v>1470092340</v>
      </c>
      <c r="K3384" s="9">
        <f>(((Kickstarter[[#This Row],[launched_at]]/60)/60)/24)+DATE(1970,1,1)</f>
        <v>42559.431203703702</v>
      </c>
      <c r="L3384">
        <v>1467973256</v>
      </c>
      <c r="M3384" t="b">
        <v>0</v>
      </c>
      <c r="N3384">
        <v>46</v>
      </c>
      <c r="O3384" s="10">
        <f>Kickstarter[[#This Row],[pledged]]/Kickstarter[[#This Row],[goal]]</f>
        <v>1.0074285714285713</v>
      </c>
      <c r="P3384" s="12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Sub-Category]],LEN(Kickstarter[[#This Row],[Category and Sub-Category]])-FIND("/",Kickstarter[[#This Row],[Category and Sub-Category]]))</f>
        <v>plays</v>
      </c>
      <c r="S3384" t="b">
        <v>1</v>
      </c>
      <c r="T3384" t="s">
        <v>8271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f>(((Kickstarter[[#This Row],[deadline]]/60)/60)/24)+DATE(1970,1,1)</f>
        <v>42544.782638888893</v>
      </c>
      <c r="J3385">
        <v>1466707620</v>
      </c>
      <c r="K3385" s="9">
        <f>(((Kickstarter[[#This Row],[launched_at]]/60)/60)/24)+DATE(1970,1,1)</f>
        <v>42524.782638888893</v>
      </c>
      <c r="L3385">
        <v>1464979620</v>
      </c>
      <c r="M3385" t="b">
        <v>0</v>
      </c>
      <c r="N3385">
        <v>30</v>
      </c>
      <c r="O3385" s="10">
        <f>Kickstarter[[#This Row],[pledged]]/Kickstarter[[#This Row],[goal]]</f>
        <v>1.1171428571428572</v>
      </c>
      <c r="P3385" s="12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Sub-Category]],LEN(Kickstarter[[#This Row],[Category and Sub-Category]])-FIND("/",Kickstarter[[#This Row],[Category and Sub-Category]]))</f>
        <v>plays</v>
      </c>
      <c r="S3385" t="b">
        <v>1</v>
      </c>
      <c r="T3385" t="s">
        <v>8271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f>(((Kickstarter[[#This Row],[deadline]]/60)/60)/24)+DATE(1970,1,1)</f>
        <v>42329.125</v>
      </c>
      <c r="J3386">
        <v>1448074800</v>
      </c>
      <c r="K3386" s="9">
        <f>(((Kickstarter[[#This Row],[launched_at]]/60)/60)/24)+DATE(1970,1,1)</f>
        <v>42292.087592592594</v>
      </c>
      <c r="L3386">
        <v>1444874768</v>
      </c>
      <c r="M3386" t="b">
        <v>0</v>
      </c>
      <c r="N3386">
        <v>64</v>
      </c>
      <c r="O3386" s="10">
        <f>Kickstarter[[#This Row],[pledged]]/Kickstarter[[#This Row],[goal]]</f>
        <v>1.0001100000000001</v>
      </c>
      <c r="P3386" s="12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Sub-Category]],LEN(Kickstarter[[#This Row],[Category and Sub-Category]])-FIND("/",Kickstarter[[#This Row],[Category and Sub-Category]]))</f>
        <v>plays</v>
      </c>
      <c r="S3386" t="b">
        <v>1</v>
      </c>
      <c r="T3386" t="s">
        <v>8271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f>(((Kickstarter[[#This Row],[deadline]]/60)/60)/24)+DATE(1970,1,1)</f>
        <v>41983.8675</v>
      </c>
      <c r="J3387">
        <v>1418244552</v>
      </c>
      <c r="K3387" s="9">
        <f>(((Kickstarter[[#This Row],[launched_at]]/60)/60)/24)+DATE(1970,1,1)</f>
        <v>41953.8675</v>
      </c>
      <c r="L3387">
        <v>1415652552</v>
      </c>
      <c r="M3387" t="b">
        <v>0</v>
      </c>
      <c r="N3387">
        <v>15</v>
      </c>
      <c r="O3387" s="10">
        <f>Kickstarter[[#This Row],[pledged]]/Kickstarter[[#This Row],[goal]]</f>
        <v>1</v>
      </c>
      <c r="P3387" s="12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Sub-Category]],LEN(Kickstarter[[#This Row],[Category and Sub-Category]])-FIND("/",Kickstarter[[#This Row],[Category and Sub-Category]]))</f>
        <v>plays</v>
      </c>
      <c r="S3387" t="b">
        <v>1</v>
      </c>
      <c r="T3387" t="s">
        <v>8271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f>(((Kickstarter[[#This Row],[deadline]]/60)/60)/24)+DATE(1970,1,1)</f>
        <v>41976.644745370373</v>
      </c>
      <c r="J3388">
        <v>1417620506</v>
      </c>
      <c r="K3388" s="9">
        <f>(((Kickstarter[[#This Row],[launched_at]]/60)/60)/24)+DATE(1970,1,1)</f>
        <v>41946.644745370373</v>
      </c>
      <c r="L3388">
        <v>1415028506</v>
      </c>
      <c r="M3388" t="b">
        <v>0</v>
      </c>
      <c r="N3388">
        <v>41</v>
      </c>
      <c r="O3388" s="10">
        <f>Kickstarter[[#This Row],[pledged]]/Kickstarter[[#This Row],[goal]]</f>
        <v>1.05</v>
      </c>
      <c r="P3388" s="12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Sub-Category]],LEN(Kickstarter[[#This Row],[Category and Sub-Category]])-FIND("/",Kickstarter[[#This Row],[Category and Sub-Category]]))</f>
        <v>plays</v>
      </c>
      <c r="S3388" t="b">
        <v>1</v>
      </c>
      <c r="T3388" t="s">
        <v>8271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f>(((Kickstarter[[#This Row],[deadline]]/60)/60)/24)+DATE(1970,1,1)</f>
        <v>41987.762592592597</v>
      </c>
      <c r="J3389">
        <v>1418581088</v>
      </c>
      <c r="K3389" s="9">
        <f>(((Kickstarter[[#This Row],[launched_at]]/60)/60)/24)+DATE(1970,1,1)</f>
        <v>41947.762592592589</v>
      </c>
      <c r="L3389">
        <v>1415125088</v>
      </c>
      <c r="M3389" t="b">
        <v>0</v>
      </c>
      <c r="N3389">
        <v>35</v>
      </c>
      <c r="O3389" s="10">
        <f>Kickstarter[[#This Row],[pledged]]/Kickstarter[[#This Row],[goal]]</f>
        <v>1.1686666666666667</v>
      </c>
      <c r="P3389" s="12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Sub-Category]],LEN(Kickstarter[[#This Row],[Category and Sub-Category]])-FIND("/",Kickstarter[[#This Row],[Category and Sub-Category]]))</f>
        <v>plays</v>
      </c>
      <c r="S3389" t="b">
        <v>1</v>
      </c>
      <c r="T3389" t="s">
        <v>8271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f>(((Kickstarter[[#This Row],[deadline]]/60)/60)/24)+DATE(1970,1,1)</f>
        <v>42173.461122685185</v>
      </c>
      <c r="J3390">
        <v>1434625441</v>
      </c>
      <c r="K3390" s="9">
        <f>(((Kickstarter[[#This Row],[launched_at]]/60)/60)/24)+DATE(1970,1,1)</f>
        <v>42143.461122685185</v>
      </c>
      <c r="L3390">
        <v>1432033441</v>
      </c>
      <c r="M3390" t="b">
        <v>0</v>
      </c>
      <c r="N3390">
        <v>45</v>
      </c>
      <c r="O3390" s="10">
        <f>Kickstarter[[#This Row],[pledged]]/Kickstarter[[#This Row],[goal]]</f>
        <v>1.038</v>
      </c>
      <c r="P3390" s="12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Sub-Category]],LEN(Kickstarter[[#This Row],[Category and Sub-Category]])-FIND("/",Kickstarter[[#This Row],[Category and Sub-Category]]))</f>
        <v>plays</v>
      </c>
      <c r="S3390" t="b">
        <v>1</v>
      </c>
      <c r="T3390" t="s">
        <v>8271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f>(((Kickstarter[[#This Row],[deadline]]/60)/60)/24)+DATE(1970,1,1)</f>
        <v>42524.563449074078</v>
      </c>
      <c r="J3391">
        <v>1464960682</v>
      </c>
      <c r="K3391" s="9">
        <f>(((Kickstarter[[#This Row],[launched_at]]/60)/60)/24)+DATE(1970,1,1)</f>
        <v>42494.563449074078</v>
      </c>
      <c r="L3391">
        <v>1462368682</v>
      </c>
      <c r="M3391" t="b">
        <v>0</v>
      </c>
      <c r="N3391">
        <v>62</v>
      </c>
      <c r="O3391" s="10">
        <f>Kickstarter[[#This Row],[pledged]]/Kickstarter[[#This Row],[goal]]</f>
        <v>1.145</v>
      </c>
      <c r="P3391" s="12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Sub-Category]],LEN(Kickstarter[[#This Row],[Category and Sub-Category]])-FIND("/",Kickstarter[[#This Row],[Category and Sub-Category]]))</f>
        <v>plays</v>
      </c>
      <c r="S3391" t="b">
        <v>1</v>
      </c>
      <c r="T3391" t="s">
        <v>8271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f>(((Kickstarter[[#This Row],[deadline]]/60)/60)/24)+DATE(1970,1,1)</f>
        <v>41830.774826388886</v>
      </c>
      <c r="J3392">
        <v>1405017345</v>
      </c>
      <c r="K3392" s="9">
        <f>(((Kickstarter[[#This Row],[launched_at]]/60)/60)/24)+DATE(1970,1,1)</f>
        <v>41815.774826388886</v>
      </c>
      <c r="L3392">
        <v>1403721345</v>
      </c>
      <c r="M3392" t="b">
        <v>0</v>
      </c>
      <c r="N3392">
        <v>22</v>
      </c>
      <c r="O3392" s="10">
        <f>Kickstarter[[#This Row],[pledged]]/Kickstarter[[#This Row],[goal]]</f>
        <v>1.024</v>
      </c>
      <c r="P3392" s="12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Sub-Category]],LEN(Kickstarter[[#This Row],[Category and Sub-Category]])-FIND("/",Kickstarter[[#This Row],[Category and Sub-Category]]))</f>
        <v>plays</v>
      </c>
      <c r="S3392" t="b">
        <v>1</v>
      </c>
      <c r="T3392" t="s">
        <v>8271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f>(((Kickstarter[[#This Row],[deadline]]/60)/60)/24)+DATE(1970,1,1)</f>
        <v>41859.936111111114</v>
      </c>
      <c r="J3393">
        <v>1407536880</v>
      </c>
      <c r="K3393" s="9">
        <f>(((Kickstarter[[#This Row],[launched_at]]/60)/60)/24)+DATE(1970,1,1)</f>
        <v>41830.545694444445</v>
      </c>
      <c r="L3393">
        <v>1404997548</v>
      </c>
      <c r="M3393" t="b">
        <v>0</v>
      </c>
      <c r="N3393">
        <v>18</v>
      </c>
      <c r="O3393" s="10">
        <f>Kickstarter[[#This Row],[pledged]]/Kickstarter[[#This Row],[goal]]</f>
        <v>2.23</v>
      </c>
      <c r="P3393" s="12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Sub-Category]],LEN(Kickstarter[[#This Row],[Category and Sub-Category]])-FIND("/",Kickstarter[[#This Row],[Category and Sub-Category]]))</f>
        <v>plays</v>
      </c>
      <c r="S3393" t="b">
        <v>1</v>
      </c>
      <c r="T3393" t="s">
        <v>8271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f>(((Kickstarter[[#This Row],[deadline]]/60)/60)/24)+DATE(1970,1,1)</f>
        <v>42496.845543981486</v>
      </c>
      <c r="J3394">
        <v>1462565855</v>
      </c>
      <c r="K3394" s="9">
        <f>(((Kickstarter[[#This Row],[launched_at]]/60)/60)/24)+DATE(1970,1,1)</f>
        <v>42446.845543981486</v>
      </c>
      <c r="L3394">
        <v>1458245855</v>
      </c>
      <c r="M3394" t="b">
        <v>0</v>
      </c>
      <c r="N3394">
        <v>12</v>
      </c>
      <c r="O3394" s="10">
        <f>Kickstarter[[#This Row],[pledged]]/Kickstarter[[#This Row],[goal]]</f>
        <v>1</v>
      </c>
      <c r="P3394" s="12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Sub-Category]],LEN(Kickstarter[[#This Row],[Category and Sub-Category]])-FIND("/",Kickstarter[[#This Row],[Category and Sub-Category]]))</f>
        <v>plays</v>
      </c>
      <c r="S3394" t="b">
        <v>1</v>
      </c>
      <c r="T3394" t="s">
        <v>8271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f>(((Kickstarter[[#This Row],[deadline]]/60)/60)/24)+DATE(1970,1,1)</f>
        <v>41949.031944444447</v>
      </c>
      <c r="J3395">
        <v>1415234760</v>
      </c>
      <c r="K3395" s="9">
        <f>(((Kickstarter[[#This Row],[launched_at]]/60)/60)/24)+DATE(1970,1,1)</f>
        <v>41923.921643518523</v>
      </c>
      <c r="L3395">
        <v>1413065230</v>
      </c>
      <c r="M3395" t="b">
        <v>0</v>
      </c>
      <c r="N3395">
        <v>44</v>
      </c>
      <c r="O3395" s="10">
        <f>Kickstarter[[#This Row],[pledged]]/Kickstarter[[#This Row],[goal]]</f>
        <v>1.0580000000000001</v>
      </c>
      <c r="P3395" s="12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Sub-Category]],LEN(Kickstarter[[#This Row],[Category and Sub-Category]])-FIND("/",Kickstarter[[#This Row],[Category and Sub-Category]]))</f>
        <v>plays</v>
      </c>
      <c r="S3395" t="b">
        <v>1</v>
      </c>
      <c r="T3395" t="s">
        <v>8271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f>(((Kickstarter[[#This Row],[deadline]]/60)/60)/24)+DATE(1970,1,1)</f>
        <v>41847.59542824074</v>
      </c>
      <c r="J3396">
        <v>1406470645</v>
      </c>
      <c r="K3396" s="9">
        <f>(((Kickstarter[[#This Row],[launched_at]]/60)/60)/24)+DATE(1970,1,1)</f>
        <v>41817.59542824074</v>
      </c>
      <c r="L3396">
        <v>1403878645</v>
      </c>
      <c r="M3396" t="b">
        <v>0</v>
      </c>
      <c r="N3396">
        <v>27</v>
      </c>
      <c r="O3396" s="10">
        <f>Kickstarter[[#This Row],[pledged]]/Kickstarter[[#This Row],[goal]]</f>
        <v>1.4236363636363636</v>
      </c>
      <c r="P3396" s="12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Sub-Category]],LEN(Kickstarter[[#This Row],[Category and Sub-Category]])-FIND("/",Kickstarter[[#This Row],[Category and Sub-Category]]))</f>
        <v>plays</v>
      </c>
      <c r="S3396" t="b">
        <v>1</v>
      </c>
      <c r="T3396" t="s">
        <v>8271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f>(((Kickstarter[[#This Row],[deadline]]/60)/60)/24)+DATE(1970,1,1)</f>
        <v>42154.756944444445</v>
      </c>
      <c r="J3397">
        <v>1433009400</v>
      </c>
      <c r="K3397" s="9">
        <f>(((Kickstarter[[#This Row],[launched_at]]/60)/60)/24)+DATE(1970,1,1)</f>
        <v>42140.712314814817</v>
      </c>
      <c r="L3397">
        <v>1431795944</v>
      </c>
      <c r="M3397" t="b">
        <v>0</v>
      </c>
      <c r="N3397">
        <v>38</v>
      </c>
      <c r="O3397" s="10">
        <f>Kickstarter[[#This Row],[pledged]]/Kickstarter[[#This Row],[goal]]</f>
        <v>1.84</v>
      </c>
      <c r="P3397" s="12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Sub-Category]],LEN(Kickstarter[[#This Row],[Category and Sub-Category]])-FIND("/",Kickstarter[[#This Row],[Category and Sub-Category]]))</f>
        <v>plays</v>
      </c>
      <c r="S3397" t="b">
        <v>1</v>
      </c>
      <c r="T3397" t="s">
        <v>8271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f>(((Kickstarter[[#This Row],[deadline]]/60)/60)/24)+DATE(1970,1,1)</f>
        <v>41791.165972222225</v>
      </c>
      <c r="J3398">
        <v>1401595140</v>
      </c>
      <c r="K3398" s="9">
        <f>(((Kickstarter[[#This Row],[launched_at]]/60)/60)/24)+DATE(1970,1,1)</f>
        <v>41764.44663194444</v>
      </c>
      <c r="L3398">
        <v>1399286589</v>
      </c>
      <c r="M3398" t="b">
        <v>0</v>
      </c>
      <c r="N3398">
        <v>28</v>
      </c>
      <c r="O3398" s="10">
        <f>Kickstarter[[#This Row],[pledged]]/Kickstarter[[#This Row],[goal]]</f>
        <v>1.0433333333333332</v>
      </c>
      <c r="P3398" s="12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Sub-Category]],LEN(Kickstarter[[#This Row],[Category and Sub-Category]])-FIND("/",Kickstarter[[#This Row],[Category and Sub-Category]]))</f>
        <v>plays</v>
      </c>
      <c r="S3398" t="b">
        <v>1</v>
      </c>
      <c r="T3398" t="s">
        <v>8271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f>(((Kickstarter[[#This Row],[deadline]]/60)/60)/24)+DATE(1970,1,1)</f>
        <v>42418.916666666672</v>
      </c>
      <c r="J3399">
        <v>1455832800</v>
      </c>
      <c r="K3399" s="9">
        <f>(((Kickstarter[[#This Row],[launched_at]]/60)/60)/24)+DATE(1970,1,1)</f>
        <v>42378.478344907402</v>
      </c>
      <c r="L3399">
        <v>1452338929</v>
      </c>
      <c r="M3399" t="b">
        <v>0</v>
      </c>
      <c r="N3399">
        <v>24</v>
      </c>
      <c r="O3399" s="10">
        <f>Kickstarter[[#This Row],[pledged]]/Kickstarter[[#This Row],[goal]]</f>
        <v>1.1200000000000001</v>
      </c>
      <c r="P3399" s="12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Sub-Category]],LEN(Kickstarter[[#This Row],[Category and Sub-Category]])-FIND("/",Kickstarter[[#This Row],[Category and Sub-Category]]))</f>
        <v>plays</v>
      </c>
      <c r="S3399" t="b">
        <v>1</v>
      </c>
      <c r="T3399" t="s">
        <v>8271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f>(((Kickstarter[[#This Row],[deadline]]/60)/60)/24)+DATE(1970,1,1)</f>
        <v>41964.708333333328</v>
      </c>
      <c r="J3400">
        <v>1416589200</v>
      </c>
      <c r="K3400" s="9">
        <f>(((Kickstarter[[#This Row],[launched_at]]/60)/60)/24)+DATE(1970,1,1)</f>
        <v>41941.75203703704</v>
      </c>
      <c r="L3400">
        <v>1414605776</v>
      </c>
      <c r="M3400" t="b">
        <v>0</v>
      </c>
      <c r="N3400">
        <v>65</v>
      </c>
      <c r="O3400" s="10">
        <f>Kickstarter[[#This Row],[pledged]]/Kickstarter[[#This Row],[goal]]</f>
        <v>1.1107499999999999</v>
      </c>
      <c r="P3400" s="12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Sub-Category]],LEN(Kickstarter[[#This Row],[Category and Sub-Category]])-FIND("/",Kickstarter[[#This Row],[Category and Sub-Category]]))</f>
        <v>plays</v>
      </c>
      <c r="S3400" t="b">
        <v>1</v>
      </c>
      <c r="T3400" t="s">
        <v>8271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f>(((Kickstarter[[#This Row],[deadline]]/60)/60)/24)+DATE(1970,1,1)</f>
        <v>42056.920428240745</v>
      </c>
      <c r="J3401">
        <v>1424556325</v>
      </c>
      <c r="K3401" s="9">
        <f>(((Kickstarter[[#This Row],[launched_at]]/60)/60)/24)+DATE(1970,1,1)</f>
        <v>42026.920428240745</v>
      </c>
      <c r="L3401">
        <v>1421964325</v>
      </c>
      <c r="M3401" t="b">
        <v>0</v>
      </c>
      <c r="N3401">
        <v>46</v>
      </c>
      <c r="O3401" s="10">
        <f>Kickstarter[[#This Row],[pledged]]/Kickstarter[[#This Row],[goal]]</f>
        <v>1.0375000000000001</v>
      </c>
      <c r="P3401" s="12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Sub-Category]],LEN(Kickstarter[[#This Row],[Category and Sub-Category]])-FIND("/",Kickstarter[[#This Row],[Category and Sub-Category]]))</f>
        <v>plays</v>
      </c>
      <c r="S3401" t="b">
        <v>1</v>
      </c>
      <c r="T3401" t="s">
        <v>8271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f>(((Kickstarter[[#This Row],[deadline]]/60)/60)/24)+DATE(1970,1,1)</f>
        <v>41879.953865740739</v>
      </c>
      <c r="J3402">
        <v>1409266414</v>
      </c>
      <c r="K3402" s="9">
        <f>(((Kickstarter[[#This Row],[launched_at]]/60)/60)/24)+DATE(1970,1,1)</f>
        <v>41834.953865740739</v>
      </c>
      <c r="L3402">
        <v>1405378414</v>
      </c>
      <c r="M3402" t="b">
        <v>0</v>
      </c>
      <c r="N3402">
        <v>85</v>
      </c>
      <c r="O3402" s="10">
        <f>Kickstarter[[#This Row],[pledged]]/Kickstarter[[#This Row],[goal]]</f>
        <v>1.0041</v>
      </c>
      <c r="P3402" s="12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Sub-Category]],LEN(Kickstarter[[#This Row],[Category and Sub-Category]])-FIND("/",Kickstarter[[#This Row],[Category and Sub-Category]]))</f>
        <v>plays</v>
      </c>
      <c r="S3402" t="b">
        <v>1</v>
      </c>
      <c r="T3402" t="s">
        <v>8271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f>(((Kickstarter[[#This Row],[deadline]]/60)/60)/24)+DATE(1970,1,1)</f>
        <v>42223.723912037036</v>
      </c>
      <c r="J3403">
        <v>1438968146</v>
      </c>
      <c r="K3403" s="9">
        <f>(((Kickstarter[[#This Row],[launched_at]]/60)/60)/24)+DATE(1970,1,1)</f>
        <v>42193.723912037036</v>
      </c>
      <c r="L3403">
        <v>1436376146</v>
      </c>
      <c r="M3403" t="b">
        <v>0</v>
      </c>
      <c r="N3403">
        <v>66</v>
      </c>
      <c r="O3403" s="10">
        <f>Kickstarter[[#This Row],[pledged]]/Kickstarter[[#This Row],[goal]]</f>
        <v>1.0186206896551724</v>
      </c>
      <c r="P3403" s="12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Sub-Category]],LEN(Kickstarter[[#This Row],[Category and Sub-Category]])-FIND("/",Kickstarter[[#This Row],[Category and Sub-Category]]))</f>
        <v>plays</v>
      </c>
      <c r="S3403" t="b">
        <v>1</v>
      </c>
      <c r="T3403" t="s">
        <v>8271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f>(((Kickstarter[[#This Row],[deadline]]/60)/60)/24)+DATE(1970,1,1)</f>
        <v>42320.104861111111</v>
      </c>
      <c r="J3404">
        <v>1447295460</v>
      </c>
      <c r="K3404" s="9">
        <f>(((Kickstarter[[#This Row],[launched_at]]/60)/60)/24)+DATE(1970,1,1)</f>
        <v>42290.61855324074</v>
      </c>
      <c r="L3404">
        <v>1444747843</v>
      </c>
      <c r="M3404" t="b">
        <v>0</v>
      </c>
      <c r="N3404">
        <v>165</v>
      </c>
      <c r="O3404" s="10">
        <f>Kickstarter[[#This Row],[pledged]]/Kickstarter[[#This Row],[goal]]</f>
        <v>1.0976666666666666</v>
      </c>
      <c r="P3404" s="12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Sub-Category]],LEN(Kickstarter[[#This Row],[Category and Sub-Category]])-FIND("/",Kickstarter[[#This Row],[Category and Sub-Category]]))</f>
        <v>plays</v>
      </c>
      <c r="S3404" t="b">
        <v>1</v>
      </c>
      <c r="T3404" t="s">
        <v>8271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f>(((Kickstarter[[#This Row],[deadline]]/60)/60)/24)+DATE(1970,1,1)</f>
        <v>42180.462083333332</v>
      </c>
      <c r="J3405">
        <v>1435230324</v>
      </c>
      <c r="K3405" s="9">
        <f>(((Kickstarter[[#This Row],[launched_at]]/60)/60)/24)+DATE(1970,1,1)</f>
        <v>42150.462083333332</v>
      </c>
      <c r="L3405">
        <v>1432638324</v>
      </c>
      <c r="M3405" t="b">
        <v>0</v>
      </c>
      <c r="N3405">
        <v>17</v>
      </c>
      <c r="O3405" s="10">
        <f>Kickstarter[[#This Row],[pledged]]/Kickstarter[[#This Row],[goal]]</f>
        <v>1</v>
      </c>
      <c r="P3405" s="12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Sub-Category]],LEN(Kickstarter[[#This Row],[Category and Sub-Category]])-FIND("/",Kickstarter[[#This Row],[Category and Sub-Category]]))</f>
        <v>plays</v>
      </c>
      <c r="S3405" t="b">
        <v>1</v>
      </c>
      <c r="T3405" t="s">
        <v>8271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f>(((Kickstarter[[#This Row],[deadline]]/60)/60)/24)+DATE(1970,1,1)</f>
        <v>42172.503495370373</v>
      </c>
      <c r="J3406">
        <v>1434542702</v>
      </c>
      <c r="K3406" s="9">
        <f>(((Kickstarter[[#This Row],[launched_at]]/60)/60)/24)+DATE(1970,1,1)</f>
        <v>42152.503495370373</v>
      </c>
      <c r="L3406">
        <v>1432814702</v>
      </c>
      <c r="M3406" t="b">
        <v>0</v>
      </c>
      <c r="N3406">
        <v>3</v>
      </c>
      <c r="O3406" s="10">
        <f>Kickstarter[[#This Row],[pledged]]/Kickstarter[[#This Row],[goal]]</f>
        <v>1.22</v>
      </c>
      <c r="P3406" s="12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Sub-Category]],LEN(Kickstarter[[#This Row],[Category and Sub-Category]])-FIND("/",Kickstarter[[#This Row],[Category and Sub-Category]]))</f>
        <v>plays</v>
      </c>
      <c r="S3406" t="b">
        <v>1</v>
      </c>
      <c r="T3406" t="s">
        <v>8271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f>(((Kickstarter[[#This Row],[deadline]]/60)/60)/24)+DATE(1970,1,1)</f>
        <v>42430.999305555553</v>
      </c>
      <c r="J3407">
        <v>1456876740</v>
      </c>
      <c r="K3407" s="9">
        <f>(((Kickstarter[[#This Row],[launched_at]]/60)/60)/24)+DATE(1970,1,1)</f>
        <v>42410.017199074078</v>
      </c>
      <c r="L3407">
        <v>1455063886</v>
      </c>
      <c r="M3407" t="b">
        <v>0</v>
      </c>
      <c r="N3407">
        <v>17</v>
      </c>
      <c r="O3407" s="10">
        <f>Kickstarter[[#This Row],[pledged]]/Kickstarter[[#This Row],[goal]]</f>
        <v>1.3757142857142857</v>
      </c>
      <c r="P3407" s="12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Sub-Category]],LEN(Kickstarter[[#This Row],[Category and Sub-Category]])-FIND("/",Kickstarter[[#This Row],[Category and Sub-Category]]))</f>
        <v>plays</v>
      </c>
      <c r="S3407" t="b">
        <v>1</v>
      </c>
      <c r="T3407" t="s">
        <v>8271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f>(((Kickstarter[[#This Row],[deadline]]/60)/60)/24)+DATE(1970,1,1)</f>
        <v>41836.492777777778</v>
      </c>
      <c r="J3408">
        <v>1405511376</v>
      </c>
      <c r="K3408" s="9">
        <f>(((Kickstarter[[#This Row],[launched_at]]/60)/60)/24)+DATE(1970,1,1)</f>
        <v>41791.492777777778</v>
      </c>
      <c r="L3408">
        <v>1401623376</v>
      </c>
      <c r="M3408" t="b">
        <v>0</v>
      </c>
      <c r="N3408">
        <v>91</v>
      </c>
      <c r="O3408" s="10">
        <f>Kickstarter[[#This Row],[pledged]]/Kickstarter[[#This Row],[goal]]</f>
        <v>1.0031000000000001</v>
      </c>
      <c r="P3408" s="12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Sub-Category]],LEN(Kickstarter[[#This Row],[Category and Sub-Category]])-FIND("/",Kickstarter[[#This Row],[Category and Sub-Category]]))</f>
        <v>plays</v>
      </c>
      <c r="S3408" t="b">
        <v>1</v>
      </c>
      <c r="T3408" t="s">
        <v>8271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f>(((Kickstarter[[#This Row],[deadline]]/60)/60)/24)+DATE(1970,1,1)</f>
        <v>41826.422326388885</v>
      </c>
      <c r="J3409">
        <v>1404641289</v>
      </c>
      <c r="K3409" s="9">
        <f>(((Kickstarter[[#This Row],[launched_at]]/60)/60)/24)+DATE(1970,1,1)</f>
        <v>41796.422326388885</v>
      </c>
      <c r="L3409">
        <v>1402049289</v>
      </c>
      <c r="M3409" t="b">
        <v>0</v>
      </c>
      <c r="N3409">
        <v>67</v>
      </c>
      <c r="O3409" s="10">
        <f>Kickstarter[[#This Row],[pledged]]/Kickstarter[[#This Row],[goal]]</f>
        <v>1.071</v>
      </c>
      <c r="P3409" s="12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Sub-Category]],LEN(Kickstarter[[#This Row],[Category and Sub-Category]])-FIND("/",Kickstarter[[#This Row],[Category and Sub-Category]]))</f>
        <v>plays</v>
      </c>
      <c r="S3409" t="b">
        <v>1</v>
      </c>
      <c r="T3409" t="s">
        <v>8271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f>(((Kickstarter[[#This Row],[deadline]]/60)/60)/24)+DATE(1970,1,1)</f>
        <v>41838.991944444446</v>
      </c>
      <c r="J3410">
        <v>1405727304</v>
      </c>
      <c r="K3410" s="9">
        <f>(((Kickstarter[[#This Row],[launched_at]]/60)/60)/24)+DATE(1970,1,1)</f>
        <v>41808.991944444446</v>
      </c>
      <c r="L3410">
        <v>1403135304</v>
      </c>
      <c r="M3410" t="b">
        <v>0</v>
      </c>
      <c r="N3410">
        <v>18</v>
      </c>
      <c r="O3410" s="10">
        <f>Kickstarter[[#This Row],[pledged]]/Kickstarter[[#This Row],[goal]]</f>
        <v>2.11</v>
      </c>
      <c r="P3410" s="12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Sub-Category]],LEN(Kickstarter[[#This Row],[Category and Sub-Category]])-FIND("/",Kickstarter[[#This Row],[Category and Sub-Category]]))</f>
        <v>plays</v>
      </c>
      <c r="S3410" t="b">
        <v>1</v>
      </c>
      <c r="T3410" t="s">
        <v>8271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f>(((Kickstarter[[#This Row],[deadline]]/60)/60)/24)+DATE(1970,1,1)</f>
        <v>42582.873611111107</v>
      </c>
      <c r="J3411">
        <v>1469998680</v>
      </c>
      <c r="K3411" s="9">
        <f>(((Kickstarter[[#This Row],[launched_at]]/60)/60)/24)+DATE(1970,1,1)</f>
        <v>42544.814328703709</v>
      </c>
      <c r="L3411">
        <v>1466710358</v>
      </c>
      <c r="M3411" t="b">
        <v>0</v>
      </c>
      <c r="N3411">
        <v>21</v>
      </c>
      <c r="O3411" s="10">
        <f>Kickstarter[[#This Row],[pledged]]/Kickstarter[[#This Row],[goal]]</f>
        <v>1.236</v>
      </c>
      <c r="P3411" s="12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Sub-Category]],LEN(Kickstarter[[#This Row],[Category and Sub-Category]])-FIND("/",Kickstarter[[#This Row],[Category and Sub-Category]]))</f>
        <v>plays</v>
      </c>
      <c r="S3411" t="b">
        <v>1</v>
      </c>
      <c r="T3411" t="s">
        <v>8271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f>(((Kickstarter[[#This Row],[deadline]]/60)/60)/24)+DATE(1970,1,1)</f>
        <v>42527.291666666672</v>
      </c>
      <c r="J3412">
        <v>1465196400</v>
      </c>
      <c r="K3412" s="9">
        <f>(((Kickstarter[[#This Row],[launched_at]]/60)/60)/24)+DATE(1970,1,1)</f>
        <v>42500.041550925926</v>
      </c>
      <c r="L3412">
        <v>1462841990</v>
      </c>
      <c r="M3412" t="b">
        <v>0</v>
      </c>
      <c r="N3412">
        <v>40</v>
      </c>
      <c r="O3412" s="10">
        <f>Kickstarter[[#This Row],[pledged]]/Kickstarter[[#This Row],[goal]]</f>
        <v>1.085</v>
      </c>
      <c r="P3412" s="12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Sub-Category]],LEN(Kickstarter[[#This Row],[Category and Sub-Category]])-FIND("/",Kickstarter[[#This Row],[Category and Sub-Category]]))</f>
        <v>plays</v>
      </c>
      <c r="S3412" t="b">
        <v>1</v>
      </c>
      <c r="T3412" t="s">
        <v>8271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f>(((Kickstarter[[#This Row],[deadline]]/60)/60)/24)+DATE(1970,1,1)</f>
        <v>42285.022824074069</v>
      </c>
      <c r="J3413">
        <v>1444264372</v>
      </c>
      <c r="K3413" s="9">
        <f>(((Kickstarter[[#This Row],[launched_at]]/60)/60)/24)+DATE(1970,1,1)</f>
        <v>42265.022824074069</v>
      </c>
      <c r="L3413">
        <v>1442536372</v>
      </c>
      <c r="M3413" t="b">
        <v>0</v>
      </c>
      <c r="N3413">
        <v>78</v>
      </c>
      <c r="O3413" s="10">
        <f>Kickstarter[[#This Row],[pledged]]/Kickstarter[[#This Row],[goal]]</f>
        <v>1.0356666666666667</v>
      </c>
      <c r="P3413" s="12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Sub-Category]],LEN(Kickstarter[[#This Row],[Category and Sub-Category]])-FIND("/",Kickstarter[[#This Row],[Category and Sub-Category]]))</f>
        <v>plays</v>
      </c>
      <c r="S3413" t="b">
        <v>1</v>
      </c>
      <c r="T3413" t="s">
        <v>8271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f>(((Kickstarter[[#This Row],[deadline]]/60)/60)/24)+DATE(1970,1,1)</f>
        <v>41909.959050925929</v>
      </c>
      <c r="J3414">
        <v>1411858862</v>
      </c>
      <c r="K3414" s="9">
        <f>(((Kickstarter[[#This Row],[launched_at]]/60)/60)/24)+DATE(1970,1,1)</f>
        <v>41879.959050925929</v>
      </c>
      <c r="L3414">
        <v>1409266862</v>
      </c>
      <c r="M3414" t="b">
        <v>0</v>
      </c>
      <c r="N3414">
        <v>26</v>
      </c>
      <c r="O3414" s="10">
        <f>Kickstarter[[#This Row],[pledged]]/Kickstarter[[#This Row],[goal]]</f>
        <v>1</v>
      </c>
      <c r="P3414" s="12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Sub-Category]],LEN(Kickstarter[[#This Row],[Category and Sub-Category]])-FIND("/",Kickstarter[[#This Row],[Category and Sub-Category]]))</f>
        <v>plays</v>
      </c>
      <c r="S3414" t="b">
        <v>1</v>
      </c>
      <c r="T3414" t="s">
        <v>8271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f>(((Kickstarter[[#This Row],[deadline]]/60)/60)/24)+DATE(1970,1,1)</f>
        <v>42063.207638888889</v>
      </c>
      <c r="J3415">
        <v>1425099540</v>
      </c>
      <c r="K3415" s="9">
        <f>(((Kickstarter[[#This Row],[launched_at]]/60)/60)/24)+DATE(1970,1,1)</f>
        <v>42053.733078703706</v>
      </c>
      <c r="L3415">
        <v>1424280938</v>
      </c>
      <c r="M3415" t="b">
        <v>0</v>
      </c>
      <c r="N3415">
        <v>14</v>
      </c>
      <c r="O3415" s="10">
        <f>Kickstarter[[#This Row],[pledged]]/Kickstarter[[#This Row],[goal]]</f>
        <v>1.3</v>
      </c>
      <c r="P3415" s="12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Sub-Category]],LEN(Kickstarter[[#This Row],[Category and Sub-Category]])-FIND("/",Kickstarter[[#This Row],[Category and Sub-Category]]))</f>
        <v>plays</v>
      </c>
      <c r="S3415" t="b">
        <v>1</v>
      </c>
      <c r="T3415" t="s">
        <v>8271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f>(((Kickstarter[[#This Row],[deadline]]/60)/60)/24)+DATE(1970,1,1)</f>
        <v>42705.332638888889</v>
      </c>
      <c r="J3416">
        <v>1480579140</v>
      </c>
      <c r="K3416" s="9">
        <f>(((Kickstarter[[#This Row],[launched_at]]/60)/60)/24)+DATE(1970,1,1)</f>
        <v>42675.832465277781</v>
      </c>
      <c r="L3416">
        <v>1478030325</v>
      </c>
      <c r="M3416" t="b">
        <v>0</v>
      </c>
      <c r="N3416">
        <v>44</v>
      </c>
      <c r="O3416" s="10">
        <f>Kickstarter[[#This Row],[pledged]]/Kickstarter[[#This Row],[goal]]</f>
        <v>1.0349999999999999</v>
      </c>
      <c r="P3416" s="12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Sub-Category]],LEN(Kickstarter[[#This Row],[Category and Sub-Category]])-FIND("/",Kickstarter[[#This Row],[Category and Sub-Category]]))</f>
        <v>plays</v>
      </c>
      <c r="S3416" t="b">
        <v>1</v>
      </c>
      <c r="T3416" t="s">
        <v>8271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f>(((Kickstarter[[#This Row],[deadline]]/60)/60)/24)+DATE(1970,1,1)</f>
        <v>42477.979166666672</v>
      </c>
      <c r="J3417">
        <v>1460935800</v>
      </c>
      <c r="K3417" s="9">
        <f>(((Kickstarter[[#This Row],[launched_at]]/60)/60)/24)+DATE(1970,1,1)</f>
        <v>42467.144166666665</v>
      </c>
      <c r="L3417">
        <v>1459999656</v>
      </c>
      <c r="M3417" t="b">
        <v>0</v>
      </c>
      <c r="N3417">
        <v>9</v>
      </c>
      <c r="O3417" s="10">
        <f>Kickstarter[[#This Row],[pledged]]/Kickstarter[[#This Row],[goal]]</f>
        <v>1</v>
      </c>
      <c r="P3417" s="12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Sub-Category]],LEN(Kickstarter[[#This Row],[Category and Sub-Category]])-FIND("/",Kickstarter[[#This Row],[Category and Sub-Category]]))</f>
        <v>plays</v>
      </c>
      <c r="S3417" t="b">
        <v>1</v>
      </c>
      <c r="T3417" t="s">
        <v>8271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f>(((Kickstarter[[#This Row],[deadline]]/60)/60)/24)+DATE(1970,1,1)</f>
        <v>42117.770833333328</v>
      </c>
      <c r="J3418">
        <v>1429813800</v>
      </c>
      <c r="K3418" s="9">
        <f>(((Kickstarter[[#This Row],[launched_at]]/60)/60)/24)+DATE(1970,1,1)</f>
        <v>42089.412557870368</v>
      </c>
      <c r="L3418">
        <v>1427363645</v>
      </c>
      <c r="M3418" t="b">
        <v>0</v>
      </c>
      <c r="N3418">
        <v>30</v>
      </c>
      <c r="O3418" s="10">
        <f>Kickstarter[[#This Row],[pledged]]/Kickstarter[[#This Row],[goal]]</f>
        <v>1.196</v>
      </c>
      <c r="P3418" s="12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Sub-Category]],LEN(Kickstarter[[#This Row],[Category and Sub-Category]])-FIND("/",Kickstarter[[#This Row],[Category and Sub-Category]]))</f>
        <v>plays</v>
      </c>
      <c r="S3418" t="b">
        <v>1</v>
      </c>
      <c r="T3418" t="s">
        <v>8271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f>(((Kickstarter[[#This Row],[deadline]]/60)/60)/24)+DATE(1970,1,1)</f>
        <v>41938.029861111114</v>
      </c>
      <c r="J3419">
        <v>1414284180</v>
      </c>
      <c r="K3419" s="9">
        <f>(((Kickstarter[[#This Row],[launched_at]]/60)/60)/24)+DATE(1970,1,1)</f>
        <v>41894.91375</v>
      </c>
      <c r="L3419">
        <v>1410558948</v>
      </c>
      <c r="M3419" t="b">
        <v>0</v>
      </c>
      <c r="N3419">
        <v>45</v>
      </c>
      <c r="O3419" s="10">
        <f>Kickstarter[[#This Row],[pledged]]/Kickstarter[[#This Row],[goal]]</f>
        <v>1.0000058823529412</v>
      </c>
      <c r="P3419" s="12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Sub-Category]],LEN(Kickstarter[[#This Row],[Category and Sub-Category]])-FIND("/",Kickstarter[[#This Row],[Category and Sub-Category]]))</f>
        <v>plays</v>
      </c>
      <c r="S3419" t="b">
        <v>1</v>
      </c>
      <c r="T3419" t="s">
        <v>8271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f>(((Kickstarter[[#This Row],[deadline]]/60)/60)/24)+DATE(1970,1,1)</f>
        <v>41782.83457175926</v>
      </c>
      <c r="J3420">
        <v>1400875307</v>
      </c>
      <c r="K3420" s="9">
        <f>(((Kickstarter[[#This Row],[launched_at]]/60)/60)/24)+DATE(1970,1,1)</f>
        <v>41752.83457175926</v>
      </c>
      <c r="L3420">
        <v>1398283307</v>
      </c>
      <c r="M3420" t="b">
        <v>0</v>
      </c>
      <c r="N3420">
        <v>56</v>
      </c>
      <c r="O3420" s="10">
        <f>Kickstarter[[#This Row],[pledged]]/Kickstarter[[#This Row],[goal]]</f>
        <v>1.00875</v>
      </c>
      <c r="P3420" s="12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Sub-Category]],LEN(Kickstarter[[#This Row],[Category and Sub-Category]])-FIND("/",Kickstarter[[#This Row],[Category and Sub-Category]]))</f>
        <v>plays</v>
      </c>
      <c r="S3420" t="b">
        <v>1</v>
      </c>
      <c r="T3420" t="s">
        <v>8271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f>(((Kickstarter[[#This Row],[deadline]]/60)/60)/24)+DATE(1970,1,1)</f>
        <v>42466.895833333328</v>
      </c>
      <c r="J3421">
        <v>1459978200</v>
      </c>
      <c r="K3421" s="9">
        <f>(((Kickstarter[[#This Row],[launched_at]]/60)/60)/24)+DATE(1970,1,1)</f>
        <v>42448.821585648147</v>
      </c>
      <c r="L3421">
        <v>1458416585</v>
      </c>
      <c r="M3421" t="b">
        <v>0</v>
      </c>
      <c r="N3421">
        <v>46</v>
      </c>
      <c r="O3421" s="10">
        <f>Kickstarter[[#This Row],[pledged]]/Kickstarter[[#This Row],[goal]]</f>
        <v>1.0654545454545454</v>
      </c>
      <c r="P3421" s="12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Sub-Category]],LEN(Kickstarter[[#This Row],[Category and Sub-Category]])-FIND("/",Kickstarter[[#This Row],[Category and Sub-Category]]))</f>
        <v>plays</v>
      </c>
      <c r="S3421" t="b">
        <v>1</v>
      </c>
      <c r="T3421" t="s">
        <v>8271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f>(((Kickstarter[[#This Row],[deadline]]/60)/60)/24)+DATE(1970,1,1)</f>
        <v>42414</v>
      </c>
      <c r="J3422">
        <v>1455408000</v>
      </c>
      <c r="K3422" s="9">
        <f>(((Kickstarter[[#This Row],[launched_at]]/60)/60)/24)+DATE(1970,1,1)</f>
        <v>42405.090300925927</v>
      </c>
      <c r="L3422">
        <v>1454638202</v>
      </c>
      <c r="M3422" t="b">
        <v>0</v>
      </c>
      <c r="N3422">
        <v>34</v>
      </c>
      <c r="O3422" s="10">
        <f>Kickstarter[[#This Row],[pledged]]/Kickstarter[[#This Row],[goal]]</f>
        <v>1.38</v>
      </c>
      <c r="P3422" s="12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Sub-Category]],LEN(Kickstarter[[#This Row],[Category and Sub-Category]])-FIND("/",Kickstarter[[#This Row],[Category and Sub-Category]]))</f>
        <v>plays</v>
      </c>
      <c r="S3422" t="b">
        <v>1</v>
      </c>
      <c r="T3422" t="s">
        <v>8271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f>(((Kickstarter[[#This Row],[deadline]]/60)/60)/24)+DATE(1970,1,1)</f>
        <v>42067.791238425925</v>
      </c>
      <c r="J3423">
        <v>1425495563</v>
      </c>
      <c r="K3423" s="9">
        <f>(((Kickstarter[[#This Row],[launched_at]]/60)/60)/24)+DATE(1970,1,1)</f>
        <v>42037.791238425925</v>
      </c>
      <c r="L3423">
        <v>1422903563</v>
      </c>
      <c r="M3423" t="b">
        <v>0</v>
      </c>
      <c r="N3423">
        <v>98</v>
      </c>
      <c r="O3423" s="10">
        <f>Kickstarter[[#This Row],[pledged]]/Kickstarter[[#This Row],[goal]]</f>
        <v>1.0115000000000001</v>
      </c>
      <c r="P3423" s="12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Sub-Category]],LEN(Kickstarter[[#This Row],[Category and Sub-Category]])-FIND("/",Kickstarter[[#This Row],[Category and Sub-Category]]))</f>
        <v>plays</v>
      </c>
      <c r="S3423" t="b">
        <v>1</v>
      </c>
      <c r="T3423" t="s">
        <v>8271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f>(((Kickstarter[[#This Row],[deadline]]/60)/60)/24)+DATE(1970,1,1)</f>
        <v>42352</v>
      </c>
      <c r="J3424">
        <v>1450051200</v>
      </c>
      <c r="K3424" s="9">
        <f>(((Kickstarter[[#This Row],[launched_at]]/60)/60)/24)+DATE(1970,1,1)</f>
        <v>42323.562222222223</v>
      </c>
      <c r="L3424">
        <v>1447594176</v>
      </c>
      <c r="M3424" t="b">
        <v>0</v>
      </c>
      <c r="N3424">
        <v>46</v>
      </c>
      <c r="O3424" s="10">
        <f>Kickstarter[[#This Row],[pledged]]/Kickstarter[[#This Row],[goal]]</f>
        <v>1.091</v>
      </c>
      <c r="P3424" s="12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Sub-Category]],LEN(Kickstarter[[#This Row],[Category and Sub-Category]])-FIND("/",Kickstarter[[#This Row],[Category and Sub-Category]]))</f>
        <v>plays</v>
      </c>
      <c r="S3424" t="b">
        <v>1</v>
      </c>
      <c r="T3424" t="s">
        <v>8271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f>(((Kickstarter[[#This Row],[deadline]]/60)/60)/24)+DATE(1970,1,1)</f>
        <v>42118.911354166667</v>
      </c>
      <c r="J3425">
        <v>1429912341</v>
      </c>
      <c r="K3425" s="9">
        <f>(((Kickstarter[[#This Row],[launched_at]]/60)/60)/24)+DATE(1970,1,1)</f>
        <v>42088.911354166667</v>
      </c>
      <c r="L3425">
        <v>1427320341</v>
      </c>
      <c r="M3425" t="b">
        <v>0</v>
      </c>
      <c r="N3425">
        <v>10</v>
      </c>
      <c r="O3425" s="10">
        <f>Kickstarter[[#This Row],[pledged]]/Kickstarter[[#This Row],[goal]]</f>
        <v>1.4</v>
      </c>
      <c r="P3425" s="12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Sub-Category]],LEN(Kickstarter[[#This Row],[Category and Sub-Category]])-FIND("/",Kickstarter[[#This Row],[Category and Sub-Category]]))</f>
        <v>plays</v>
      </c>
      <c r="S3425" t="b">
        <v>1</v>
      </c>
      <c r="T3425" t="s">
        <v>8271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f>(((Kickstarter[[#This Row],[deadline]]/60)/60)/24)+DATE(1970,1,1)</f>
        <v>42040.290972222225</v>
      </c>
      <c r="J3426">
        <v>1423119540</v>
      </c>
      <c r="K3426" s="9">
        <f>(((Kickstarter[[#This Row],[launched_at]]/60)/60)/24)+DATE(1970,1,1)</f>
        <v>42018.676898148144</v>
      </c>
      <c r="L3426">
        <v>1421252084</v>
      </c>
      <c r="M3426" t="b">
        <v>0</v>
      </c>
      <c r="N3426">
        <v>76</v>
      </c>
      <c r="O3426" s="10">
        <f>Kickstarter[[#This Row],[pledged]]/Kickstarter[[#This Row],[goal]]</f>
        <v>1.0358333333333334</v>
      </c>
      <c r="P3426" s="12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Sub-Category]],LEN(Kickstarter[[#This Row],[Category and Sub-Category]])-FIND("/",Kickstarter[[#This Row],[Category and Sub-Category]]))</f>
        <v>plays</v>
      </c>
      <c r="S3426" t="b">
        <v>1</v>
      </c>
      <c r="T3426" t="s">
        <v>8271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f>(((Kickstarter[[#This Row],[deadline]]/60)/60)/24)+DATE(1970,1,1)</f>
        <v>41916.617314814815</v>
      </c>
      <c r="J3427">
        <v>1412434136</v>
      </c>
      <c r="K3427" s="9">
        <f>(((Kickstarter[[#This Row],[launched_at]]/60)/60)/24)+DATE(1970,1,1)</f>
        <v>41884.617314814815</v>
      </c>
      <c r="L3427">
        <v>1409669336</v>
      </c>
      <c r="M3427" t="b">
        <v>0</v>
      </c>
      <c r="N3427">
        <v>104</v>
      </c>
      <c r="O3427" s="10">
        <f>Kickstarter[[#This Row],[pledged]]/Kickstarter[[#This Row],[goal]]</f>
        <v>1.0297033333333332</v>
      </c>
      <c r="P3427" s="12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Sub-Category]],LEN(Kickstarter[[#This Row],[Category and Sub-Category]])-FIND("/",Kickstarter[[#This Row],[Category and Sub-Category]]))</f>
        <v>plays</v>
      </c>
      <c r="S3427" t="b">
        <v>1</v>
      </c>
      <c r="T3427" t="s">
        <v>8271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f>(((Kickstarter[[#This Row],[deadline]]/60)/60)/24)+DATE(1970,1,1)</f>
        <v>41903.083333333336</v>
      </c>
      <c r="J3428">
        <v>1411264800</v>
      </c>
      <c r="K3428" s="9">
        <f>(((Kickstarter[[#This Row],[launched_at]]/60)/60)/24)+DATE(1970,1,1)</f>
        <v>41884.056747685187</v>
      </c>
      <c r="L3428">
        <v>1409620903</v>
      </c>
      <c r="M3428" t="b">
        <v>0</v>
      </c>
      <c r="N3428">
        <v>87</v>
      </c>
      <c r="O3428" s="10">
        <f>Kickstarter[[#This Row],[pledged]]/Kickstarter[[#This Row],[goal]]</f>
        <v>1.0813333333333333</v>
      </c>
      <c r="P3428" s="12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Sub-Category]],LEN(Kickstarter[[#This Row],[Category and Sub-Category]])-FIND("/",Kickstarter[[#This Row],[Category and Sub-Category]]))</f>
        <v>plays</v>
      </c>
      <c r="S3428" t="b">
        <v>1</v>
      </c>
      <c r="T3428" t="s">
        <v>8271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f>(((Kickstarter[[#This Row],[deadline]]/60)/60)/24)+DATE(1970,1,1)</f>
        <v>41822.645277777774</v>
      </c>
      <c r="J3429">
        <v>1404314952</v>
      </c>
      <c r="K3429" s="9">
        <f>(((Kickstarter[[#This Row],[launched_at]]/60)/60)/24)+DATE(1970,1,1)</f>
        <v>41792.645277777774</v>
      </c>
      <c r="L3429">
        <v>1401722952</v>
      </c>
      <c r="M3429" t="b">
        <v>0</v>
      </c>
      <c r="N3429">
        <v>29</v>
      </c>
      <c r="O3429" s="10">
        <f>Kickstarter[[#This Row],[pledged]]/Kickstarter[[#This Row],[goal]]</f>
        <v>1</v>
      </c>
      <c r="P3429" s="12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Sub-Category]],LEN(Kickstarter[[#This Row],[Category and Sub-Category]])-FIND("/",Kickstarter[[#This Row],[Category and Sub-Category]]))</f>
        <v>plays</v>
      </c>
      <c r="S3429" t="b">
        <v>1</v>
      </c>
      <c r="T3429" t="s">
        <v>8271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f>(((Kickstarter[[#This Row],[deadline]]/60)/60)/24)+DATE(1970,1,1)</f>
        <v>42063.708333333328</v>
      </c>
      <c r="J3430">
        <v>1425142800</v>
      </c>
      <c r="K3430" s="9">
        <f>(((Kickstarter[[#This Row],[launched_at]]/60)/60)/24)+DATE(1970,1,1)</f>
        <v>42038.720451388886</v>
      </c>
      <c r="L3430">
        <v>1422983847</v>
      </c>
      <c r="M3430" t="b">
        <v>0</v>
      </c>
      <c r="N3430">
        <v>51</v>
      </c>
      <c r="O3430" s="10">
        <f>Kickstarter[[#This Row],[pledged]]/Kickstarter[[#This Row],[goal]]</f>
        <v>1.0275000000000001</v>
      </c>
      <c r="P3430" s="12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Sub-Category]],LEN(Kickstarter[[#This Row],[Category and Sub-Category]])-FIND("/",Kickstarter[[#This Row],[Category and Sub-Category]]))</f>
        <v>plays</v>
      </c>
      <c r="S3430" t="b">
        <v>1</v>
      </c>
      <c r="T3430" t="s">
        <v>8271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f>(((Kickstarter[[#This Row],[deadline]]/60)/60)/24)+DATE(1970,1,1)</f>
        <v>42676.021539351852</v>
      </c>
      <c r="J3431">
        <v>1478046661</v>
      </c>
      <c r="K3431" s="9">
        <f>(((Kickstarter[[#This Row],[launched_at]]/60)/60)/24)+DATE(1970,1,1)</f>
        <v>42662.021539351852</v>
      </c>
      <c r="L3431">
        <v>1476837061</v>
      </c>
      <c r="M3431" t="b">
        <v>0</v>
      </c>
      <c r="N3431">
        <v>12</v>
      </c>
      <c r="O3431" s="10">
        <f>Kickstarter[[#This Row],[pledged]]/Kickstarter[[#This Row],[goal]]</f>
        <v>1.3</v>
      </c>
      <c r="P3431" s="12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Sub-Category]],LEN(Kickstarter[[#This Row],[Category and Sub-Category]])-FIND("/",Kickstarter[[#This Row],[Category and Sub-Category]]))</f>
        <v>plays</v>
      </c>
      <c r="S3431" t="b">
        <v>1</v>
      </c>
      <c r="T3431" t="s">
        <v>8271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f>(((Kickstarter[[#This Row],[deadline]]/60)/60)/24)+DATE(1970,1,1)</f>
        <v>41850.945613425924</v>
      </c>
      <c r="J3432">
        <v>1406760101</v>
      </c>
      <c r="K3432" s="9">
        <f>(((Kickstarter[[#This Row],[launched_at]]/60)/60)/24)+DATE(1970,1,1)</f>
        <v>41820.945613425924</v>
      </c>
      <c r="L3432">
        <v>1404168101</v>
      </c>
      <c r="M3432" t="b">
        <v>0</v>
      </c>
      <c r="N3432">
        <v>72</v>
      </c>
      <c r="O3432" s="10">
        <f>Kickstarter[[#This Row],[pledged]]/Kickstarter[[#This Row],[goal]]</f>
        <v>1.0854949999999999</v>
      </c>
      <c r="P3432" s="12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Sub-Category]],LEN(Kickstarter[[#This Row],[Category and Sub-Category]])-FIND("/",Kickstarter[[#This Row],[Category and Sub-Category]]))</f>
        <v>plays</v>
      </c>
      <c r="S3432" t="b">
        <v>1</v>
      </c>
      <c r="T3432" t="s">
        <v>8271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f>(((Kickstarter[[#This Row],[deadline]]/60)/60)/24)+DATE(1970,1,1)</f>
        <v>41869.730937500004</v>
      </c>
      <c r="J3433">
        <v>1408383153</v>
      </c>
      <c r="K3433" s="9">
        <f>(((Kickstarter[[#This Row],[launched_at]]/60)/60)/24)+DATE(1970,1,1)</f>
        <v>41839.730937500004</v>
      </c>
      <c r="L3433">
        <v>1405791153</v>
      </c>
      <c r="M3433" t="b">
        <v>0</v>
      </c>
      <c r="N3433">
        <v>21</v>
      </c>
      <c r="O3433" s="10">
        <f>Kickstarter[[#This Row],[pledged]]/Kickstarter[[#This Row],[goal]]</f>
        <v>1</v>
      </c>
      <c r="P3433" s="12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Sub-Category]],LEN(Kickstarter[[#This Row],[Category and Sub-Category]])-FIND("/",Kickstarter[[#This Row],[Category and Sub-Category]]))</f>
        <v>plays</v>
      </c>
      <c r="S3433" t="b">
        <v>1</v>
      </c>
      <c r="T3433" t="s">
        <v>8271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f>(((Kickstarter[[#This Row],[deadline]]/60)/60)/24)+DATE(1970,1,1)</f>
        <v>42405.916666666672</v>
      </c>
      <c r="J3434">
        <v>1454709600</v>
      </c>
      <c r="K3434" s="9">
        <f>(((Kickstarter[[#This Row],[launched_at]]/60)/60)/24)+DATE(1970,1,1)</f>
        <v>42380.581180555557</v>
      </c>
      <c r="L3434">
        <v>1452520614</v>
      </c>
      <c r="M3434" t="b">
        <v>0</v>
      </c>
      <c r="N3434">
        <v>42</v>
      </c>
      <c r="O3434" s="10">
        <f>Kickstarter[[#This Row],[pledged]]/Kickstarter[[#This Row],[goal]]</f>
        <v>1.0965</v>
      </c>
      <c r="P3434" s="12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Sub-Category]],LEN(Kickstarter[[#This Row],[Category and Sub-Category]])-FIND("/",Kickstarter[[#This Row],[Category and Sub-Category]]))</f>
        <v>plays</v>
      </c>
      <c r="S3434" t="b">
        <v>1</v>
      </c>
      <c r="T3434" t="s">
        <v>8271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f>(((Kickstarter[[#This Row],[deadline]]/60)/60)/24)+DATE(1970,1,1)</f>
        <v>41807.125</v>
      </c>
      <c r="J3435">
        <v>1402974000</v>
      </c>
      <c r="K3435" s="9">
        <f>(((Kickstarter[[#This Row],[launched_at]]/60)/60)/24)+DATE(1970,1,1)</f>
        <v>41776.063136574077</v>
      </c>
      <c r="L3435">
        <v>1400290255</v>
      </c>
      <c r="M3435" t="b">
        <v>0</v>
      </c>
      <c r="N3435">
        <v>71</v>
      </c>
      <c r="O3435" s="10">
        <f>Kickstarter[[#This Row],[pledged]]/Kickstarter[[#This Row],[goal]]</f>
        <v>1.0026315789473683</v>
      </c>
      <c r="P3435" s="12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Sub-Category]],LEN(Kickstarter[[#This Row],[Category and Sub-Category]])-FIND("/",Kickstarter[[#This Row],[Category and Sub-Category]]))</f>
        <v>plays</v>
      </c>
      <c r="S3435" t="b">
        <v>1</v>
      </c>
      <c r="T3435" t="s">
        <v>8271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f>(((Kickstarter[[#This Row],[deadline]]/60)/60)/24)+DATE(1970,1,1)</f>
        <v>41830.380428240744</v>
      </c>
      <c r="J3436">
        <v>1404983269</v>
      </c>
      <c r="K3436" s="9">
        <f>(((Kickstarter[[#This Row],[launched_at]]/60)/60)/24)+DATE(1970,1,1)</f>
        <v>41800.380428240744</v>
      </c>
      <c r="L3436">
        <v>1402391269</v>
      </c>
      <c r="M3436" t="b">
        <v>0</v>
      </c>
      <c r="N3436">
        <v>168</v>
      </c>
      <c r="O3436" s="10">
        <f>Kickstarter[[#This Row],[pledged]]/Kickstarter[[#This Row],[goal]]</f>
        <v>1.0555000000000001</v>
      </c>
      <c r="P3436" s="12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Sub-Category]],LEN(Kickstarter[[#This Row],[Category and Sub-Category]])-FIND("/",Kickstarter[[#This Row],[Category and Sub-Category]]))</f>
        <v>plays</v>
      </c>
      <c r="S3436" t="b">
        <v>1</v>
      </c>
      <c r="T3436" t="s">
        <v>8271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f>(((Kickstarter[[#This Row],[deadline]]/60)/60)/24)+DATE(1970,1,1)</f>
        <v>42589.125</v>
      </c>
      <c r="J3437">
        <v>1470538800</v>
      </c>
      <c r="K3437" s="9">
        <f>(((Kickstarter[[#This Row],[launched_at]]/60)/60)/24)+DATE(1970,1,1)</f>
        <v>42572.61681712963</v>
      </c>
      <c r="L3437">
        <v>1469112493</v>
      </c>
      <c r="M3437" t="b">
        <v>0</v>
      </c>
      <c r="N3437">
        <v>19</v>
      </c>
      <c r="O3437" s="10">
        <f>Kickstarter[[#This Row],[pledged]]/Kickstarter[[#This Row],[goal]]</f>
        <v>1.1200000000000001</v>
      </c>
      <c r="P3437" s="12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Sub-Category]],LEN(Kickstarter[[#This Row],[Category and Sub-Category]])-FIND("/",Kickstarter[[#This Row],[Category and Sub-Category]]))</f>
        <v>plays</v>
      </c>
      <c r="S3437" t="b">
        <v>1</v>
      </c>
      <c r="T3437" t="s">
        <v>8271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f>(((Kickstarter[[#This Row],[deadline]]/60)/60)/24)+DATE(1970,1,1)</f>
        <v>41872.686111111114</v>
      </c>
      <c r="J3438">
        <v>1408638480</v>
      </c>
      <c r="K3438" s="9">
        <f>(((Kickstarter[[#This Row],[launched_at]]/60)/60)/24)+DATE(1970,1,1)</f>
        <v>41851.541585648149</v>
      </c>
      <c r="L3438">
        <v>1406811593</v>
      </c>
      <c r="M3438" t="b">
        <v>0</v>
      </c>
      <c r="N3438">
        <v>37</v>
      </c>
      <c r="O3438" s="10">
        <f>Kickstarter[[#This Row],[pledged]]/Kickstarter[[#This Row],[goal]]</f>
        <v>1.0589999999999999</v>
      </c>
      <c r="P3438" s="12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Sub-Category]],LEN(Kickstarter[[#This Row],[Category and Sub-Category]])-FIND("/",Kickstarter[[#This Row],[Category and Sub-Category]]))</f>
        <v>plays</v>
      </c>
      <c r="S3438" t="b">
        <v>1</v>
      </c>
      <c r="T3438" t="s">
        <v>8271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f>(((Kickstarter[[#This Row],[deadline]]/60)/60)/24)+DATE(1970,1,1)</f>
        <v>42235.710879629631</v>
      </c>
      <c r="J3439">
        <v>1440003820</v>
      </c>
      <c r="K3439" s="9">
        <f>(((Kickstarter[[#This Row],[launched_at]]/60)/60)/24)+DATE(1970,1,1)</f>
        <v>42205.710879629631</v>
      </c>
      <c r="L3439">
        <v>1437411820</v>
      </c>
      <c r="M3439" t="b">
        <v>0</v>
      </c>
      <c r="N3439">
        <v>36</v>
      </c>
      <c r="O3439" s="10">
        <f>Kickstarter[[#This Row],[pledged]]/Kickstarter[[#This Row],[goal]]</f>
        <v>1.01</v>
      </c>
      <c r="P3439" s="12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Sub-Category]],LEN(Kickstarter[[#This Row],[Category and Sub-Category]])-FIND("/",Kickstarter[[#This Row],[Category and Sub-Category]]))</f>
        <v>plays</v>
      </c>
      <c r="S3439" t="b">
        <v>1</v>
      </c>
      <c r="T3439" t="s">
        <v>8271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f>(((Kickstarter[[#This Row],[deadline]]/60)/60)/24)+DATE(1970,1,1)</f>
        <v>42126.875</v>
      </c>
      <c r="J3440">
        <v>1430600400</v>
      </c>
      <c r="K3440" s="9">
        <f>(((Kickstarter[[#This Row],[launched_at]]/60)/60)/24)+DATE(1970,1,1)</f>
        <v>42100.927858796291</v>
      </c>
      <c r="L3440">
        <v>1428358567</v>
      </c>
      <c r="M3440" t="b">
        <v>0</v>
      </c>
      <c r="N3440">
        <v>14</v>
      </c>
      <c r="O3440" s="10">
        <f>Kickstarter[[#This Row],[pledged]]/Kickstarter[[#This Row],[goal]]</f>
        <v>1.042</v>
      </c>
      <c r="P3440" s="12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Sub-Category]],LEN(Kickstarter[[#This Row],[Category and Sub-Category]])-FIND("/",Kickstarter[[#This Row],[Category and Sub-Category]]))</f>
        <v>plays</v>
      </c>
      <c r="S3440" t="b">
        <v>1</v>
      </c>
      <c r="T3440" t="s">
        <v>8271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f>(((Kickstarter[[#This Row],[deadline]]/60)/60)/24)+DATE(1970,1,1)</f>
        <v>42388.207638888889</v>
      </c>
      <c r="J3441">
        <v>1453179540</v>
      </c>
      <c r="K3441" s="9">
        <f>(((Kickstarter[[#This Row],[launched_at]]/60)/60)/24)+DATE(1970,1,1)</f>
        <v>42374.911226851851</v>
      </c>
      <c r="L3441">
        <v>1452030730</v>
      </c>
      <c r="M3441" t="b">
        <v>0</v>
      </c>
      <c r="N3441">
        <v>18</v>
      </c>
      <c r="O3441" s="10">
        <f>Kickstarter[[#This Row],[pledged]]/Kickstarter[[#This Row],[goal]]</f>
        <v>1.3467833333333334</v>
      </c>
      <c r="P3441" s="12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Sub-Category]],LEN(Kickstarter[[#This Row],[Category and Sub-Category]])-FIND("/",Kickstarter[[#This Row],[Category and Sub-Category]]))</f>
        <v>plays</v>
      </c>
      <c r="S3441" t="b">
        <v>1</v>
      </c>
      <c r="T3441" t="s">
        <v>8271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f>(((Kickstarter[[#This Row],[deadline]]/60)/60)/24)+DATE(1970,1,1)</f>
        <v>41831.677083333336</v>
      </c>
      <c r="J3442">
        <v>1405095300</v>
      </c>
      <c r="K3442" s="9">
        <f>(((Kickstarter[[#This Row],[launched_at]]/60)/60)/24)+DATE(1970,1,1)</f>
        <v>41809.12300925926</v>
      </c>
      <c r="L3442">
        <v>1403146628</v>
      </c>
      <c r="M3442" t="b">
        <v>0</v>
      </c>
      <c r="N3442">
        <v>82</v>
      </c>
      <c r="O3442" s="10">
        <f>Kickstarter[[#This Row],[pledged]]/Kickstarter[[#This Row],[goal]]</f>
        <v>1.052184</v>
      </c>
      <c r="P3442" s="12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Sub-Category]],LEN(Kickstarter[[#This Row],[Category and Sub-Category]])-FIND("/",Kickstarter[[#This Row],[Category and Sub-Category]]))</f>
        <v>plays</v>
      </c>
      <c r="S3442" t="b">
        <v>1</v>
      </c>
      <c r="T3442" t="s">
        <v>8271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f>(((Kickstarter[[#This Row],[deadline]]/60)/60)/24)+DATE(1970,1,1)</f>
        <v>42321.845138888893</v>
      </c>
      <c r="J3443">
        <v>1447445820</v>
      </c>
      <c r="K3443" s="9">
        <f>(((Kickstarter[[#This Row],[launched_at]]/60)/60)/24)+DATE(1970,1,1)</f>
        <v>42294.429641203707</v>
      </c>
      <c r="L3443">
        <v>1445077121</v>
      </c>
      <c r="M3443" t="b">
        <v>0</v>
      </c>
      <c r="N3443">
        <v>43</v>
      </c>
      <c r="O3443" s="10">
        <f>Kickstarter[[#This Row],[pledged]]/Kickstarter[[#This Row],[goal]]</f>
        <v>1.026</v>
      </c>
      <c r="P3443" s="12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Sub-Category]],LEN(Kickstarter[[#This Row],[Category and Sub-Category]])-FIND("/",Kickstarter[[#This Row],[Category and Sub-Category]]))</f>
        <v>plays</v>
      </c>
      <c r="S3443" t="b">
        <v>1</v>
      </c>
      <c r="T3443" t="s">
        <v>8271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f>(((Kickstarter[[#This Row],[deadline]]/60)/60)/24)+DATE(1970,1,1)</f>
        <v>42154.841111111105</v>
      </c>
      <c r="J3444">
        <v>1433016672</v>
      </c>
      <c r="K3444" s="9">
        <f>(((Kickstarter[[#This Row],[launched_at]]/60)/60)/24)+DATE(1970,1,1)</f>
        <v>42124.841111111105</v>
      </c>
      <c r="L3444">
        <v>1430424672</v>
      </c>
      <c r="M3444" t="b">
        <v>0</v>
      </c>
      <c r="N3444">
        <v>8</v>
      </c>
      <c r="O3444" s="10">
        <f>Kickstarter[[#This Row],[pledged]]/Kickstarter[[#This Row],[goal]]</f>
        <v>1</v>
      </c>
      <c r="P3444" s="12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Sub-Category]],LEN(Kickstarter[[#This Row],[Category and Sub-Category]])-FIND("/",Kickstarter[[#This Row],[Category and Sub-Category]]))</f>
        <v>plays</v>
      </c>
      <c r="S3444" t="b">
        <v>1</v>
      </c>
      <c r="T3444" t="s">
        <v>8271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f>(((Kickstarter[[#This Row],[deadline]]/60)/60)/24)+DATE(1970,1,1)</f>
        <v>41891.524837962963</v>
      </c>
      <c r="J3445">
        <v>1410266146</v>
      </c>
      <c r="K3445" s="9">
        <f>(((Kickstarter[[#This Row],[launched_at]]/60)/60)/24)+DATE(1970,1,1)</f>
        <v>41861.524837962963</v>
      </c>
      <c r="L3445">
        <v>1407674146</v>
      </c>
      <c r="M3445" t="b">
        <v>0</v>
      </c>
      <c r="N3445">
        <v>45</v>
      </c>
      <c r="O3445" s="10">
        <f>Kickstarter[[#This Row],[pledged]]/Kickstarter[[#This Row],[goal]]</f>
        <v>1.855</v>
      </c>
      <c r="P3445" s="12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Sub-Category]],LEN(Kickstarter[[#This Row],[Category and Sub-Category]])-FIND("/",Kickstarter[[#This Row],[Category and Sub-Category]]))</f>
        <v>plays</v>
      </c>
      <c r="S3445" t="b">
        <v>1</v>
      </c>
      <c r="T3445" t="s">
        <v>8271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f>(((Kickstarter[[#This Row],[deadline]]/60)/60)/24)+DATE(1970,1,1)</f>
        <v>42529.582638888889</v>
      </c>
      <c r="J3446">
        <v>1465394340</v>
      </c>
      <c r="K3446" s="9">
        <f>(((Kickstarter[[#This Row],[launched_at]]/60)/60)/24)+DATE(1970,1,1)</f>
        <v>42521.291504629626</v>
      </c>
      <c r="L3446">
        <v>1464677986</v>
      </c>
      <c r="M3446" t="b">
        <v>0</v>
      </c>
      <c r="N3446">
        <v>20</v>
      </c>
      <c r="O3446" s="10">
        <f>Kickstarter[[#This Row],[pledged]]/Kickstarter[[#This Row],[goal]]</f>
        <v>2.89</v>
      </c>
      <c r="P3446" s="12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Sub-Category]],LEN(Kickstarter[[#This Row],[Category and Sub-Category]])-FIND("/",Kickstarter[[#This Row],[Category and Sub-Category]]))</f>
        <v>plays</v>
      </c>
      <c r="S3446" t="b">
        <v>1</v>
      </c>
      <c r="T3446" t="s">
        <v>8271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f>(((Kickstarter[[#This Row],[deadline]]/60)/60)/24)+DATE(1970,1,1)</f>
        <v>42300.530509259261</v>
      </c>
      <c r="J3447">
        <v>1445604236</v>
      </c>
      <c r="K3447" s="9">
        <f>(((Kickstarter[[#This Row],[launched_at]]/60)/60)/24)+DATE(1970,1,1)</f>
        <v>42272.530509259261</v>
      </c>
      <c r="L3447">
        <v>1443185036</v>
      </c>
      <c r="M3447" t="b">
        <v>0</v>
      </c>
      <c r="N3447">
        <v>31</v>
      </c>
      <c r="O3447" s="10">
        <f>Kickstarter[[#This Row],[pledged]]/Kickstarter[[#This Row],[goal]]</f>
        <v>1</v>
      </c>
      <c r="P3447" s="12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Sub-Category]],LEN(Kickstarter[[#This Row],[Category and Sub-Category]])-FIND("/",Kickstarter[[#This Row],[Category and Sub-Category]]))</f>
        <v>plays</v>
      </c>
      <c r="S3447" t="b">
        <v>1</v>
      </c>
      <c r="T3447" t="s">
        <v>8271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f>(((Kickstarter[[#This Row],[deadline]]/60)/60)/24)+DATE(1970,1,1)</f>
        <v>42040.513888888891</v>
      </c>
      <c r="J3448">
        <v>1423138800</v>
      </c>
      <c r="K3448" s="9">
        <f>(((Kickstarter[[#This Row],[launched_at]]/60)/60)/24)+DATE(1970,1,1)</f>
        <v>42016.832465277781</v>
      </c>
      <c r="L3448">
        <v>1421092725</v>
      </c>
      <c r="M3448" t="b">
        <v>0</v>
      </c>
      <c r="N3448">
        <v>25</v>
      </c>
      <c r="O3448" s="10">
        <f>Kickstarter[[#This Row],[pledged]]/Kickstarter[[#This Row],[goal]]</f>
        <v>1.0820000000000001</v>
      </c>
      <c r="P3448" s="12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Sub-Category]],LEN(Kickstarter[[#This Row],[Category and Sub-Category]])-FIND("/",Kickstarter[[#This Row],[Category and Sub-Category]]))</f>
        <v>plays</v>
      </c>
      <c r="S3448" t="b">
        <v>1</v>
      </c>
      <c r="T3448" t="s">
        <v>8271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f>(((Kickstarter[[#This Row],[deadline]]/60)/60)/24)+DATE(1970,1,1)</f>
        <v>42447.847361111111</v>
      </c>
      <c r="J3449">
        <v>1458332412</v>
      </c>
      <c r="K3449" s="9">
        <f>(((Kickstarter[[#This Row],[launched_at]]/60)/60)/24)+DATE(1970,1,1)</f>
        <v>42402.889027777783</v>
      </c>
      <c r="L3449">
        <v>1454448012</v>
      </c>
      <c r="M3449" t="b">
        <v>0</v>
      </c>
      <c r="N3449">
        <v>14</v>
      </c>
      <c r="O3449" s="10">
        <f>Kickstarter[[#This Row],[pledged]]/Kickstarter[[#This Row],[goal]]</f>
        <v>1.0780000000000001</v>
      </c>
      <c r="P3449" s="12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Sub-Category]],LEN(Kickstarter[[#This Row],[Category and Sub-Category]])-FIND("/",Kickstarter[[#This Row],[Category and Sub-Category]]))</f>
        <v>plays</v>
      </c>
      <c r="S3449" t="b">
        <v>1</v>
      </c>
      <c r="T3449" t="s">
        <v>8271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f>(((Kickstarter[[#This Row],[deadline]]/60)/60)/24)+DATE(1970,1,1)</f>
        <v>41990.119085648148</v>
      </c>
      <c r="J3450">
        <v>1418784689</v>
      </c>
      <c r="K3450" s="9">
        <f>(((Kickstarter[[#This Row],[launched_at]]/60)/60)/24)+DATE(1970,1,1)</f>
        <v>41960.119085648148</v>
      </c>
      <c r="L3450">
        <v>1416192689</v>
      </c>
      <c r="M3450" t="b">
        <v>0</v>
      </c>
      <c r="N3450">
        <v>45</v>
      </c>
      <c r="O3450" s="10">
        <f>Kickstarter[[#This Row],[pledged]]/Kickstarter[[#This Row],[goal]]</f>
        <v>1.0976190476190477</v>
      </c>
      <c r="P3450" s="12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Sub-Category]],LEN(Kickstarter[[#This Row],[Category and Sub-Category]])-FIND("/",Kickstarter[[#This Row],[Category and Sub-Category]]))</f>
        <v>plays</v>
      </c>
      <c r="S3450" t="b">
        <v>1</v>
      </c>
      <c r="T3450" t="s">
        <v>8271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f>(((Kickstarter[[#This Row],[deadline]]/60)/60)/24)+DATE(1970,1,1)</f>
        <v>42560.166666666672</v>
      </c>
      <c r="J3451">
        <v>1468036800</v>
      </c>
      <c r="K3451" s="9">
        <f>(((Kickstarter[[#This Row],[launched_at]]/60)/60)/24)+DATE(1970,1,1)</f>
        <v>42532.052523148144</v>
      </c>
      <c r="L3451">
        <v>1465607738</v>
      </c>
      <c r="M3451" t="b">
        <v>0</v>
      </c>
      <c r="N3451">
        <v>20</v>
      </c>
      <c r="O3451" s="10">
        <f>Kickstarter[[#This Row],[pledged]]/Kickstarter[[#This Row],[goal]]</f>
        <v>1.70625</v>
      </c>
      <c r="P3451" s="12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Sub-Category]],LEN(Kickstarter[[#This Row],[Category and Sub-Category]])-FIND("/",Kickstarter[[#This Row],[Category and Sub-Category]]))</f>
        <v>plays</v>
      </c>
      <c r="S3451" t="b">
        <v>1</v>
      </c>
      <c r="T3451" t="s">
        <v>8271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f>(((Kickstarter[[#This Row],[deadline]]/60)/60)/24)+DATE(1970,1,1)</f>
        <v>42096.662858796291</v>
      </c>
      <c r="J3452">
        <v>1427990071</v>
      </c>
      <c r="K3452" s="9">
        <f>(((Kickstarter[[#This Row],[launched_at]]/60)/60)/24)+DATE(1970,1,1)</f>
        <v>42036.704525462963</v>
      </c>
      <c r="L3452">
        <v>1422809671</v>
      </c>
      <c r="M3452" t="b">
        <v>0</v>
      </c>
      <c r="N3452">
        <v>39</v>
      </c>
      <c r="O3452" s="10">
        <f>Kickstarter[[#This Row],[pledged]]/Kickstarter[[#This Row],[goal]]</f>
        <v>1.52</v>
      </c>
      <c r="P3452" s="12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Sub-Category]],LEN(Kickstarter[[#This Row],[Category and Sub-Category]])-FIND("/",Kickstarter[[#This Row],[Category and Sub-Category]]))</f>
        <v>plays</v>
      </c>
      <c r="S3452" t="b">
        <v>1</v>
      </c>
      <c r="T3452" t="s">
        <v>8271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f>(((Kickstarter[[#This Row],[deadline]]/60)/60)/24)+DATE(1970,1,1)</f>
        <v>42115.723692129628</v>
      </c>
      <c r="J3453">
        <v>1429636927</v>
      </c>
      <c r="K3453" s="9">
        <f>(((Kickstarter[[#This Row],[launched_at]]/60)/60)/24)+DATE(1970,1,1)</f>
        <v>42088.723692129628</v>
      </c>
      <c r="L3453">
        <v>1427304127</v>
      </c>
      <c r="M3453" t="b">
        <v>0</v>
      </c>
      <c r="N3453">
        <v>16</v>
      </c>
      <c r="O3453" s="10">
        <f>Kickstarter[[#This Row],[pledged]]/Kickstarter[[#This Row],[goal]]</f>
        <v>1.0123076923076924</v>
      </c>
      <c r="P3453" s="12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Sub-Category]],LEN(Kickstarter[[#This Row],[Category and Sub-Category]])-FIND("/",Kickstarter[[#This Row],[Category and Sub-Category]]))</f>
        <v>plays</v>
      </c>
      <c r="S3453" t="b">
        <v>1</v>
      </c>
      <c r="T3453" t="s">
        <v>8271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f>(((Kickstarter[[#This Row],[deadline]]/60)/60)/24)+DATE(1970,1,1)</f>
        <v>41843.165972222225</v>
      </c>
      <c r="J3454">
        <v>1406087940</v>
      </c>
      <c r="K3454" s="9">
        <f>(((Kickstarter[[#This Row],[launched_at]]/60)/60)/24)+DATE(1970,1,1)</f>
        <v>41820.639189814814</v>
      </c>
      <c r="L3454">
        <v>1404141626</v>
      </c>
      <c r="M3454" t="b">
        <v>0</v>
      </c>
      <c r="N3454">
        <v>37</v>
      </c>
      <c r="O3454" s="10">
        <f>Kickstarter[[#This Row],[pledged]]/Kickstarter[[#This Row],[goal]]</f>
        <v>1.532</v>
      </c>
      <c r="P3454" s="12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Sub-Category]],LEN(Kickstarter[[#This Row],[Category and Sub-Category]])-FIND("/",Kickstarter[[#This Row],[Category and Sub-Category]]))</f>
        <v>plays</v>
      </c>
      <c r="S3454" t="b">
        <v>1</v>
      </c>
      <c r="T3454" t="s">
        <v>8271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f>(((Kickstarter[[#This Row],[deadline]]/60)/60)/24)+DATE(1970,1,1)</f>
        <v>42595.97865740741</v>
      </c>
      <c r="J3455">
        <v>1471130956</v>
      </c>
      <c r="K3455" s="9">
        <f>(((Kickstarter[[#This Row],[launched_at]]/60)/60)/24)+DATE(1970,1,1)</f>
        <v>42535.97865740741</v>
      </c>
      <c r="L3455">
        <v>1465946956</v>
      </c>
      <c r="M3455" t="b">
        <v>0</v>
      </c>
      <c r="N3455">
        <v>14</v>
      </c>
      <c r="O3455" s="10">
        <f>Kickstarter[[#This Row],[pledged]]/Kickstarter[[#This Row],[goal]]</f>
        <v>1.2833333333333334</v>
      </c>
      <c r="P3455" s="12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Sub-Category]],LEN(Kickstarter[[#This Row],[Category and Sub-Category]])-FIND("/",Kickstarter[[#This Row],[Category and Sub-Category]]))</f>
        <v>plays</v>
      </c>
      <c r="S3455" t="b">
        <v>1</v>
      </c>
      <c r="T3455" t="s">
        <v>8271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f>(((Kickstarter[[#This Row],[deadline]]/60)/60)/24)+DATE(1970,1,1)</f>
        <v>41851.698599537034</v>
      </c>
      <c r="J3456">
        <v>1406825159</v>
      </c>
      <c r="K3456" s="9">
        <f>(((Kickstarter[[#This Row],[launched_at]]/60)/60)/24)+DATE(1970,1,1)</f>
        <v>41821.698599537034</v>
      </c>
      <c r="L3456">
        <v>1404233159</v>
      </c>
      <c r="M3456" t="b">
        <v>0</v>
      </c>
      <c r="N3456">
        <v>21</v>
      </c>
      <c r="O3456" s="10">
        <f>Kickstarter[[#This Row],[pledged]]/Kickstarter[[#This Row],[goal]]</f>
        <v>1.0071428571428571</v>
      </c>
      <c r="P3456" s="12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Sub-Category]],LEN(Kickstarter[[#This Row],[Category and Sub-Category]])-FIND("/",Kickstarter[[#This Row],[Category and Sub-Category]]))</f>
        <v>plays</v>
      </c>
      <c r="S3456" t="b">
        <v>1</v>
      </c>
      <c r="T3456" t="s">
        <v>8271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f>(((Kickstarter[[#This Row],[deadline]]/60)/60)/24)+DATE(1970,1,1)</f>
        <v>42656.7503125</v>
      </c>
      <c r="J3457">
        <v>1476381627</v>
      </c>
      <c r="K3457" s="9">
        <f>(((Kickstarter[[#This Row],[launched_at]]/60)/60)/24)+DATE(1970,1,1)</f>
        <v>42626.7503125</v>
      </c>
      <c r="L3457">
        <v>1473789627</v>
      </c>
      <c r="M3457" t="b">
        <v>0</v>
      </c>
      <c r="N3457">
        <v>69</v>
      </c>
      <c r="O3457" s="10">
        <f>Kickstarter[[#This Row],[pledged]]/Kickstarter[[#This Row],[goal]]</f>
        <v>1.0065</v>
      </c>
      <c r="P3457" s="12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Sub-Category]],LEN(Kickstarter[[#This Row],[Category and Sub-Category]])-FIND("/",Kickstarter[[#This Row],[Category and Sub-Category]]))</f>
        <v>plays</v>
      </c>
      <c r="S3457" t="b">
        <v>1</v>
      </c>
      <c r="T3457" t="s">
        <v>8271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f>(((Kickstarter[[#This Row],[deadline]]/60)/60)/24)+DATE(1970,1,1)</f>
        <v>41852.290972222225</v>
      </c>
      <c r="J3458">
        <v>1406876340</v>
      </c>
      <c r="K3458" s="9">
        <f>(((Kickstarter[[#This Row],[launched_at]]/60)/60)/24)+DATE(1970,1,1)</f>
        <v>41821.205636574072</v>
      </c>
      <c r="L3458">
        <v>1404190567</v>
      </c>
      <c r="M3458" t="b">
        <v>0</v>
      </c>
      <c r="N3458">
        <v>16</v>
      </c>
      <c r="O3458" s="10">
        <f>Kickstarter[[#This Row],[pledged]]/Kickstarter[[#This Row],[goal]]</f>
        <v>1.913</v>
      </c>
      <c r="P3458" s="12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Sub-Category]],LEN(Kickstarter[[#This Row],[Category and Sub-Category]])-FIND("/",Kickstarter[[#This Row],[Category and Sub-Category]]))</f>
        <v>plays</v>
      </c>
      <c r="S3458" t="b">
        <v>1</v>
      </c>
      <c r="T3458" t="s">
        <v>8271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f>(((Kickstarter[[#This Row],[deadline]]/60)/60)/24)+DATE(1970,1,1)</f>
        <v>42047.249305555553</v>
      </c>
      <c r="J3459">
        <v>1423720740</v>
      </c>
      <c r="K3459" s="9">
        <f>(((Kickstarter[[#This Row],[launched_at]]/60)/60)/24)+DATE(1970,1,1)</f>
        <v>42016.706678240742</v>
      </c>
      <c r="L3459">
        <v>1421081857</v>
      </c>
      <c r="M3459" t="b">
        <v>0</v>
      </c>
      <c r="N3459">
        <v>55</v>
      </c>
      <c r="O3459" s="10">
        <f>Kickstarter[[#This Row],[pledged]]/Kickstarter[[#This Row],[goal]]</f>
        <v>1.4019999999999999</v>
      </c>
      <c r="P3459" s="12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Sub-Category]],LEN(Kickstarter[[#This Row],[Category and Sub-Category]])-FIND("/",Kickstarter[[#This Row],[Category and Sub-Category]]))</f>
        <v>plays</v>
      </c>
      <c r="S3459" t="b">
        <v>1</v>
      </c>
      <c r="T3459" t="s">
        <v>8271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f>(((Kickstarter[[#This Row],[deadline]]/60)/60)/24)+DATE(1970,1,1)</f>
        <v>42038.185416666667</v>
      </c>
      <c r="J3460">
        <v>1422937620</v>
      </c>
      <c r="K3460" s="9">
        <f>(((Kickstarter[[#This Row],[launched_at]]/60)/60)/24)+DATE(1970,1,1)</f>
        <v>42011.202581018515</v>
      </c>
      <c r="L3460">
        <v>1420606303</v>
      </c>
      <c r="M3460" t="b">
        <v>0</v>
      </c>
      <c r="N3460">
        <v>27</v>
      </c>
      <c r="O3460" s="10">
        <f>Kickstarter[[#This Row],[pledged]]/Kickstarter[[#This Row],[goal]]</f>
        <v>1.2433537832310839</v>
      </c>
      <c r="P3460" s="12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Sub-Category]],LEN(Kickstarter[[#This Row],[Category and Sub-Category]])-FIND("/",Kickstarter[[#This Row],[Category and Sub-Category]]))</f>
        <v>plays</v>
      </c>
      <c r="S3460" t="b">
        <v>1</v>
      </c>
      <c r="T3460" t="s">
        <v>8271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f>(((Kickstarter[[#This Row],[deadline]]/60)/60)/24)+DATE(1970,1,1)</f>
        <v>42510.479861111111</v>
      </c>
      <c r="J3461">
        <v>1463743860</v>
      </c>
      <c r="K3461" s="9">
        <f>(((Kickstarter[[#This Row],[launched_at]]/60)/60)/24)+DATE(1970,1,1)</f>
        <v>42480.479861111111</v>
      </c>
      <c r="L3461">
        <v>1461151860</v>
      </c>
      <c r="M3461" t="b">
        <v>0</v>
      </c>
      <c r="N3461">
        <v>36</v>
      </c>
      <c r="O3461" s="10">
        <f>Kickstarter[[#This Row],[pledged]]/Kickstarter[[#This Row],[goal]]</f>
        <v>1.262</v>
      </c>
      <c r="P3461" s="12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Sub-Category]],LEN(Kickstarter[[#This Row],[Category and Sub-Category]])-FIND("/",Kickstarter[[#This Row],[Category and Sub-Category]]))</f>
        <v>plays</v>
      </c>
      <c r="S3461" t="b">
        <v>1</v>
      </c>
      <c r="T3461" t="s">
        <v>8271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f>(((Kickstarter[[#This Row],[deadline]]/60)/60)/24)+DATE(1970,1,1)</f>
        <v>41866.527222222219</v>
      </c>
      <c r="J3462">
        <v>1408106352</v>
      </c>
      <c r="K3462" s="9">
        <f>(((Kickstarter[[#This Row],[launched_at]]/60)/60)/24)+DATE(1970,1,1)</f>
        <v>41852.527222222219</v>
      </c>
      <c r="L3462">
        <v>1406896752</v>
      </c>
      <c r="M3462" t="b">
        <v>0</v>
      </c>
      <c r="N3462">
        <v>19</v>
      </c>
      <c r="O3462" s="10">
        <f>Kickstarter[[#This Row],[pledged]]/Kickstarter[[#This Row],[goal]]</f>
        <v>1.9</v>
      </c>
      <c r="P3462" s="12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Sub-Category]],LEN(Kickstarter[[#This Row],[Category and Sub-Category]])-FIND("/",Kickstarter[[#This Row],[Category and Sub-Category]]))</f>
        <v>plays</v>
      </c>
      <c r="S3462" t="b">
        <v>1</v>
      </c>
      <c r="T3462" t="s">
        <v>8271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f>(((Kickstarter[[#This Row],[deadline]]/60)/60)/24)+DATE(1970,1,1)</f>
        <v>42672.125</v>
      </c>
      <c r="J3463">
        <v>1477710000</v>
      </c>
      <c r="K3463" s="9">
        <f>(((Kickstarter[[#This Row],[launched_at]]/60)/60)/24)+DATE(1970,1,1)</f>
        <v>42643.632858796293</v>
      </c>
      <c r="L3463">
        <v>1475248279</v>
      </c>
      <c r="M3463" t="b">
        <v>0</v>
      </c>
      <c r="N3463">
        <v>12</v>
      </c>
      <c r="O3463" s="10">
        <f>Kickstarter[[#This Row],[pledged]]/Kickstarter[[#This Row],[goal]]</f>
        <v>1.39</v>
      </c>
      <c r="P3463" s="12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Sub-Category]],LEN(Kickstarter[[#This Row],[Category and Sub-Category]])-FIND("/",Kickstarter[[#This Row],[Category and Sub-Category]]))</f>
        <v>plays</v>
      </c>
      <c r="S3463" t="b">
        <v>1</v>
      </c>
      <c r="T3463" t="s">
        <v>8271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f>(((Kickstarter[[#This Row],[deadline]]/60)/60)/24)+DATE(1970,1,1)</f>
        <v>42195.75</v>
      </c>
      <c r="J3464">
        <v>1436551200</v>
      </c>
      <c r="K3464" s="9">
        <f>(((Kickstarter[[#This Row],[launched_at]]/60)/60)/24)+DATE(1970,1,1)</f>
        <v>42179.898472222223</v>
      </c>
      <c r="L3464">
        <v>1435181628</v>
      </c>
      <c r="M3464" t="b">
        <v>0</v>
      </c>
      <c r="N3464">
        <v>17</v>
      </c>
      <c r="O3464" s="10">
        <f>Kickstarter[[#This Row],[pledged]]/Kickstarter[[#This Row],[goal]]</f>
        <v>2.02</v>
      </c>
      <c r="P3464" s="12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Sub-Category]],LEN(Kickstarter[[#This Row],[Category and Sub-Category]])-FIND("/",Kickstarter[[#This Row],[Category and Sub-Category]]))</f>
        <v>plays</v>
      </c>
      <c r="S3464" t="b">
        <v>1</v>
      </c>
      <c r="T3464" t="s">
        <v>8271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f>(((Kickstarter[[#This Row],[deadline]]/60)/60)/24)+DATE(1970,1,1)</f>
        <v>42654.165972222225</v>
      </c>
      <c r="J3465">
        <v>1476158340</v>
      </c>
      <c r="K3465" s="9">
        <f>(((Kickstarter[[#This Row],[launched_at]]/60)/60)/24)+DATE(1970,1,1)</f>
        <v>42612.918807870374</v>
      </c>
      <c r="L3465">
        <v>1472594585</v>
      </c>
      <c r="M3465" t="b">
        <v>0</v>
      </c>
      <c r="N3465">
        <v>114</v>
      </c>
      <c r="O3465" s="10">
        <f>Kickstarter[[#This Row],[pledged]]/Kickstarter[[#This Row],[goal]]</f>
        <v>1.0338000000000001</v>
      </c>
      <c r="P3465" s="12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Sub-Category]],LEN(Kickstarter[[#This Row],[Category and Sub-Category]])-FIND("/",Kickstarter[[#This Row],[Category and Sub-Category]]))</f>
        <v>plays</v>
      </c>
      <c r="S3465" t="b">
        <v>1</v>
      </c>
      <c r="T3465" t="s">
        <v>8271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f>(((Kickstarter[[#This Row],[deadline]]/60)/60)/24)+DATE(1970,1,1)</f>
        <v>42605.130057870367</v>
      </c>
      <c r="J3466">
        <v>1471921637</v>
      </c>
      <c r="K3466" s="9">
        <f>(((Kickstarter[[#This Row],[launched_at]]/60)/60)/24)+DATE(1970,1,1)</f>
        <v>42575.130057870367</v>
      </c>
      <c r="L3466">
        <v>1469329637</v>
      </c>
      <c r="M3466" t="b">
        <v>0</v>
      </c>
      <c r="N3466">
        <v>93</v>
      </c>
      <c r="O3466" s="10">
        <f>Kickstarter[[#This Row],[pledged]]/Kickstarter[[#This Row],[goal]]</f>
        <v>1.023236</v>
      </c>
      <c r="P3466" s="12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Sub-Category]],LEN(Kickstarter[[#This Row],[Category and Sub-Category]])-FIND("/",Kickstarter[[#This Row],[Category and Sub-Category]]))</f>
        <v>plays</v>
      </c>
      <c r="S3466" t="b">
        <v>1</v>
      </c>
      <c r="T3466" t="s">
        <v>8271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f>(((Kickstarter[[#This Row],[deadline]]/60)/60)/24)+DATE(1970,1,1)</f>
        <v>42225.666666666672</v>
      </c>
      <c r="J3467">
        <v>1439136000</v>
      </c>
      <c r="K3467" s="9">
        <f>(((Kickstarter[[#This Row],[launched_at]]/60)/60)/24)+DATE(1970,1,1)</f>
        <v>42200.625833333332</v>
      </c>
      <c r="L3467">
        <v>1436972472</v>
      </c>
      <c r="M3467" t="b">
        <v>0</v>
      </c>
      <c r="N3467">
        <v>36</v>
      </c>
      <c r="O3467" s="10">
        <f>Kickstarter[[#This Row],[pledged]]/Kickstarter[[#This Row],[goal]]</f>
        <v>1.03</v>
      </c>
      <c r="P3467" s="12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Sub-Category]],LEN(Kickstarter[[#This Row],[Category and Sub-Category]])-FIND("/",Kickstarter[[#This Row],[Category and Sub-Category]]))</f>
        <v>plays</v>
      </c>
      <c r="S3467" t="b">
        <v>1</v>
      </c>
      <c r="T3467" t="s">
        <v>8271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f>(((Kickstarter[[#This Row],[deadline]]/60)/60)/24)+DATE(1970,1,1)</f>
        <v>42479.977430555555</v>
      </c>
      <c r="J3468">
        <v>1461108450</v>
      </c>
      <c r="K3468" s="9">
        <f>(((Kickstarter[[#This Row],[launched_at]]/60)/60)/24)+DATE(1970,1,1)</f>
        <v>42420.019097222219</v>
      </c>
      <c r="L3468">
        <v>1455928050</v>
      </c>
      <c r="M3468" t="b">
        <v>0</v>
      </c>
      <c r="N3468">
        <v>61</v>
      </c>
      <c r="O3468" s="10">
        <f>Kickstarter[[#This Row],[pledged]]/Kickstarter[[#This Row],[goal]]</f>
        <v>1.2714285714285714</v>
      </c>
      <c r="P3468" s="12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Sub-Category]],LEN(Kickstarter[[#This Row],[Category and Sub-Category]])-FIND("/",Kickstarter[[#This Row],[Category and Sub-Category]]))</f>
        <v>plays</v>
      </c>
      <c r="S3468" t="b">
        <v>1</v>
      </c>
      <c r="T3468" t="s">
        <v>8271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f>(((Kickstarter[[#This Row],[deadline]]/60)/60)/24)+DATE(1970,1,1)</f>
        <v>42083.630000000005</v>
      </c>
      <c r="J3469">
        <v>1426864032</v>
      </c>
      <c r="K3469" s="9">
        <f>(((Kickstarter[[#This Row],[launched_at]]/60)/60)/24)+DATE(1970,1,1)</f>
        <v>42053.671666666662</v>
      </c>
      <c r="L3469">
        <v>1424275632</v>
      </c>
      <c r="M3469" t="b">
        <v>0</v>
      </c>
      <c r="N3469">
        <v>47</v>
      </c>
      <c r="O3469" s="10">
        <f>Kickstarter[[#This Row],[pledged]]/Kickstarter[[#This Row],[goal]]</f>
        <v>1.01</v>
      </c>
      <c r="P3469" s="12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Sub-Category]],LEN(Kickstarter[[#This Row],[Category and Sub-Category]])-FIND("/",Kickstarter[[#This Row],[Category and Sub-Category]]))</f>
        <v>plays</v>
      </c>
      <c r="S3469" t="b">
        <v>1</v>
      </c>
      <c r="T3469" t="s">
        <v>8271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f>(((Kickstarter[[#This Row],[deadline]]/60)/60)/24)+DATE(1970,1,1)</f>
        <v>42634.125</v>
      </c>
      <c r="J3470">
        <v>1474426800</v>
      </c>
      <c r="K3470" s="9">
        <f>(((Kickstarter[[#This Row],[launched_at]]/60)/60)/24)+DATE(1970,1,1)</f>
        <v>42605.765381944439</v>
      </c>
      <c r="L3470">
        <v>1471976529</v>
      </c>
      <c r="M3470" t="b">
        <v>0</v>
      </c>
      <c r="N3470">
        <v>17</v>
      </c>
      <c r="O3470" s="10">
        <f>Kickstarter[[#This Row],[pledged]]/Kickstarter[[#This Row],[goal]]</f>
        <v>1.2178</v>
      </c>
      <c r="P3470" s="12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Sub-Category]],LEN(Kickstarter[[#This Row],[Category and Sub-Category]])-FIND("/",Kickstarter[[#This Row],[Category and Sub-Category]]))</f>
        <v>plays</v>
      </c>
      <c r="S3470" t="b">
        <v>1</v>
      </c>
      <c r="T3470" t="s">
        <v>8271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f>(((Kickstarter[[#This Row],[deadline]]/60)/60)/24)+DATE(1970,1,1)</f>
        <v>42488.641724537039</v>
      </c>
      <c r="J3471">
        <v>1461857045</v>
      </c>
      <c r="K3471" s="9">
        <f>(((Kickstarter[[#This Row],[launched_at]]/60)/60)/24)+DATE(1970,1,1)</f>
        <v>42458.641724537039</v>
      </c>
      <c r="L3471">
        <v>1459265045</v>
      </c>
      <c r="M3471" t="b">
        <v>0</v>
      </c>
      <c r="N3471">
        <v>63</v>
      </c>
      <c r="O3471" s="10">
        <f>Kickstarter[[#This Row],[pledged]]/Kickstarter[[#This Row],[goal]]</f>
        <v>1.1339285714285714</v>
      </c>
      <c r="P3471" s="12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Sub-Category]],LEN(Kickstarter[[#This Row],[Category and Sub-Category]])-FIND("/",Kickstarter[[#This Row],[Category and Sub-Category]]))</f>
        <v>plays</v>
      </c>
      <c r="S3471" t="b">
        <v>1</v>
      </c>
      <c r="T3471" t="s">
        <v>8271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f>(((Kickstarter[[#This Row],[deadline]]/60)/60)/24)+DATE(1970,1,1)</f>
        <v>42566.901388888888</v>
      </c>
      <c r="J3472">
        <v>1468618680</v>
      </c>
      <c r="K3472" s="9">
        <f>(((Kickstarter[[#This Row],[launched_at]]/60)/60)/24)+DATE(1970,1,1)</f>
        <v>42529.022013888884</v>
      </c>
      <c r="L3472">
        <v>1465345902</v>
      </c>
      <c r="M3472" t="b">
        <v>0</v>
      </c>
      <c r="N3472">
        <v>9</v>
      </c>
      <c r="O3472" s="10">
        <f>Kickstarter[[#This Row],[pledged]]/Kickstarter[[#This Row],[goal]]</f>
        <v>1.5</v>
      </c>
      <c r="P3472" s="12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Sub-Category]],LEN(Kickstarter[[#This Row],[Category and Sub-Category]])-FIND("/",Kickstarter[[#This Row],[Category and Sub-Category]]))</f>
        <v>plays</v>
      </c>
      <c r="S3472" t="b">
        <v>1</v>
      </c>
      <c r="T3472" t="s">
        <v>8271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f>(((Kickstarter[[#This Row],[deadline]]/60)/60)/24)+DATE(1970,1,1)</f>
        <v>41882.833333333336</v>
      </c>
      <c r="J3473">
        <v>1409515200</v>
      </c>
      <c r="K3473" s="9">
        <f>(((Kickstarter[[#This Row],[launched_at]]/60)/60)/24)+DATE(1970,1,1)</f>
        <v>41841.820486111108</v>
      </c>
      <c r="L3473">
        <v>1405971690</v>
      </c>
      <c r="M3473" t="b">
        <v>0</v>
      </c>
      <c r="N3473">
        <v>30</v>
      </c>
      <c r="O3473" s="10">
        <f>Kickstarter[[#This Row],[pledged]]/Kickstarter[[#This Row],[goal]]</f>
        <v>2.1459999999999999</v>
      </c>
      <c r="P3473" s="12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Sub-Category]],LEN(Kickstarter[[#This Row],[Category and Sub-Category]])-FIND("/",Kickstarter[[#This Row],[Category and Sub-Category]]))</f>
        <v>plays</v>
      </c>
      <c r="S3473" t="b">
        <v>1</v>
      </c>
      <c r="T3473" t="s">
        <v>8271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f>(((Kickstarter[[#This Row],[deadline]]/60)/60)/24)+DATE(1970,1,1)</f>
        <v>41949.249305555553</v>
      </c>
      <c r="J3474">
        <v>1415253540</v>
      </c>
      <c r="K3474" s="9">
        <f>(((Kickstarter[[#This Row],[launched_at]]/60)/60)/24)+DATE(1970,1,1)</f>
        <v>41928.170497685183</v>
      </c>
      <c r="L3474">
        <v>1413432331</v>
      </c>
      <c r="M3474" t="b">
        <v>0</v>
      </c>
      <c r="N3474">
        <v>23</v>
      </c>
      <c r="O3474" s="10">
        <f>Kickstarter[[#This Row],[pledged]]/Kickstarter[[#This Row],[goal]]</f>
        <v>1.0205</v>
      </c>
      <c r="P3474" s="12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Sub-Category]],LEN(Kickstarter[[#This Row],[Category and Sub-Category]])-FIND("/",Kickstarter[[#This Row],[Category and Sub-Category]]))</f>
        <v>plays</v>
      </c>
      <c r="S3474" t="b">
        <v>1</v>
      </c>
      <c r="T3474" t="s">
        <v>8271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f>(((Kickstarter[[#This Row],[deadline]]/60)/60)/24)+DATE(1970,1,1)</f>
        <v>42083.852083333331</v>
      </c>
      <c r="J3475">
        <v>1426883220</v>
      </c>
      <c r="K3475" s="9">
        <f>(((Kickstarter[[#This Row],[launched_at]]/60)/60)/24)+DATE(1970,1,1)</f>
        <v>42062.834444444445</v>
      </c>
      <c r="L3475">
        <v>1425067296</v>
      </c>
      <c r="M3475" t="b">
        <v>0</v>
      </c>
      <c r="N3475">
        <v>33</v>
      </c>
      <c r="O3475" s="10">
        <f>Kickstarter[[#This Row],[pledged]]/Kickstarter[[#This Row],[goal]]</f>
        <v>1</v>
      </c>
      <c r="P3475" s="12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Sub-Category]],LEN(Kickstarter[[#This Row],[Category and Sub-Category]])-FIND("/",Kickstarter[[#This Row],[Category and Sub-Category]]))</f>
        <v>plays</v>
      </c>
      <c r="S3475" t="b">
        <v>1</v>
      </c>
      <c r="T3475" t="s">
        <v>8271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f>(((Kickstarter[[#This Row],[deadline]]/60)/60)/24)+DATE(1970,1,1)</f>
        <v>42571.501516203702</v>
      </c>
      <c r="J3476">
        <v>1469016131</v>
      </c>
      <c r="K3476" s="9">
        <f>(((Kickstarter[[#This Row],[launched_at]]/60)/60)/24)+DATE(1970,1,1)</f>
        <v>42541.501516203702</v>
      </c>
      <c r="L3476">
        <v>1466424131</v>
      </c>
      <c r="M3476" t="b">
        <v>0</v>
      </c>
      <c r="N3476">
        <v>39</v>
      </c>
      <c r="O3476" s="10">
        <f>Kickstarter[[#This Row],[pledged]]/Kickstarter[[#This Row],[goal]]</f>
        <v>1.01</v>
      </c>
      <c r="P3476" s="12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Sub-Category]],LEN(Kickstarter[[#This Row],[Category and Sub-Category]])-FIND("/",Kickstarter[[#This Row],[Category and Sub-Category]]))</f>
        <v>plays</v>
      </c>
      <c r="S3476" t="b">
        <v>1</v>
      </c>
      <c r="T3476" t="s">
        <v>8271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f>(((Kickstarter[[#This Row],[deadline]]/60)/60)/24)+DATE(1970,1,1)</f>
        <v>41946</v>
      </c>
      <c r="J3477">
        <v>1414972800</v>
      </c>
      <c r="K3477" s="9">
        <f>(((Kickstarter[[#This Row],[launched_at]]/60)/60)/24)+DATE(1970,1,1)</f>
        <v>41918.880833333329</v>
      </c>
      <c r="L3477">
        <v>1412629704</v>
      </c>
      <c r="M3477" t="b">
        <v>0</v>
      </c>
      <c r="N3477">
        <v>17</v>
      </c>
      <c r="O3477" s="10">
        <f>Kickstarter[[#This Row],[pledged]]/Kickstarter[[#This Row],[goal]]</f>
        <v>1.1333333333333333</v>
      </c>
      <c r="P3477" s="12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Sub-Category]],LEN(Kickstarter[[#This Row],[Category and Sub-Category]])-FIND("/",Kickstarter[[#This Row],[Category and Sub-Category]]))</f>
        <v>plays</v>
      </c>
      <c r="S3477" t="b">
        <v>1</v>
      </c>
      <c r="T3477" t="s">
        <v>8271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f>(((Kickstarter[[#This Row],[deadline]]/60)/60)/24)+DATE(1970,1,1)</f>
        <v>41939.125</v>
      </c>
      <c r="J3478">
        <v>1414378800</v>
      </c>
      <c r="K3478" s="9">
        <f>(((Kickstarter[[#This Row],[launched_at]]/60)/60)/24)+DATE(1970,1,1)</f>
        <v>41921.279976851853</v>
      </c>
      <c r="L3478">
        <v>1412836990</v>
      </c>
      <c r="M3478" t="b">
        <v>0</v>
      </c>
      <c r="N3478">
        <v>6</v>
      </c>
      <c r="O3478" s="10">
        <f>Kickstarter[[#This Row],[pledged]]/Kickstarter[[#This Row],[goal]]</f>
        <v>1.04</v>
      </c>
      <c r="P3478" s="12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Sub-Category]],LEN(Kickstarter[[#This Row],[Category and Sub-Category]])-FIND("/",Kickstarter[[#This Row],[Category and Sub-Category]]))</f>
        <v>plays</v>
      </c>
      <c r="S3478" t="b">
        <v>1</v>
      </c>
      <c r="T3478" t="s">
        <v>8271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f>(((Kickstarter[[#This Row],[deadline]]/60)/60)/24)+DATE(1970,1,1)</f>
        <v>42141.125</v>
      </c>
      <c r="J3479">
        <v>1431831600</v>
      </c>
      <c r="K3479" s="9">
        <f>(((Kickstarter[[#This Row],[launched_at]]/60)/60)/24)+DATE(1970,1,1)</f>
        <v>42128.736608796295</v>
      </c>
      <c r="L3479">
        <v>1430761243</v>
      </c>
      <c r="M3479" t="b">
        <v>0</v>
      </c>
      <c r="N3479">
        <v>39</v>
      </c>
      <c r="O3479" s="10">
        <f>Kickstarter[[#This Row],[pledged]]/Kickstarter[[#This Row],[goal]]</f>
        <v>1.1533333333333333</v>
      </c>
      <c r="P3479" s="12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Sub-Category]],LEN(Kickstarter[[#This Row],[Category and Sub-Category]])-FIND("/",Kickstarter[[#This Row],[Category and Sub-Category]]))</f>
        <v>plays</v>
      </c>
      <c r="S3479" t="b">
        <v>1</v>
      </c>
      <c r="T3479" t="s">
        <v>8271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f>(((Kickstarter[[#This Row],[deadline]]/60)/60)/24)+DATE(1970,1,1)</f>
        <v>42079.875</v>
      </c>
      <c r="J3480">
        <v>1426539600</v>
      </c>
      <c r="K3480" s="9">
        <f>(((Kickstarter[[#This Row],[launched_at]]/60)/60)/24)+DATE(1970,1,1)</f>
        <v>42053.916921296302</v>
      </c>
      <c r="L3480">
        <v>1424296822</v>
      </c>
      <c r="M3480" t="b">
        <v>0</v>
      </c>
      <c r="N3480">
        <v>57</v>
      </c>
      <c r="O3480" s="10">
        <f>Kickstarter[[#This Row],[pledged]]/Kickstarter[[#This Row],[goal]]</f>
        <v>1.1285000000000001</v>
      </c>
      <c r="P3480" s="12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Sub-Category]],LEN(Kickstarter[[#This Row],[Category and Sub-Category]])-FIND("/",Kickstarter[[#This Row],[Category and Sub-Category]]))</f>
        <v>plays</v>
      </c>
      <c r="S3480" t="b">
        <v>1</v>
      </c>
      <c r="T3480" t="s">
        <v>8271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f>(((Kickstarter[[#This Row],[deadline]]/60)/60)/24)+DATE(1970,1,1)</f>
        <v>41811.855092592588</v>
      </c>
      <c r="J3481">
        <v>1403382680</v>
      </c>
      <c r="K3481" s="9">
        <f>(((Kickstarter[[#This Row],[launched_at]]/60)/60)/24)+DATE(1970,1,1)</f>
        <v>41781.855092592588</v>
      </c>
      <c r="L3481">
        <v>1400790680</v>
      </c>
      <c r="M3481" t="b">
        <v>0</v>
      </c>
      <c r="N3481">
        <v>56</v>
      </c>
      <c r="O3481" s="10">
        <f>Kickstarter[[#This Row],[pledged]]/Kickstarter[[#This Row],[goal]]</f>
        <v>1.2786666666666666</v>
      </c>
      <c r="P3481" s="12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Sub-Category]],LEN(Kickstarter[[#This Row],[Category and Sub-Category]])-FIND("/",Kickstarter[[#This Row],[Category and Sub-Category]]))</f>
        <v>plays</v>
      </c>
      <c r="S3481" t="b">
        <v>1</v>
      </c>
      <c r="T3481" t="s">
        <v>8271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f>(((Kickstarter[[#This Row],[deadline]]/60)/60)/24)+DATE(1970,1,1)</f>
        <v>42195.875</v>
      </c>
      <c r="J3482">
        <v>1436562000</v>
      </c>
      <c r="K3482" s="9">
        <f>(((Kickstarter[[#This Row],[launched_at]]/60)/60)/24)+DATE(1970,1,1)</f>
        <v>42171.317442129628</v>
      </c>
      <c r="L3482">
        <v>1434440227</v>
      </c>
      <c r="M3482" t="b">
        <v>0</v>
      </c>
      <c r="N3482">
        <v>13</v>
      </c>
      <c r="O3482" s="10">
        <f>Kickstarter[[#This Row],[pledged]]/Kickstarter[[#This Row],[goal]]</f>
        <v>1.4266666666666667</v>
      </c>
      <c r="P3482" s="12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Sub-Category]],LEN(Kickstarter[[#This Row],[Category and Sub-Category]])-FIND("/",Kickstarter[[#This Row],[Category and Sub-Category]]))</f>
        <v>plays</v>
      </c>
      <c r="S3482" t="b">
        <v>1</v>
      </c>
      <c r="T3482" t="s">
        <v>8271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f>(((Kickstarter[[#This Row],[deadline]]/60)/60)/24)+DATE(1970,1,1)</f>
        <v>42006.24754629629</v>
      </c>
      <c r="J3483">
        <v>1420178188</v>
      </c>
      <c r="K3483" s="9">
        <f>(((Kickstarter[[#This Row],[launched_at]]/60)/60)/24)+DATE(1970,1,1)</f>
        <v>41989.24754629629</v>
      </c>
      <c r="L3483">
        <v>1418709388</v>
      </c>
      <c r="M3483" t="b">
        <v>0</v>
      </c>
      <c r="N3483">
        <v>95</v>
      </c>
      <c r="O3483" s="10">
        <f>Kickstarter[[#This Row],[pledged]]/Kickstarter[[#This Row],[goal]]</f>
        <v>1.1879999999999999</v>
      </c>
      <c r="P3483" s="12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Sub-Category]],LEN(Kickstarter[[#This Row],[Category and Sub-Category]])-FIND("/",Kickstarter[[#This Row],[Category and Sub-Category]]))</f>
        <v>plays</v>
      </c>
      <c r="S3483" t="b">
        <v>1</v>
      </c>
      <c r="T3483" t="s">
        <v>8271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f>(((Kickstarter[[#This Row],[deadline]]/60)/60)/24)+DATE(1970,1,1)</f>
        <v>41826.771597222221</v>
      </c>
      <c r="J3484">
        <v>1404671466</v>
      </c>
      <c r="K3484" s="9">
        <f>(((Kickstarter[[#This Row],[launched_at]]/60)/60)/24)+DATE(1970,1,1)</f>
        <v>41796.771597222221</v>
      </c>
      <c r="L3484">
        <v>1402079466</v>
      </c>
      <c r="M3484" t="b">
        <v>0</v>
      </c>
      <c r="N3484">
        <v>80</v>
      </c>
      <c r="O3484" s="10">
        <f>Kickstarter[[#This Row],[pledged]]/Kickstarter[[#This Row],[goal]]</f>
        <v>1.3833333333333333</v>
      </c>
      <c r="P3484" s="12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Sub-Category]],LEN(Kickstarter[[#This Row],[Category and Sub-Category]])-FIND("/",Kickstarter[[#This Row],[Category and Sub-Category]]))</f>
        <v>plays</v>
      </c>
      <c r="S3484" t="b">
        <v>1</v>
      </c>
      <c r="T3484" t="s">
        <v>8271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f>(((Kickstarter[[#This Row],[deadline]]/60)/60)/24)+DATE(1970,1,1)</f>
        <v>41823.668761574074</v>
      </c>
      <c r="J3485">
        <v>1404403381</v>
      </c>
      <c r="K3485" s="9">
        <f>(((Kickstarter[[#This Row],[launched_at]]/60)/60)/24)+DATE(1970,1,1)</f>
        <v>41793.668761574074</v>
      </c>
      <c r="L3485">
        <v>1401811381</v>
      </c>
      <c r="M3485" t="b">
        <v>0</v>
      </c>
      <c r="N3485">
        <v>133</v>
      </c>
      <c r="O3485" s="10">
        <f>Kickstarter[[#This Row],[pledged]]/Kickstarter[[#This Row],[goal]]</f>
        <v>1.599402985074627</v>
      </c>
      <c r="P3485" s="12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Sub-Category]],LEN(Kickstarter[[#This Row],[Category and Sub-Category]])-FIND("/",Kickstarter[[#This Row],[Category and Sub-Category]]))</f>
        <v>plays</v>
      </c>
      <c r="S3485" t="b">
        <v>1</v>
      </c>
      <c r="T3485" t="s">
        <v>8271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f>(((Kickstarter[[#This Row],[deadline]]/60)/60)/24)+DATE(1970,1,1)</f>
        <v>42536.760405092587</v>
      </c>
      <c r="J3486">
        <v>1466014499</v>
      </c>
      <c r="K3486" s="9">
        <f>(((Kickstarter[[#This Row],[launched_at]]/60)/60)/24)+DATE(1970,1,1)</f>
        <v>42506.760405092587</v>
      </c>
      <c r="L3486">
        <v>1463422499</v>
      </c>
      <c r="M3486" t="b">
        <v>0</v>
      </c>
      <c r="N3486">
        <v>44</v>
      </c>
      <c r="O3486" s="10">
        <f>Kickstarter[[#This Row],[pledged]]/Kickstarter[[#This Row],[goal]]</f>
        <v>1.1424000000000001</v>
      </c>
      <c r="P3486" s="12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Sub-Category]],LEN(Kickstarter[[#This Row],[Category and Sub-Category]])-FIND("/",Kickstarter[[#This Row],[Category and Sub-Category]]))</f>
        <v>plays</v>
      </c>
      <c r="S3486" t="b">
        <v>1</v>
      </c>
      <c r="T3486" t="s">
        <v>8271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f>(((Kickstarter[[#This Row],[deadline]]/60)/60)/24)+DATE(1970,1,1)</f>
        <v>42402.693055555559</v>
      </c>
      <c r="J3487">
        <v>1454431080</v>
      </c>
      <c r="K3487" s="9">
        <f>(((Kickstarter[[#This Row],[launched_at]]/60)/60)/24)+DATE(1970,1,1)</f>
        <v>42372.693055555559</v>
      </c>
      <c r="L3487">
        <v>1451839080</v>
      </c>
      <c r="M3487" t="b">
        <v>0</v>
      </c>
      <c r="N3487">
        <v>30</v>
      </c>
      <c r="O3487" s="10">
        <f>Kickstarter[[#This Row],[pledged]]/Kickstarter[[#This Row],[goal]]</f>
        <v>1.0060606060606061</v>
      </c>
      <c r="P3487" s="12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Sub-Category]],LEN(Kickstarter[[#This Row],[Category and Sub-Category]])-FIND("/",Kickstarter[[#This Row],[Category and Sub-Category]]))</f>
        <v>plays</v>
      </c>
      <c r="S3487" t="b">
        <v>1</v>
      </c>
      <c r="T3487" t="s">
        <v>8271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f>(((Kickstarter[[#This Row],[deadline]]/60)/60)/24)+DATE(1970,1,1)</f>
        <v>42158.290972222225</v>
      </c>
      <c r="J3488">
        <v>1433314740</v>
      </c>
      <c r="K3488" s="9">
        <f>(((Kickstarter[[#This Row],[launched_at]]/60)/60)/24)+DATE(1970,1,1)</f>
        <v>42126.87501157407</v>
      </c>
      <c r="L3488">
        <v>1430600401</v>
      </c>
      <c r="M3488" t="b">
        <v>0</v>
      </c>
      <c r="N3488">
        <v>56</v>
      </c>
      <c r="O3488" s="10">
        <f>Kickstarter[[#This Row],[pledged]]/Kickstarter[[#This Row],[goal]]</f>
        <v>1.552</v>
      </c>
      <c r="P3488" s="12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Sub-Category]],LEN(Kickstarter[[#This Row],[Category and Sub-Category]])-FIND("/",Kickstarter[[#This Row],[Category and Sub-Category]]))</f>
        <v>plays</v>
      </c>
      <c r="S3488" t="b">
        <v>1</v>
      </c>
      <c r="T3488" t="s">
        <v>8271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f>(((Kickstarter[[#This Row],[deadline]]/60)/60)/24)+DATE(1970,1,1)</f>
        <v>42179.940416666665</v>
      </c>
      <c r="J3489">
        <v>1435185252</v>
      </c>
      <c r="K3489" s="9">
        <f>(((Kickstarter[[#This Row],[launched_at]]/60)/60)/24)+DATE(1970,1,1)</f>
        <v>42149.940416666665</v>
      </c>
      <c r="L3489">
        <v>1432593252</v>
      </c>
      <c r="M3489" t="b">
        <v>0</v>
      </c>
      <c r="N3489">
        <v>66</v>
      </c>
      <c r="O3489" s="10">
        <f>Kickstarter[[#This Row],[pledged]]/Kickstarter[[#This Row],[goal]]</f>
        <v>1.2775000000000001</v>
      </c>
      <c r="P3489" s="12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Sub-Category]],LEN(Kickstarter[[#This Row],[Category and Sub-Category]])-FIND("/",Kickstarter[[#This Row],[Category and Sub-Category]]))</f>
        <v>plays</v>
      </c>
      <c r="S3489" t="b">
        <v>1</v>
      </c>
      <c r="T3489" t="s">
        <v>8271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f>(((Kickstarter[[#This Row],[deadline]]/60)/60)/24)+DATE(1970,1,1)</f>
        <v>42111.666666666672</v>
      </c>
      <c r="J3490">
        <v>1429286400</v>
      </c>
      <c r="K3490" s="9">
        <f>(((Kickstarter[[#This Row],[launched_at]]/60)/60)/24)+DATE(1970,1,1)</f>
        <v>42087.768055555556</v>
      </c>
      <c r="L3490">
        <v>1427221560</v>
      </c>
      <c r="M3490" t="b">
        <v>0</v>
      </c>
      <c r="N3490">
        <v>29</v>
      </c>
      <c r="O3490" s="10">
        <f>Kickstarter[[#This Row],[pledged]]/Kickstarter[[#This Row],[goal]]</f>
        <v>1.212</v>
      </c>
      <c r="P3490" s="12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Sub-Category]],LEN(Kickstarter[[#This Row],[Category and Sub-Category]])-FIND("/",Kickstarter[[#This Row],[Category and Sub-Category]]))</f>
        <v>plays</v>
      </c>
      <c r="S3490" t="b">
        <v>1</v>
      </c>
      <c r="T3490" t="s">
        <v>8271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f>(((Kickstarter[[#This Row],[deadline]]/60)/60)/24)+DATE(1970,1,1)</f>
        <v>41783.875</v>
      </c>
      <c r="J3491">
        <v>1400965200</v>
      </c>
      <c r="K3491" s="9">
        <f>(((Kickstarter[[#This Row],[launched_at]]/60)/60)/24)+DATE(1970,1,1)</f>
        <v>41753.635775462964</v>
      </c>
      <c r="L3491">
        <v>1398352531</v>
      </c>
      <c r="M3491" t="b">
        <v>0</v>
      </c>
      <c r="N3491">
        <v>72</v>
      </c>
      <c r="O3491" s="10">
        <f>Kickstarter[[#This Row],[pledged]]/Kickstarter[[#This Row],[goal]]</f>
        <v>1.127</v>
      </c>
      <c r="P3491" s="12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Sub-Category]],LEN(Kickstarter[[#This Row],[Category and Sub-Category]])-FIND("/",Kickstarter[[#This Row],[Category and Sub-Category]]))</f>
        <v>plays</v>
      </c>
      <c r="S3491" t="b">
        <v>1</v>
      </c>
      <c r="T3491" t="s">
        <v>8271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f>(((Kickstarter[[#This Row],[deadline]]/60)/60)/24)+DATE(1970,1,1)</f>
        <v>42473.802361111113</v>
      </c>
      <c r="J3492">
        <v>1460574924</v>
      </c>
      <c r="K3492" s="9">
        <f>(((Kickstarter[[#This Row],[launched_at]]/60)/60)/24)+DATE(1970,1,1)</f>
        <v>42443.802361111113</v>
      </c>
      <c r="L3492">
        <v>1457982924</v>
      </c>
      <c r="M3492" t="b">
        <v>0</v>
      </c>
      <c r="N3492">
        <v>27</v>
      </c>
      <c r="O3492" s="10">
        <f>Kickstarter[[#This Row],[pledged]]/Kickstarter[[#This Row],[goal]]</f>
        <v>1.2749999999999999</v>
      </c>
      <c r="P3492" s="12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Sub-Category]],LEN(Kickstarter[[#This Row],[Category and Sub-Category]])-FIND("/",Kickstarter[[#This Row],[Category and Sub-Category]]))</f>
        <v>plays</v>
      </c>
      <c r="S3492" t="b">
        <v>1</v>
      </c>
      <c r="T3492" t="s">
        <v>8271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f>(((Kickstarter[[#This Row],[deadline]]/60)/60)/24)+DATE(1970,1,1)</f>
        <v>42142.249814814815</v>
      </c>
      <c r="J3493">
        <v>1431928784</v>
      </c>
      <c r="K3493" s="9">
        <f>(((Kickstarter[[#This Row],[launched_at]]/60)/60)/24)+DATE(1970,1,1)</f>
        <v>42121.249814814815</v>
      </c>
      <c r="L3493">
        <v>1430114384</v>
      </c>
      <c r="M3493" t="b">
        <v>0</v>
      </c>
      <c r="N3493">
        <v>10</v>
      </c>
      <c r="O3493" s="10">
        <f>Kickstarter[[#This Row],[pledged]]/Kickstarter[[#This Row],[goal]]</f>
        <v>1.5820000000000001</v>
      </c>
      <c r="P3493" s="12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Sub-Category]],LEN(Kickstarter[[#This Row],[Category and Sub-Category]])-FIND("/",Kickstarter[[#This Row],[Category and Sub-Category]]))</f>
        <v>plays</v>
      </c>
      <c r="S3493" t="b">
        <v>1</v>
      </c>
      <c r="T3493" t="s">
        <v>8271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f>(((Kickstarter[[#This Row],[deadline]]/60)/60)/24)+DATE(1970,1,1)</f>
        <v>42303.009224537032</v>
      </c>
      <c r="J3494">
        <v>1445818397</v>
      </c>
      <c r="K3494" s="9">
        <f>(((Kickstarter[[#This Row],[launched_at]]/60)/60)/24)+DATE(1970,1,1)</f>
        <v>42268.009224537032</v>
      </c>
      <c r="L3494">
        <v>1442794397</v>
      </c>
      <c r="M3494" t="b">
        <v>0</v>
      </c>
      <c r="N3494">
        <v>35</v>
      </c>
      <c r="O3494" s="10">
        <f>Kickstarter[[#This Row],[pledged]]/Kickstarter[[#This Row],[goal]]</f>
        <v>1.0526894736842105</v>
      </c>
      <c r="P3494" s="12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Sub-Category]],LEN(Kickstarter[[#This Row],[Category and Sub-Category]])-FIND("/",Kickstarter[[#This Row],[Category and Sub-Category]]))</f>
        <v>plays</v>
      </c>
      <c r="S3494" t="b">
        <v>1</v>
      </c>
      <c r="T3494" t="s">
        <v>8271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f>(((Kickstarter[[#This Row],[deadline]]/60)/60)/24)+DATE(1970,1,1)</f>
        <v>41868.21597222222</v>
      </c>
      <c r="J3495">
        <v>1408252260</v>
      </c>
      <c r="K3495" s="9">
        <f>(((Kickstarter[[#This Row],[launched_at]]/60)/60)/24)+DATE(1970,1,1)</f>
        <v>41848.866157407407</v>
      </c>
      <c r="L3495">
        <v>1406580436</v>
      </c>
      <c r="M3495" t="b">
        <v>0</v>
      </c>
      <c r="N3495">
        <v>29</v>
      </c>
      <c r="O3495" s="10">
        <f>Kickstarter[[#This Row],[pledged]]/Kickstarter[[#This Row],[goal]]</f>
        <v>1</v>
      </c>
      <c r="P3495" s="12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Sub-Category]],LEN(Kickstarter[[#This Row],[Category and Sub-Category]])-FIND("/",Kickstarter[[#This Row],[Category and Sub-Category]]))</f>
        <v>plays</v>
      </c>
      <c r="S3495" t="b">
        <v>1</v>
      </c>
      <c r="T3495" t="s">
        <v>8271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f>(((Kickstarter[[#This Row],[deadline]]/60)/60)/24)+DATE(1970,1,1)</f>
        <v>42700.25</v>
      </c>
      <c r="J3496">
        <v>1480140000</v>
      </c>
      <c r="K3496" s="9">
        <f>(((Kickstarter[[#This Row],[launched_at]]/60)/60)/24)+DATE(1970,1,1)</f>
        <v>42689.214988425927</v>
      </c>
      <c r="L3496">
        <v>1479186575</v>
      </c>
      <c r="M3496" t="b">
        <v>0</v>
      </c>
      <c r="N3496">
        <v>13</v>
      </c>
      <c r="O3496" s="10">
        <f>Kickstarter[[#This Row],[pledged]]/Kickstarter[[#This Row],[goal]]</f>
        <v>1</v>
      </c>
      <c r="P3496" s="12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Sub-Category]],LEN(Kickstarter[[#This Row],[Category and Sub-Category]])-FIND("/",Kickstarter[[#This Row],[Category and Sub-Category]]))</f>
        <v>plays</v>
      </c>
      <c r="S3496" t="b">
        <v>1</v>
      </c>
      <c r="T3496" t="s">
        <v>8271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f>(((Kickstarter[[#This Row],[deadline]]/60)/60)/24)+DATE(1970,1,1)</f>
        <v>41944.720833333333</v>
      </c>
      <c r="J3497">
        <v>1414862280</v>
      </c>
      <c r="K3497" s="9">
        <f>(((Kickstarter[[#This Row],[launched_at]]/60)/60)/24)+DATE(1970,1,1)</f>
        <v>41915.762835648151</v>
      </c>
      <c r="L3497">
        <v>1412360309</v>
      </c>
      <c r="M3497" t="b">
        <v>0</v>
      </c>
      <c r="N3497">
        <v>72</v>
      </c>
      <c r="O3497" s="10">
        <f>Kickstarter[[#This Row],[pledged]]/Kickstarter[[#This Row],[goal]]</f>
        <v>1.0686</v>
      </c>
      <c r="P3497" s="12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Sub-Category]],LEN(Kickstarter[[#This Row],[Category and Sub-Category]])-FIND("/",Kickstarter[[#This Row],[Category and Sub-Category]]))</f>
        <v>plays</v>
      </c>
      <c r="S3497" t="b">
        <v>1</v>
      </c>
      <c r="T3497" t="s">
        <v>8271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f>(((Kickstarter[[#This Row],[deadline]]/60)/60)/24)+DATE(1970,1,1)</f>
        <v>42624.846828703703</v>
      </c>
      <c r="J3498">
        <v>1473625166</v>
      </c>
      <c r="K3498" s="9">
        <f>(((Kickstarter[[#This Row],[launched_at]]/60)/60)/24)+DATE(1970,1,1)</f>
        <v>42584.846828703703</v>
      </c>
      <c r="L3498">
        <v>1470169166</v>
      </c>
      <c r="M3498" t="b">
        <v>0</v>
      </c>
      <c r="N3498">
        <v>78</v>
      </c>
      <c r="O3498" s="10">
        <f>Kickstarter[[#This Row],[pledged]]/Kickstarter[[#This Row],[goal]]</f>
        <v>1.244</v>
      </c>
      <c r="P3498" s="12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Sub-Category]],LEN(Kickstarter[[#This Row],[Category and Sub-Category]])-FIND("/",Kickstarter[[#This Row],[Category and Sub-Category]]))</f>
        <v>plays</v>
      </c>
      <c r="S3498" t="b">
        <v>1</v>
      </c>
      <c r="T3498" t="s">
        <v>8271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f>(((Kickstarter[[#This Row],[deadline]]/60)/60)/24)+DATE(1970,1,1)</f>
        <v>42523.916666666672</v>
      </c>
      <c r="J3499">
        <v>1464904800</v>
      </c>
      <c r="K3499" s="9">
        <f>(((Kickstarter[[#This Row],[launched_at]]/60)/60)/24)+DATE(1970,1,1)</f>
        <v>42511.741944444439</v>
      </c>
      <c r="L3499">
        <v>1463852904</v>
      </c>
      <c r="M3499" t="b">
        <v>0</v>
      </c>
      <c r="N3499">
        <v>49</v>
      </c>
      <c r="O3499" s="10">
        <f>Kickstarter[[#This Row],[pledged]]/Kickstarter[[#This Row],[goal]]</f>
        <v>1.0870406189555126</v>
      </c>
      <c r="P3499" s="12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Sub-Category]],LEN(Kickstarter[[#This Row],[Category and Sub-Category]])-FIND("/",Kickstarter[[#This Row],[Category and Sub-Category]]))</f>
        <v>plays</v>
      </c>
      <c r="S3499" t="b">
        <v>1</v>
      </c>
      <c r="T3499" t="s">
        <v>8271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f>(((Kickstarter[[#This Row],[deadline]]/60)/60)/24)+DATE(1970,1,1)</f>
        <v>42518.905555555553</v>
      </c>
      <c r="J3500">
        <v>1464471840</v>
      </c>
      <c r="K3500" s="9">
        <f>(((Kickstarter[[#This Row],[launched_at]]/60)/60)/24)+DATE(1970,1,1)</f>
        <v>42459.15861111111</v>
      </c>
      <c r="L3500">
        <v>1459309704</v>
      </c>
      <c r="M3500" t="b">
        <v>0</v>
      </c>
      <c r="N3500">
        <v>42</v>
      </c>
      <c r="O3500" s="10">
        <f>Kickstarter[[#This Row],[pledged]]/Kickstarter[[#This Row],[goal]]</f>
        <v>1.0242424242424242</v>
      </c>
      <c r="P3500" s="12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Sub-Category]],LEN(Kickstarter[[#This Row],[Category and Sub-Category]])-FIND("/",Kickstarter[[#This Row],[Category and Sub-Category]]))</f>
        <v>plays</v>
      </c>
      <c r="S3500" t="b">
        <v>1</v>
      </c>
      <c r="T3500" t="s">
        <v>8271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f>(((Kickstarter[[#This Row],[deadline]]/60)/60)/24)+DATE(1970,1,1)</f>
        <v>42186.290972222225</v>
      </c>
      <c r="J3501">
        <v>1435733940</v>
      </c>
      <c r="K3501" s="9">
        <f>(((Kickstarter[[#This Row],[launched_at]]/60)/60)/24)+DATE(1970,1,1)</f>
        <v>42132.036168981482</v>
      </c>
      <c r="L3501">
        <v>1431046325</v>
      </c>
      <c r="M3501" t="b">
        <v>0</v>
      </c>
      <c r="N3501">
        <v>35</v>
      </c>
      <c r="O3501" s="10">
        <f>Kickstarter[[#This Row],[pledged]]/Kickstarter[[#This Row],[goal]]</f>
        <v>1.0549999999999999</v>
      </c>
      <c r="P3501" s="12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Sub-Category]],LEN(Kickstarter[[#This Row],[Category and Sub-Category]])-FIND("/",Kickstarter[[#This Row],[Category and Sub-Category]]))</f>
        <v>plays</v>
      </c>
      <c r="S3501" t="b">
        <v>1</v>
      </c>
      <c r="T3501" t="s">
        <v>8271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f>(((Kickstarter[[#This Row],[deadline]]/60)/60)/24)+DATE(1970,1,1)</f>
        <v>42436.207638888889</v>
      </c>
      <c r="J3502">
        <v>1457326740</v>
      </c>
      <c r="K3502" s="9">
        <f>(((Kickstarter[[#This Row],[launched_at]]/60)/60)/24)+DATE(1970,1,1)</f>
        <v>42419.91942129629</v>
      </c>
      <c r="L3502">
        <v>1455919438</v>
      </c>
      <c r="M3502" t="b">
        <v>0</v>
      </c>
      <c r="N3502">
        <v>42</v>
      </c>
      <c r="O3502" s="10">
        <f>Kickstarter[[#This Row],[pledged]]/Kickstarter[[#This Row],[goal]]</f>
        <v>1.0629999999999999</v>
      </c>
      <c r="P3502" s="12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Sub-Category]],LEN(Kickstarter[[#This Row],[Category and Sub-Category]])-FIND("/",Kickstarter[[#This Row],[Category and Sub-Category]]))</f>
        <v>plays</v>
      </c>
      <c r="S3502" t="b">
        <v>1</v>
      </c>
      <c r="T3502" t="s">
        <v>8271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f>(((Kickstarter[[#This Row],[deadline]]/60)/60)/24)+DATE(1970,1,1)</f>
        <v>42258.763831018514</v>
      </c>
      <c r="J3503">
        <v>1441995595</v>
      </c>
      <c r="K3503" s="9">
        <f>(((Kickstarter[[#This Row],[launched_at]]/60)/60)/24)+DATE(1970,1,1)</f>
        <v>42233.763831018514</v>
      </c>
      <c r="L3503">
        <v>1439835595</v>
      </c>
      <c r="M3503" t="b">
        <v>0</v>
      </c>
      <c r="N3503">
        <v>42</v>
      </c>
      <c r="O3503" s="10">
        <f>Kickstarter[[#This Row],[pledged]]/Kickstarter[[#This Row],[goal]]</f>
        <v>1.0066666666666666</v>
      </c>
      <c r="P3503" s="12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Sub-Category]],LEN(Kickstarter[[#This Row],[Category and Sub-Category]])-FIND("/",Kickstarter[[#This Row],[Category and Sub-Category]]))</f>
        <v>plays</v>
      </c>
      <c r="S3503" t="b">
        <v>1</v>
      </c>
      <c r="T3503" t="s">
        <v>8271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f>(((Kickstarter[[#This Row],[deadline]]/60)/60)/24)+DATE(1970,1,1)</f>
        <v>42445.165972222225</v>
      </c>
      <c r="J3504">
        <v>1458100740</v>
      </c>
      <c r="K3504" s="9">
        <f>(((Kickstarter[[#This Row],[launched_at]]/60)/60)/24)+DATE(1970,1,1)</f>
        <v>42430.839398148149</v>
      </c>
      <c r="L3504">
        <v>1456862924</v>
      </c>
      <c r="M3504" t="b">
        <v>0</v>
      </c>
      <c r="N3504">
        <v>31</v>
      </c>
      <c r="O3504" s="10">
        <f>Kickstarter[[#This Row],[pledged]]/Kickstarter[[#This Row],[goal]]</f>
        <v>1.054</v>
      </c>
      <c r="P3504" s="12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Sub-Category]],LEN(Kickstarter[[#This Row],[Category and Sub-Category]])-FIND("/",Kickstarter[[#This Row],[Category and Sub-Category]]))</f>
        <v>plays</v>
      </c>
      <c r="S3504" t="b">
        <v>1</v>
      </c>
      <c r="T3504" t="s">
        <v>8271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f>(((Kickstarter[[#This Row],[deadline]]/60)/60)/24)+DATE(1970,1,1)</f>
        <v>42575.478333333333</v>
      </c>
      <c r="J3505">
        <v>1469359728</v>
      </c>
      <c r="K3505" s="9">
        <f>(((Kickstarter[[#This Row],[launched_at]]/60)/60)/24)+DATE(1970,1,1)</f>
        <v>42545.478333333333</v>
      </c>
      <c r="L3505">
        <v>1466767728</v>
      </c>
      <c r="M3505" t="b">
        <v>0</v>
      </c>
      <c r="N3505">
        <v>38</v>
      </c>
      <c r="O3505" s="10">
        <f>Kickstarter[[#This Row],[pledged]]/Kickstarter[[#This Row],[goal]]</f>
        <v>1.0755999999999999</v>
      </c>
      <c r="P3505" s="12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Sub-Category]],LEN(Kickstarter[[#This Row],[Category and Sub-Category]])-FIND("/",Kickstarter[[#This Row],[Category and Sub-Category]]))</f>
        <v>plays</v>
      </c>
      <c r="S3505" t="b">
        <v>1</v>
      </c>
      <c r="T3505" t="s">
        <v>8271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f>(((Kickstarter[[#This Row],[deadline]]/60)/60)/24)+DATE(1970,1,1)</f>
        <v>42327.790405092594</v>
      </c>
      <c r="J3506">
        <v>1447959491</v>
      </c>
      <c r="K3506" s="9">
        <f>(((Kickstarter[[#This Row],[launched_at]]/60)/60)/24)+DATE(1970,1,1)</f>
        <v>42297.748738425929</v>
      </c>
      <c r="L3506">
        <v>1445363891</v>
      </c>
      <c r="M3506" t="b">
        <v>0</v>
      </c>
      <c r="N3506">
        <v>8</v>
      </c>
      <c r="O3506" s="10">
        <f>Kickstarter[[#This Row],[pledged]]/Kickstarter[[#This Row],[goal]]</f>
        <v>1</v>
      </c>
      <c r="P3506" s="12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Sub-Category]],LEN(Kickstarter[[#This Row],[Category and Sub-Category]])-FIND("/",Kickstarter[[#This Row],[Category and Sub-Category]]))</f>
        <v>plays</v>
      </c>
      <c r="S3506" t="b">
        <v>1</v>
      </c>
      <c r="T3506" t="s">
        <v>8271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f>(((Kickstarter[[#This Row],[deadline]]/60)/60)/24)+DATE(1970,1,1)</f>
        <v>41772.166666666664</v>
      </c>
      <c r="J3507">
        <v>1399953600</v>
      </c>
      <c r="K3507" s="9">
        <f>(((Kickstarter[[#This Row],[launched_at]]/60)/60)/24)+DATE(1970,1,1)</f>
        <v>41760.935706018521</v>
      </c>
      <c r="L3507">
        <v>1398983245</v>
      </c>
      <c r="M3507" t="b">
        <v>0</v>
      </c>
      <c r="N3507">
        <v>39</v>
      </c>
      <c r="O3507" s="10">
        <f>Kickstarter[[#This Row],[pledged]]/Kickstarter[[#This Row],[goal]]</f>
        <v>1.0376000000000001</v>
      </c>
      <c r="P3507" s="12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Sub-Category]],LEN(Kickstarter[[#This Row],[Category and Sub-Category]])-FIND("/",Kickstarter[[#This Row],[Category and Sub-Category]]))</f>
        <v>plays</v>
      </c>
      <c r="S3507" t="b">
        <v>1</v>
      </c>
      <c r="T3507" t="s">
        <v>8271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f>(((Kickstarter[[#This Row],[deadline]]/60)/60)/24)+DATE(1970,1,1)</f>
        <v>41874.734259259261</v>
      </c>
      <c r="J3508">
        <v>1408815440</v>
      </c>
      <c r="K3508" s="9">
        <f>(((Kickstarter[[#This Row],[launched_at]]/60)/60)/24)+DATE(1970,1,1)</f>
        <v>41829.734259259261</v>
      </c>
      <c r="L3508">
        <v>1404927440</v>
      </c>
      <c r="M3508" t="b">
        <v>0</v>
      </c>
      <c r="N3508">
        <v>29</v>
      </c>
      <c r="O3508" s="10">
        <f>Kickstarter[[#This Row],[pledged]]/Kickstarter[[#This Row],[goal]]</f>
        <v>1.0149999999999999</v>
      </c>
      <c r="P3508" s="12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Sub-Category]],LEN(Kickstarter[[#This Row],[Category and Sub-Category]])-FIND("/",Kickstarter[[#This Row],[Category and Sub-Category]]))</f>
        <v>plays</v>
      </c>
      <c r="S3508" t="b">
        <v>1</v>
      </c>
      <c r="T3508" t="s">
        <v>8271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f>(((Kickstarter[[#This Row],[deadline]]/60)/60)/24)+DATE(1970,1,1)</f>
        <v>42521.92288194444</v>
      </c>
      <c r="J3509">
        <v>1464732537</v>
      </c>
      <c r="K3509" s="9">
        <f>(((Kickstarter[[#This Row],[launched_at]]/60)/60)/24)+DATE(1970,1,1)</f>
        <v>42491.92288194444</v>
      </c>
      <c r="L3509">
        <v>1462140537</v>
      </c>
      <c r="M3509" t="b">
        <v>0</v>
      </c>
      <c r="N3509">
        <v>72</v>
      </c>
      <c r="O3509" s="10">
        <f>Kickstarter[[#This Row],[pledged]]/Kickstarter[[#This Row],[goal]]</f>
        <v>1.044</v>
      </c>
      <c r="P3509" s="12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Sub-Category]],LEN(Kickstarter[[#This Row],[Category and Sub-Category]])-FIND("/",Kickstarter[[#This Row],[Category and Sub-Category]]))</f>
        <v>plays</v>
      </c>
      <c r="S3509" t="b">
        <v>1</v>
      </c>
      <c r="T3509" t="s">
        <v>8271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f>(((Kickstarter[[#This Row],[deadline]]/60)/60)/24)+DATE(1970,1,1)</f>
        <v>42500.875</v>
      </c>
      <c r="J3510">
        <v>1462914000</v>
      </c>
      <c r="K3510" s="9">
        <f>(((Kickstarter[[#This Row],[launched_at]]/60)/60)/24)+DATE(1970,1,1)</f>
        <v>42477.729780092588</v>
      </c>
      <c r="L3510">
        <v>1460914253</v>
      </c>
      <c r="M3510" t="b">
        <v>0</v>
      </c>
      <c r="N3510">
        <v>15</v>
      </c>
      <c r="O3510" s="10">
        <f>Kickstarter[[#This Row],[pledged]]/Kickstarter[[#This Row],[goal]]</f>
        <v>1.8</v>
      </c>
      <c r="P3510" s="12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Sub-Category]],LEN(Kickstarter[[#This Row],[Category and Sub-Category]])-FIND("/",Kickstarter[[#This Row],[Category and Sub-Category]]))</f>
        <v>plays</v>
      </c>
      <c r="S3510" t="b">
        <v>1</v>
      </c>
      <c r="T3510" t="s">
        <v>8271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f>(((Kickstarter[[#This Row],[deadline]]/60)/60)/24)+DATE(1970,1,1)</f>
        <v>41964.204861111109</v>
      </c>
      <c r="J3511">
        <v>1416545700</v>
      </c>
      <c r="K3511" s="9">
        <f>(((Kickstarter[[#This Row],[launched_at]]/60)/60)/24)+DATE(1970,1,1)</f>
        <v>41950.859560185185</v>
      </c>
      <c r="L3511">
        <v>1415392666</v>
      </c>
      <c r="M3511" t="b">
        <v>0</v>
      </c>
      <c r="N3511">
        <v>33</v>
      </c>
      <c r="O3511" s="10">
        <f>Kickstarter[[#This Row],[pledged]]/Kickstarter[[#This Row],[goal]]</f>
        <v>1.0633333333333332</v>
      </c>
      <c r="P3511" s="12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Sub-Category]],LEN(Kickstarter[[#This Row],[Category and Sub-Category]])-FIND("/",Kickstarter[[#This Row],[Category and Sub-Category]]))</f>
        <v>plays</v>
      </c>
      <c r="S3511" t="b">
        <v>1</v>
      </c>
      <c r="T3511" t="s">
        <v>8271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f>(((Kickstarter[[#This Row],[deadline]]/60)/60)/24)+DATE(1970,1,1)</f>
        <v>41822.62090277778</v>
      </c>
      <c r="J3512">
        <v>1404312846</v>
      </c>
      <c r="K3512" s="9">
        <f>(((Kickstarter[[#This Row],[launched_at]]/60)/60)/24)+DATE(1970,1,1)</f>
        <v>41802.62090277778</v>
      </c>
      <c r="L3512">
        <v>1402584846</v>
      </c>
      <c r="M3512" t="b">
        <v>0</v>
      </c>
      <c r="N3512">
        <v>15</v>
      </c>
      <c r="O3512" s="10">
        <f>Kickstarter[[#This Row],[pledged]]/Kickstarter[[#This Row],[goal]]</f>
        <v>1.0055555555555555</v>
      </c>
      <c r="P3512" s="12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Sub-Category]],LEN(Kickstarter[[#This Row],[Category and Sub-Category]])-FIND("/",Kickstarter[[#This Row],[Category and Sub-Category]]))</f>
        <v>plays</v>
      </c>
      <c r="S3512" t="b">
        <v>1</v>
      </c>
      <c r="T3512" t="s">
        <v>8271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f>(((Kickstarter[[#This Row],[deadline]]/60)/60)/24)+DATE(1970,1,1)</f>
        <v>41950.770833333336</v>
      </c>
      <c r="J3513">
        <v>1415385000</v>
      </c>
      <c r="K3513" s="9">
        <f>(((Kickstarter[[#This Row],[launched_at]]/60)/60)/24)+DATE(1970,1,1)</f>
        <v>41927.873784722222</v>
      </c>
      <c r="L3513">
        <v>1413406695</v>
      </c>
      <c r="M3513" t="b">
        <v>0</v>
      </c>
      <c r="N3513">
        <v>19</v>
      </c>
      <c r="O3513" s="10">
        <f>Kickstarter[[#This Row],[pledged]]/Kickstarter[[#This Row],[goal]]</f>
        <v>1.012</v>
      </c>
      <c r="P3513" s="12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Sub-Category]],LEN(Kickstarter[[#This Row],[Category and Sub-Category]])-FIND("/",Kickstarter[[#This Row],[Category and Sub-Category]]))</f>
        <v>plays</v>
      </c>
      <c r="S3513" t="b">
        <v>1</v>
      </c>
      <c r="T3513" t="s">
        <v>8271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f>(((Kickstarter[[#This Row],[deadline]]/60)/60)/24)+DATE(1970,1,1)</f>
        <v>42117.49527777778</v>
      </c>
      <c r="J3514">
        <v>1429789992</v>
      </c>
      <c r="K3514" s="9">
        <f>(((Kickstarter[[#This Row],[launched_at]]/60)/60)/24)+DATE(1970,1,1)</f>
        <v>42057.536944444444</v>
      </c>
      <c r="L3514">
        <v>1424609592</v>
      </c>
      <c r="M3514" t="b">
        <v>0</v>
      </c>
      <c r="N3514">
        <v>17</v>
      </c>
      <c r="O3514" s="10">
        <f>Kickstarter[[#This Row],[pledged]]/Kickstarter[[#This Row],[goal]]</f>
        <v>1</v>
      </c>
      <c r="P3514" s="12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Sub-Category]],LEN(Kickstarter[[#This Row],[Category and Sub-Category]])-FIND("/",Kickstarter[[#This Row],[Category and Sub-Category]]))</f>
        <v>plays</v>
      </c>
      <c r="S3514" t="b">
        <v>1</v>
      </c>
      <c r="T3514" t="s">
        <v>8271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f>(((Kickstarter[[#This Row],[deadline]]/60)/60)/24)+DATE(1970,1,1)</f>
        <v>41794.207638888889</v>
      </c>
      <c r="J3515">
        <v>1401857940</v>
      </c>
      <c r="K3515" s="9">
        <f>(((Kickstarter[[#This Row],[launched_at]]/60)/60)/24)+DATE(1970,1,1)</f>
        <v>41781.096203703702</v>
      </c>
      <c r="L3515">
        <v>1400725112</v>
      </c>
      <c r="M3515" t="b">
        <v>0</v>
      </c>
      <c r="N3515">
        <v>44</v>
      </c>
      <c r="O3515" s="10">
        <f>Kickstarter[[#This Row],[pledged]]/Kickstarter[[#This Row],[goal]]</f>
        <v>1.1839285714285714</v>
      </c>
      <c r="P3515" s="12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Sub-Category]],LEN(Kickstarter[[#This Row],[Category and Sub-Category]])-FIND("/",Kickstarter[[#This Row],[Category and Sub-Category]]))</f>
        <v>plays</v>
      </c>
      <c r="S3515" t="b">
        <v>1</v>
      </c>
      <c r="T3515" t="s">
        <v>8271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f>(((Kickstarter[[#This Row],[deadline]]/60)/60)/24)+DATE(1970,1,1)</f>
        <v>42037.207638888889</v>
      </c>
      <c r="J3516">
        <v>1422853140</v>
      </c>
      <c r="K3516" s="9">
        <f>(((Kickstarter[[#This Row],[launched_at]]/60)/60)/24)+DATE(1970,1,1)</f>
        <v>42020.846666666665</v>
      </c>
      <c r="L3516">
        <v>1421439552</v>
      </c>
      <c r="M3516" t="b">
        <v>0</v>
      </c>
      <c r="N3516">
        <v>10</v>
      </c>
      <c r="O3516" s="10">
        <f>Kickstarter[[#This Row],[pledged]]/Kickstarter[[#This Row],[goal]]</f>
        <v>1.1000000000000001</v>
      </c>
      <c r="P3516" s="12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Sub-Category]],LEN(Kickstarter[[#This Row],[Category and Sub-Category]])-FIND("/",Kickstarter[[#This Row],[Category and Sub-Category]]))</f>
        <v>plays</v>
      </c>
      <c r="S3516" t="b">
        <v>1</v>
      </c>
      <c r="T3516" t="s">
        <v>8271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f>(((Kickstarter[[#This Row],[deadline]]/60)/60)/24)+DATE(1970,1,1)</f>
        <v>42155.772812499999</v>
      </c>
      <c r="J3517">
        <v>1433097171</v>
      </c>
      <c r="K3517" s="9">
        <f>(((Kickstarter[[#This Row],[launched_at]]/60)/60)/24)+DATE(1970,1,1)</f>
        <v>42125.772812499999</v>
      </c>
      <c r="L3517">
        <v>1430505171</v>
      </c>
      <c r="M3517" t="b">
        <v>0</v>
      </c>
      <c r="N3517">
        <v>46</v>
      </c>
      <c r="O3517" s="10">
        <f>Kickstarter[[#This Row],[pledged]]/Kickstarter[[#This Row],[goal]]</f>
        <v>1.0266666666666666</v>
      </c>
      <c r="P3517" s="12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Sub-Category]],LEN(Kickstarter[[#This Row],[Category and Sub-Category]])-FIND("/",Kickstarter[[#This Row],[Category and Sub-Category]]))</f>
        <v>plays</v>
      </c>
      <c r="S3517" t="b">
        <v>1</v>
      </c>
      <c r="T3517" t="s">
        <v>8271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f>(((Kickstarter[[#This Row],[deadline]]/60)/60)/24)+DATE(1970,1,1)</f>
        <v>41890.125</v>
      </c>
      <c r="J3518">
        <v>1410145200</v>
      </c>
      <c r="K3518" s="9">
        <f>(((Kickstarter[[#This Row],[launched_at]]/60)/60)/24)+DATE(1970,1,1)</f>
        <v>41856.010069444441</v>
      </c>
      <c r="L3518">
        <v>1407197670</v>
      </c>
      <c r="M3518" t="b">
        <v>0</v>
      </c>
      <c r="N3518">
        <v>11</v>
      </c>
      <c r="O3518" s="10">
        <f>Kickstarter[[#This Row],[pledged]]/Kickstarter[[#This Row],[goal]]</f>
        <v>1</v>
      </c>
      <c r="P3518" s="12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Sub-Category]],LEN(Kickstarter[[#This Row],[Category and Sub-Category]])-FIND("/",Kickstarter[[#This Row],[Category and Sub-Category]]))</f>
        <v>plays</v>
      </c>
      <c r="S3518" t="b">
        <v>1</v>
      </c>
      <c r="T3518" t="s">
        <v>8271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f>(((Kickstarter[[#This Row],[deadline]]/60)/60)/24)+DATE(1970,1,1)</f>
        <v>41824.458333333336</v>
      </c>
      <c r="J3519">
        <v>1404471600</v>
      </c>
      <c r="K3519" s="9">
        <f>(((Kickstarter[[#This Row],[launched_at]]/60)/60)/24)+DATE(1970,1,1)</f>
        <v>41794.817523148151</v>
      </c>
      <c r="L3519">
        <v>1401910634</v>
      </c>
      <c r="M3519" t="b">
        <v>0</v>
      </c>
      <c r="N3519">
        <v>13</v>
      </c>
      <c r="O3519" s="10">
        <f>Kickstarter[[#This Row],[pledged]]/Kickstarter[[#This Row],[goal]]</f>
        <v>1</v>
      </c>
      <c r="P3519" s="12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Sub-Category]],LEN(Kickstarter[[#This Row],[Category and Sub-Category]])-FIND("/",Kickstarter[[#This Row],[Category and Sub-Category]]))</f>
        <v>plays</v>
      </c>
      <c r="S3519" t="b">
        <v>1</v>
      </c>
      <c r="T3519" t="s">
        <v>8271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f>(((Kickstarter[[#This Row],[deadline]]/60)/60)/24)+DATE(1970,1,1)</f>
        <v>41914.597916666666</v>
      </c>
      <c r="J3520">
        <v>1412259660</v>
      </c>
      <c r="K3520" s="9">
        <f>(((Kickstarter[[#This Row],[launched_at]]/60)/60)/24)+DATE(1970,1,1)</f>
        <v>41893.783553240741</v>
      </c>
      <c r="L3520">
        <v>1410461299</v>
      </c>
      <c r="M3520" t="b">
        <v>0</v>
      </c>
      <c r="N3520">
        <v>33</v>
      </c>
      <c r="O3520" s="10">
        <f>Kickstarter[[#This Row],[pledged]]/Kickstarter[[#This Row],[goal]]</f>
        <v>1.10046</v>
      </c>
      <c r="P3520" s="12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Sub-Category]],LEN(Kickstarter[[#This Row],[Category and Sub-Category]])-FIND("/",Kickstarter[[#This Row],[Category and Sub-Category]]))</f>
        <v>plays</v>
      </c>
      <c r="S3520" t="b">
        <v>1</v>
      </c>
      <c r="T3520" t="s">
        <v>8271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f>(((Kickstarter[[#This Row],[deadline]]/60)/60)/24)+DATE(1970,1,1)</f>
        <v>42067.598958333328</v>
      </c>
      <c r="J3521">
        <v>1425478950</v>
      </c>
      <c r="K3521" s="9">
        <f>(((Kickstarter[[#This Row],[launched_at]]/60)/60)/24)+DATE(1970,1,1)</f>
        <v>42037.598958333328</v>
      </c>
      <c r="L3521">
        <v>1422886950</v>
      </c>
      <c r="M3521" t="b">
        <v>0</v>
      </c>
      <c r="N3521">
        <v>28</v>
      </c>
      <c r="O3521" s="10">
        <f>Kickstarter[[#This Row],[pledged]]/Kickstarter[[#This Row],[goal]]</f>
        <v>1.0135000000000001</v>
      </c>
      <c r="P3521" s="12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Sub-Category]],LEN(Kickstarter[[#This Row],[Category and Sub-Category]])-FIND("/",Kickstarter[[#This Row],[Category and Sub-Category]]))</f>
        <v>plays</v>
      </c>
      <c r="S3521" t="b">
        <v>1</v>
      </c>
      <c r="T3521" t="s">
        <v>8271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f>(((Kickstarter[[#This Row],[deadline]]/60)/60)/24)+DATE(1970,1,1)</f>
        <v>42253.57430555555</v>
      </c>
      <c r="J3522">
        <v>1441547220</v>
      </c>
      <c r="K3522" s="9">
        <f>(((Kickstarter[[#This Row],[launched_at]]/60)/60)/24)+DATE(1970,1,1)</f>
        <v>42227.824212962965</v>
      </c>
      <c r="L3522">
        <v>1439322412</v>
      </c>
      <c r="M3522" t="b">
        <v>0</v>
      </c>
      <c r="N3522">
        <v>21</v>
      </c>
      <c r="O3522" s="10">
        <f>Kickstarter[[#This Row],[pledged]]/Kickstarter[[#This Row],[goal]]</f>
        <v>1.0075000000000001</v>
      </c>
      <c r="P3522" s="12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Sub-Category]],LEN(Kickstarter[[#This Row],[Category and Sub-Category]])-FIND("/",Kickstarter[[#This Row],[Category and Sub-Category]]))</f>
        <v>plays</v>
      </c>
      <c r="S3522" t="b">
        <v>1</v>
      </c>
      <c r="T3522" t="s">
        <v>8271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f>(((Kickstarter[[#This Row],[deadline]]/60)/60)/24)+DATE(1970,1,1)</f>
        <v>41911.361342592594</v>
      </c>
      <c r="J3523">
        <v>1411980020</v>
      </c>
      <c r="K3523" s="9">
        <f>(((Kickstarter[[#This Row],[launched_at]]/60)/60)/24)+DATE(1970,1,1)</f>
        <v>41881.361342592594</v>
      </c>
      <c r="L3523">
        <v>1409388020</v>
      </c>
      <c r="M3523" t="b">
        <v>0</v>
      </c>
      <c r="N3523">
        <v>13</v>
      </c>
      <c r="O3523" s="10">
        <f>Kickstarter[[#This Row],[pledged]]/Kickstarter[[#This Row],[goal]]</f>
        <v>1.6942857142857144</v>
      </c>
      <c r="P3523" s="12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Sub-Category]],LEN(Kickstarter[[#This Row],[Category and Sub-Category]])-FIND("/",Kickstarter[[#This Row],[Category and Sub-Category]]))</f>
        <v>plays</v>
      </c>
      <c r="S3523" t="b">
        <v>1</v>
      </c>
      <c r="T3523" t="s">
        <v>8271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f>(((Kickstarter[[#This Row],[deadline]]/60)/60)/24)+DATE(1970,1,1)</f>
        <v>42262.420833333337</v>
      </c>
      <c r="J3524">
        <v>1442311560</v>
      </c>
      <c r="K3524" s="9">
        <f>(((Kickstarter[[#This Row],[launched_at]]/60)/60)/24)+DATE(1970,1,1)</f>
        <v>42234.789884259255</v>
      </c>
      <c r="L3524">
        <v>1439924246</v>
      </c>
      <c r="M3524" t="b">
        <v>0</v>
      </c>
      <c r="N3524">
        <v>34</v>
      </c>
      <c r="O3524" s="10">
        <f>Kickstarter[[#This Row],[pledged]]/Kickstarter[[#This Row],[goal]]</f>
        <v>1</v>
      </c>
      <c r="P3524" s="12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Sub-Category]],LEN(Kickstarter[[#This Row],[Category and Sub-Category]])-FIND("/",Kickstarter[[#This Row],[Category and Sub-Category]]))</f>
        <v>plays</v>
      </c>
      <c r="S3524" t="b">
        <v>1</v>
      </c>
      <c r="T3524" t="s">
        <v>8271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f>(((Kickstarter[[#This Row],[deadline]]/60)/60)/24)+DATE(1970,1,1)</f>
        <v>42638.958333333328</v>
      </c>
      <c r="J3525">
        <v>1474844400</v>
      </c>
      <c r="K3525" s="9">
        <f>(((Kickstarter[[#This Row],[launched_at]]/60)/60)/24)+DATE(1970,1,1)</f>
        <v>42581.397546296299</v>
      </c>
      <c r="L3525">
        <v>1469871148</v>
      </c>
      <c r="M3525" t="b">
        <v>0</v>
      </c>
      <c r="N3525">
        <v>80</v>
      </c>
      <c r="O3525" s="10">
        <f>Kickstarter[[#This Row],[pledged]]/Kickstarter[[#This Row],[goal]]</f>
        <v>1.1365000000000001</v>
      </c>
      <c r="P3525" s="12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Sub-Category]],LEN(Kickstarter[[#This Row],[Category and Sub-Category]])-FIND("/",Kickstarter[[#This Row],[Category and Sub-Category]]))</f>
        <v>plays</v>
      </c>
      <c r="S3525" t="b">
        <v>1</v>
      </c>
      <c r="T3525" t="s">
        <v>8271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f>(((Kickstarter[[#This Row],[deadline]]/60)/60)/24)+DATE(1970,1,1)</f>
        <v>41895.166666666664</v>
      </c>
      <c r="J3526">
        <v>1410580800</v>
      </c>
      <c r="K3526" s="9">
        <f>(((Kickstarter[[#This Row],[launched_at]]/60)/60)/24)+DATE(1970,1,1)</f>
        <v>41880.76357638889</v>
      </c>
      <c r="L3526">
        <v>1409336373</v>
      </c>
      <c r="M3526" t="b">
        <v>0</v>
      </c>
      <c r="N3526">
        <v>74</v>
      </c>
      <c r="O3526" s="10">
        <f>Kickstarter[[#This Row],[pledged]]/Kickstarter[[#This Row],[goal]]</f>
        <v>1.0156000000000001</v>
      </c>
      <c r="P3526" s="12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Sub-Category]],LEN(Kickstarter[[#This Row],[Category and Sub-Category]])-FIND("/",Kickstarter[[#This Row],[Category and Sub-Category]]))</f>
        <v>plays</v>
      </c>
      <c r="S3526" t="b">
        <v>1</v>
      </c>
      <c r="T3526" t="s">
        <v>8271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f>(((Kickstarter[[#This Row],[deadline]]/60)/60)/24)+DATE(1970,1,1)</f>
        <v>42225.666666666672</v>
      </c>
      <c r="J3527">
        <v>1439136000</v>
      </c>
      <c r="K3527" s="9">
        <f>(((Kickstarter[[#This Row],[launched_at]]/60)/60)/24)+DATE(1970,1,1)</f>
        <v>42214.6956712963</v>
      </c>
      <c r="L3527">
        <v>1438188106</v>
      </c>
      <c r="M3527" t="b">
        <v>0</v>
      </c>
      <c r="N3527">
        <v>7</v>
      </c>
      <c r="O3527" s="10">
        <f>Kickstarter[[#This Row],[pledged]]/Kickstarter[[#This Row],[goal]]</f>
        <v>1.06</v>
      </c>
      <c r="P3527" s="12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Sub-Category]],LEN(Kickstarter[[#This Row],[Category and Sub-Category]])-FIND("/",Kickstarter[[#This Row],[Category and Sub-Category]]))</f>
        <v>plays</v>
      </c>
      <c r="S3527" t="b">
        <v>1</v>
      </c>
      <c r="T3527" t="s">
        <v>8271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f>(((Kickstarter[[#This Row],[deadline]]/60)/60)/24)+DATE(1970,1,1)</f>
        <v>42488.249305555553</v>
      </c>
      <c r="J3528">
        <v>1461823140</v>
      </c>
      <c r="K3528" s="9">
        <f>(((Kickstarter[[#This Row],[launched_at]]/60)/60)/24)+DATE(1970,1,1)</f>
        <v>42460.335312499999</v>
      </c>
      <c r="L3528">
        <v>1459411371</v>
      </c>
      <c r="M3528" t="b">
        <v>0</v>
      </c>
      <c r="N3528">
        <v>34</v>
      </c>
      <c r="O3528" s="10">
        <f>Kickstarter[[#This Row],[pledged]]/Kickstarter[[#This Row],[goal]]</f>
        <v>1.02</v>
      </c>
      <c r="P3528" s="12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Sub-Category]],LEN(Kickstarter[[#This Row],[Category and Sub-Category]])-FIND("/",Kickstarter[[#This Row],[Category and Sub-Category]]))</f>
        <v>plays</v>
      </c>
      <c r="S3528" t="b">
        <v>1</v>
      </c>
      <c r="T3528" t="s">
        <v>8271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f>(((Kickstarter[[#This Row],[deadline]]/60)/60)/24)+DATE(1970,1,1)</f>
        <v>42196.165972222225</v>
      </c>
      <c r="J3529">
        <v>1436587140</v>
      </c>
      <c r="K3529" s="9">
        <f>(((Kickstarter[[#This Row],[launched_at]]/60)/60)/24)+DATE(1970,1,1)</f>
        <v>42167.023206018523</v>
      </c>
      <c r="L3529">
        <v>1434069205</v>
      </c>
      <c r="M3529" t="b">
        <v>0</v>
      </c>
      <c r="N3529">
        <v>86</v>
      </c>
      <c r="O3529" s="10">
        <f>Kickstarter[[#This Row],[pledged]]/Kickstarter[[#This Row],[goal]]</f>
        <v>1.1691666666666667</v>
      </c>
      <c r="P3529" s="12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Sub-Category]],LEN(Kickstarter[[#This Row],[Category and Sub-Category]])-FIND("/",Kickstarter[[#This Row],[Category and Sub-Category]]))</f>
        <v>plays</v>
      </c>
      <c r="S3529" t="b">
        <v>1</v>
      </c>
      <c r="T3529" t="s">
        <v>8271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f>(((Kickstarter[[#This Row],[deadline]]/60)/60)/24)+DATE(1970,1,1)</f>
        <v>42753.50136574074</v>
      </c>
      <c r="J3530">
        <v>1484740918</v>
      </c>
      <c r="K3530" s="9">
        <f>(((Kickstarter[[#This Row],[launched_at]]/60)/60)/24)+DATE(1970,1,1)</f>
        <v>42733.50136574074</v>
      </c>
      <c r="L3530">
        <v>1483012918</v>
      </c>
      <c r="M3530" t="b">
        <v>0</v>
      </c>
      <c r="N3530">
        <v>37</v>
      </c>
      <c r="O3530" s="10">
        <f>Kickstarter[[#This Row],[pledged]]/Kickstarter[[#This Row],[goal]]</f>
        <v>1.0115151515151515</v>
      </c>
      <c r="P3530" s="12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Sub-Category]],LEN(Kickstarter[[#This Row],[Category and Sub-Category]])-FIND("/",Kickstarter[[#This Row],[Category and Sub-Category]]))</f>
        <v>plays</v>
      </c>
      <c r="S3530" t="b">
        <v>1</v>
      </c>
      <c r="T3530" t="s">
        <v>8271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f>(((Kickstarter[[#This Row],[deadline]]/60)/60)/24)+DATE(1970,1,1)</f>
        <v>42198.041666666672</v>
      </c>
      <c r="J3531">
        <v>1436749200</v>
      </c>
      <c r="K3531" s="9">
        <f>(((Kickstarter[[#This Row],[launched_at]]/60)/60)/24)+DATE(1970,1,1)</f>
        <v>42177.761782407411</v>
      </c>
      <c r="L3531">
        <v>1434997018</v>
      </c>
      <c r="M3531" t="b">
        <v>0</v>
      </c>
      <c r="N3531">
        <v>18</v>
      </c>
      <c r="O3531" s="10">
        <f>Kickstarter[[#This Row],[pledged]]/Kickstarter[[#This Row],[goal]]</f>
        <v>1.32</v>
      </c>
      <c r="P3531" s="12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Sub-Category]],LEN(Kickstarter[[#This Row],[Category and Sub-Category]])-FIND("/",Kickstarter[[#This Row],[Category and Sub-Category]]))</f>
        <v>plays</v>
      </c>
      <c r="S3531" t="b">
        <v>1</v>
      </c>
      <c r="T3531" t="s">
        <v>8271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f>(((Kickstarter[[#This Row],[deadline]]/60)/60)/24)+DATE(1970,1,1)</f>
        <v>42470.833333333328</v>
      </c>
      <c r="J3532">
        <v>1460318400</v>
      </c>
      <c r="K3532" s="9">
        <f>(((Kickstarter[[#This Row],[launched_at]]/60)/60)/24)+DATE(1970,1,1)</f>
        <v>42442.623344907406</v>
      </c>
      <c r="L3532">
        <v>1457881057</v>
      </c>
      <c r="M3532" t="b">
        <v>0</v>
      </c>
      <c r="N3532">
        <v>22</v>
      </c>
      <c r="O3532" s="10">
        <f>Kickstarter[[#This Row],[pledged]]/Kickstarter[[#This Row],[goal]]</f>
        <v>1</v>
      </c>
      <c r="P3532" s="12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Sub-Category]],LEN(Kickstarter[[#This Row],[Category and Sub-Category]])-FIND("/",Kickstarter[[#This Row],[Category and Sub-Category]]))</f>
        <v>plays</v>
      </c>
      <c r="S3532" t="b">
        <v>1</v>
      </c>
      <c r="T3532" t="s">
        <v>8271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f>(((Kickstarter[[#This Row],[deadline]]/60)/60)/24)+DATE(1970,1,1)</f>
        <v>42551.654328703706</v>
      </c>
      <c r="J3533">
        <v>1467301334</v>
      </c>
      <c r="K3533" s="9">
        <f>(((Kickstarter[[#This Row],[launched_at]]/60)/60)/24)+DATE(1970,1,1)</f>
        <v>42521.654328703706</v>
      </c>
      <c r="L3533">
        <v>1464709334</v>
      </c>
      <c r="M3533" t="b">
        <v>0</v>
      </c>
      <c r="N3533">
        <v>26</v>
      </c>
      <c r="O3533" s="10">
        <f>Kickstarter[[#This Row],[pledged]]/Kickstarter[[#This Row],[goal]]</f>
        <v>1.28</v>
      </c>
      <c r="P3533" s="12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Sub-Category]],LEN(Kickstarter[[#This Row],[Category and Sub-Category]])-FIND("/",Kickstarter[[#This Row],[Category and Sub-Category]]))</f>
        <v>plays</v>
      </c>
      <c r="S3533" t="b">
        <v>1</v>
      </c>
      <c r="T3533" t="s">
        <v>8271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f>(((Kickstarter[[#This Row],[deadline]]/60)/60)/24)+DATE(1970,1,1)</f>
        <v>41900.165972222225</v>
      </c>
      <c r="J3534">
        <v>1411012740</v>
      </c>
      <c r="K3534" s="9">
        <f>(((Kickstarter[[#This Row],[launched_at]]/60)/60)/24)+DATE(1970,1,1)</f>
        <v>41884.599849537037</v>
      </c>
      <c r="L3534">
        <v>1409667827</v>
      </c>
      <c r="M3534" t="b">
        <v>0</v>
      </c>
      <c r="N3534">
        <v>27</v>
      </c>
      <c r="O3534" s="10">
        <f>Kickstarter[[#This Row],[pledged]]/Kickstarter[[#This Row],[goal]]</f>
        <v>1.1895833333333334</v>
      </c>
      <c r="P3534" s="12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Sub-Category]],LEN(Kickstarter[[#This Row],[Category and Sub-Category]])-FIND("/",Kickstarter[[#This Row],[Category and Sub-Category]]))</f>
        <v>plays</v>
      </c>
      <c r="S3534" t="b">
        <v>1</v>
      </c>
      <c r="T3534" t="s">
        <v>8271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f>(((Kickstarter[[#This Row],[deadline]]/60)/60)/24)+DATE(1970,1,1)</f>
        <v>42319.802858796291</v>
      </c>
      <c r="J3535">
        <v>1447269367</v>
      </c>
      <c r="K3535" s="9">
        <f>(((Kickstarter[[#This Row],[launched_at]]/60)/60)/24)+DATE(1970,1,1)</f>
        <v>42289.761192129634</v>
      </c>
      <c r="L3535">
        <v>1444673767</v>
      </c>
      <c r="M3535" t="b">
        <v>0</v>
      </c>
      <c r="N3535">
        <v>8</v>
      </c>
      <c r="O3535" s="10">
        <f>Kickstarter[[#This Row],[pledged]]/Kickstarter[[#This Row],[goal]]</f>
        <v>1.262</v>
      </c>
      <c r="P3535" s="12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Sub-Category]],LEN(Kickstarter[[#This Row],[Category and Sub-Category]])-FIND("/",Kickstarter[[#This Row],[Category and Sub-Category]]))</f>
        <v>plays</v>
      </c>
      <c r="S3535" t="b">
        <v>1</v>
      </c>
      <c r="T3535" t="s">
        <v>8271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f>(((Kickstarter[[#This Row],[deadline]]/60)/60)/24)+DATE(1970,1,1)</f>
        <v>42278.6252662037</v>
      </c>
      <c r="J3536">
        <v>1443711623</v>
      </c>
      <c r="K3536" s="9">
        <f>(((Kickstarter[[#This Row],[launched_at]]/60)/60)/24)+DATE(1970,1,1)</f>
        <v>42243.6252662037</v>
      </c>
      <c r="L3536">
        <v>1440687623</v>
      </c>
      <c r="M3536" t="b">
        <v>0</v>
      </c>
      <c r="N3536">
        <v>204</v>
      </c>
      <c r="O3536" s="10">
        <f>Kickstarter[[#This Row],[pledged]]/Kickstarter[[#This Row],[goal]]</f>
        <v>1.5620000000000001</v>
      </c>
      <c r="P3536" s="12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Sub-Category]],LEN(Kickstarter[[#This Row],[Category and Sub-Category]])-FIND("/",Kickstarter[[#This Row],[Category and Sub-Category]]))</f>
        <v>plays</v>
      </c>
      <c r="S3536" t="b">
        <v>1</v>
      </c>
      <c r="T3536" t="s">
        <v>8271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f>(((Kickstarter[[#This Row],[deadline]]/60)/60)/24)+DATE(1970,1,1)</f>
        <v>42279.75</v>
      </c>
      <c r="J3537">
        <v>1443808800</v>
      </c>
      <c r="K3537" s="9">
        <f>(((Kickstarter[[#This Row],[launched_at]]/60)/60)/24)+DATE(1970,1,1)</f>
        <v>42248.640162037031</v>
      </c>
      <c r="L3537">
        <v>1441120910</v>
      </c>
      <c r="M3537" t="b">
        <v>0</v>
      </c>
      <c r="N3537">
        <v>46</v>
      </c>
      <c r="O3537" s="10">
        <f>Kickstarter[[#This Row],[pledged]]/Kickstarter[[#This Row],[goal]]</f>
        <v>1.0315000000000001</v>
      </c>
      <c r="P3537" s="12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Sub-Category]],LEN(Kickstarter[[#This Row],[Category and Sub-Category]])-FIND("/",Kickstarter[[#This Row],[Category and Sub-Category]]))</f>
        <v>plays</v>
      </c>
      <c r="S3537" t="b">
        <v>1</v>
      </c>
      <c r="T3537" t="s">
        <v>8271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f>(((Kickstarter[[#This Row],[deadline]]/60)/60)/24)+DATE(1970,1,1)</f>
        <v>42358.499305555553</v>
      </c>
      <c r="J3538">
        <v>1450612740</v>
      </c>
      <c r="K3538" s="9">
        <f>(((Kickstarter[[#This Row],[launched_at]]/60)/60)/24)+DATE(1970,1,1)</f>
        <v>42328.727141203708</v>
      </c>
      <c r="L3538">
        <v>1448040425</v>
      </c>
      <c r="M3538" t="b">
        <v>0</v>
      </c>
      <c r="N3538">
        <v>17</v>
      </c>
      <c r="O3538" s="10">
        <f>Kickstarter[[#This Row],[pledged]]/Kickstarter[[#This Row],[goal]]</f>
        <v>1.5333333333333334</v>
      </c>
      <c r="P3538" s="12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Sub-Category]],LEN(Kickstarter[[#This Row],[Category and Sub-Category]])-FIND("/",Kickstarter[[#This Row],[Category and Sub-Category]]))</f>
        <v>plays</v>
      </c>
      <c r="S3538" t="b">
        <v>1</v>
      </c>
      <c r="T3538" t="s">
        <v>8271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f>(((Kickstarter[[#This Row],[deadline]]/60)/60)/24)+DATE(1970,1,1)</f>
        <v>41960.332638888889</v>
      </c>
      <c r="J3539">
        <v>1416211140</v>
      </c>
      <c r="K3539" s="9">
        <f>(((Kickstarter[[#This Row],[launched_at]]/60)/60)/24)+DATE(1970,1,1)</f>
        <v>41923.354351851849</v>
      </c>
      <c r="L3539">
        <v>1413016216</v>
      </c>
      <c r="M3539" t="b">
        <v>0</v>
      </c>
      <c r="N3539">
        <v>28</v>
      </c>
      <c r="O3539" s="10">
        <f>Kickstarter[[#This Row],[pledged]]/Kickstarter[[#This Row],[goal]]</f>
        <v>1.8044444444444445</v>
      </c>
      <c r="P3539" s="12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Sub-Category]],LEN(Kickstarter[[#This Row],[Category and Sub-Category]])-FIND("/",Kickstarter[[#This Row],[Category and Sub-Category]]))</f>
        <v>plays</v>
      </c>
      <c r="S3539" t="b">
        <v>1</v>
      </c>
      <c r="T3539" t="s">
        <v>8271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f>(((Kickstarter[[#This Row],[deadline]]/60)/60)/24)+DATE(1970,1,1)</f>
        <v>42599.420601851853</v>
      </c>
      <c r="J3540">
        <v>1471428340</v>
      </c>
      <c r="K3540" s="9">
        <f>(((Kickstarter[[#This Row],[launched_at]]/60)/60)/24)+DATE(1970,1,1)</f>
        <v>42571.420601851853</v>
      </c>
      <c r="L3540">
        <v>1469009140</v>
      </c>
      <c r="M3540" t="b">
        <v>0</v>
      </c>
      <c r="N3540">
        <v>83</v>
      </c>
      <c r="O3540" s="10">
        <f>Kickstarter[[#This Row],[pledged]]/Kickstarter[[#This Row],[goal]]</f>
        <v>1.2845</v>
      </c>
      <c r="P3540" s="12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Sub-Category]],LEN(Kickstarter[[#This Row],[Category and Sub-Category]])-FIND("/",Kickstarter[[#This Row],[Category and Sub-Category]]))</f>
        <v>plays</v>
      </c>
      <c r="S3540" t="b">
        <v>1</v>
      </c>
      <c r="T3540" t="s">
        <v>8271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f>(((Kickstarter[[#This Row],[deadline]]/60)/60)/24)+DATE(1970,1,1)</f>
        <v>42621.756041666667</v>
      </c>
      <c r="J3541">
        <v>1473358122</v>
      </c>
      <c r="K3541" s="9">
        <f>(((Kickstarter[[#This Row],[launched_at]]/60)/60)/24)+DATE(1970,1,1)</f>
        <v>42600.756041666667</v>
      </c>
      <c r="L3541">
        <v>1471543722</v>
      </c>
      <c r="M3541" t="b">
        <v>0</v>
      </c>
      <c r="N3541">
        <v>13</v>
      </c>
      <c r="O3541" s="10">
        <f>Kickstarter[[#This Row],[pledged]]/Kickstarter[[#This Row],[goal]]</f>
        <v>1.1966666666666668</v>
      </c>
      <c r="P3541" s="12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Sub-Category]],LEN(Kickstarter[[#This Row],[Category and Sub-Category]])-FIND("/",Kickstarter[[#This Row],[Category and Sub-Category]]))</f>
        <v>plays</v>
      </c>
      <c r="S3541" t="b">
        <v>1</v>
      </c>
      <c r="T3541" t="s">
        <v>8271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f>(((Kickstarter[[#This Row],[deadline]]/60)/60)/24)+DATE(1970,1,1)</f>
        <v>42547.003368055557</v>
      </c>
      <c r="J3542">
        <v>1466899491</v>
      </c>
      <c r="K3542" s="9">
        <f>(((Kickstarter[[#This Row],[launched_at]]/60)/60)/24)+DATE(1970,1,1)</f>
        <v>42517.003368055557</v>
      </c>
      <c r="L3542">
        <v>1464307491</v>
      </c>
      <c r="M3542" t="b">
        <v>0</v>
      </c>
      <c r="N3542">
        <v>8</v>
      </c>
      <c r="O3542" s="10">
        <f>Kickstarter[[#This Row],[pledged]]/Kickstarter[[#This Row],[goal]]</f>
        <v>1.23</v>
      </c>
      <c r="P3542" s="12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Sub-Category]],LEN(Kickstarter[[#This Row],[Category and Sub-Category]])-FIND("/",Kickstarter[[#This Row],[Category and Sub-Category]]))</f>
        <v>plays</v>
      </c>
      <c r="S3542" t="b">
        <v>1</v>
      </c>
      <c r="T3542" t="s">
        <v>8271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f>(((Kickstarter[[#This Row],[deadline]]/60)/60)/24)+DATE(1970,1,1)</f>
        <v>42247.730034722219</v>
      </c>
      <c r="J3543">
        <v>1441042275</v>
      </c>
      <c r="K3543" s="9">
        <f>(((Kickstarter[[#This Row],[launched_at]]/60)/60)/24)+DATE(1970,1,1)</f>
        <v>42222.730034722219</v>
      </c>
      <c r="L3543">
        <v>1438882275</v>
      </c>
      <c r="M3543" t="b">
        <v>0</v>
      </c>
      <c r="N3543">
        <v>32</v>
      </c>
      <c r="O3543" s="10">
        <f>Kickstarter[[#This Row],[pledged]]/Kickstarter[[#This Row],[goal]]</f>
        <v>1.05</v>
      </c>
      <c r="P3543" s="12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Sub-Category]],LEN(Kickstarter[[#This Row],[Category and Sub-Category]])-FIND("/",Kickstarter[[#This Row],[Category and Sub-Category]]))</f>
        <v>plays</v>
      </c>
      <c r="S3543" t="b">
        <v>1</v>
      </c>
      <c r="T3543" t="s">
        <v>8271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f>(((Kickstarter[[#This Row],[deadline]]/60)/60)/24)+DATE(1970,1,1)</f>
        <v>41889.599791666667</v>
      </c>
      <c r="J3544">
        <v>1410099822</v>
      </c>
      <c r="K3544" s="9">
        <f>(((Kickstarter[[#This Row],[launched_at]]/60)/60)/24)+DATE(1970,1,1)</f>
        <v>41829.599791666667</v>
      </c>
      <c r="L3544">
        <v>1404915822</v>
      </c>
      <c r="M3544" t="b">
        <v>0</v>
      </c>
      <c r="N3544">
        <v>85</v>
      </c>
      <c r="O3544" s="10">
        <f>Kickstarter[[#This Row],[pledged]]/Kickstarter[[#This Row],[goal]]</f>
        <v>1.0223636363636364</v>
      </c>
      <c r="P3544" s="12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Sub-Category]],LEN(Kickstarter[[#This Row],[Category and Sub-Category]])-FIND("/",Kickstarter[[#This Row],[Category and Sub-Category]]))</f>
        <v>plays</v>
      </c>
      <c r="S3544" t="b">
        <v>1</v>
      </c>
      <c r="T3544" t="s">
        <v>8271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f>(((Kickstarter[[#This Row],[deadline]]/60)/60)/24)+DATE(1970,1,1)</f>
        <v>42180.755312499998</v>
      </c>
      <c r="J3545">
        <v>1435255659</v>
      </c>
      <c r="K3545" s="9">
        <f>(((Kickstarter[[#This Row],[launched_at]]/60)/60)/24)+DATE(1970,1,1)</f>
        <v>42150.755312499998</v>
      </c>
      <c r="L3545">
        <v>1432663659</v>
      </c>
      <c r="M3545" t="b">
        <v>0</v>
      </c>
      <c r="N3545">
        <v>29</v>
      </c>
      <c r="O3545" s="10">
        <f>Kickstarter[[#This Row],[pledged]]/Kickstarter[[#This Row],[goal]]</f>
        <v>1.0466666666666666</v>
      </c>
      <c r="P3545" s="12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Sub-Category]],LEN(Kickstarter[[#This Row],[Category and Sub-Category]])-FIND("/",Kickstarter[[#This Row],[Category and Sub-Category]]))</f>
        <v>plays</v>
      </c>
      <c r="S3545" t="b">
        <v>1</v>
      </c>
      <c r="T3545" t="s">
        <v>8271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f>(((Kickstarter[[#This Row],[deadline]]/60)/60)/24)+DATE(1970,1,1)</f>
        <v>42070.831678240742</v>
      </c>
      <c r="J3546">
        <v>1425758257</v>
      </c>
      <c r="K3546" s="9">
        <f>(((Kickstarter[[#This Row],[launched_at]]/60)/60)/24)+DATE(1970,1,1)</f>
        <v>42040.831678240742</v>
      </c>
      <c r="L3546">
        <v>1423166257</v>
      </c>
      <c r="M3546" t="b">
        <v>0</v>
      </c>
      <c r="N3546">
        <v>24</v>
      </c>
      <c r="O3546" s="10">
        <f>Kickstarter[[#This Row],[pledged]]/Kickstarter[[#This Row],[goal]]</f>
        <v>1</v>
      </c>
      <c r="P3546" s="12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Sub-Category]],LEN(Kickstarter[[#This Row],[Category and Sub-Category]])-FIND("/",Kickstarter[[#This Row],[Category and Sub-Category]]))</f>
        <v>plays</v>
      </c>
      <c r="S3546" t="b">
        <v>1</v>
      </c>
      <c r="T3546" t="s">
        <v>8271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f>(((Kickstarter[[#This Row],[deadline]]/60)/60)/24)+DATE(1970,1,1)</f>
        <v>42105.807395833333</v>
      </c>
      <c r="J3547">
        <v>1428780159</v>
      </c>
      <c r="K3547" s="9">
        <f>(((Kickstarter[[#This Row],[launched_at]]/60)/60)/24)+DATE(1970,1,1)</f>
        <v>42075.807395833333</v>
      </c>
      <c r="L3547">
        <v>1426188159</v>
      </c>
      <c r="M3547" t="b">
        <v>0</v>
      </c>
      <c r="N3547">
        <v>8</v>
      </c>
      <c r="O3547" s="10">
        <f>Kickstarter[[#This Row],[pledged]]/Kickstarter[[#This Row],[goal]]</f>
        <v>1.004</v>
      </c>
      <c r="P3547" s="12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Sub-Category]],LEN(Kickstarter[[#This Row],[Category and Sub-Category]])-FIND("/",Kickstarter[[#This Row],[Category and Sub-Category]]))</f>
        <v>plays</v>
      </c>
      <c r="S3547" t="b">
        <v>1</v>
      </c>
      <c r="T3547" t="s">
        <v>8271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f>(((Kickstarter[[#This Row],[deadline]]/60)/60)/24)+DATE(1970,1,1)</f>
        <v>42095.165972222225</v>
      </c>
      <c r="J3548">
        <v>1427860740</v>
      </c>
      <c r="K3548" s="9">
        <f>(((Kickstarter[[#This Row],[launched_at]]/60)/60)/24)+DATE(1970,1,1)</f>
        <v>42073.660694444443</v>
      </c>
      <c r="L3548">
        <v>1426002684</v>
      </c>
      <c r="M3548" t="b">
        <v>0</v>
      </c>
      <c r="N3548">
        <v>19</v>
      </c>
      <c r="O3548" s="10">
        <f>Kickstarter[[#This Row],[pledged]]/Kickstarter[[#This Row],[goal]]</f>
        <v>1.0227272727272727</v>
      </c>
      <c r="P3548" s="12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Sub-Category]],LEN(Kickstarter[[#This Row],[Category and Sub-Category]])-FIND("/",Kickstarter[[#This Row],[Category and Sub-Category]]))</f>
        <v>plays</v>
      </c>
      <c r="S3548" t="b">
        <v>1</v>
      </c>
      <c r="T3548" t="s">
        <v>8271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f>(((Kickstarter[[#This Row],[deadline]]/60)/60)/24)+DATE(1970,1,1)</f>
        <v>42504.165972222225</v>
      </c>
      <c r="J3549">
        <v>1463198340</v>
      </c>
      <c r="K3549" s="9">
        <f>(((Kickstarter[[#This Row],[launched_at]]/60)/60)/24)+DATE(1970,1,1)</f>
        <v>42480.078715277778</v>
      </c>
      <c r="L3549">
        <v>1461117201</v>
      </c>
      <c r="M3549" t="b">
        <v>0</v>
      </c>
      <c r="N3549">
        <v>336</v>
      </c>
      <c r="O3549" s="10">
        <f>Kickstarter[[#This Row],[pledged]]/Kickstarter[[#This Row],[goal]]</f>
        <v>1.1440928571428572</v>
      </c>
      <c r="P3549" s="12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Sub-Category]],LEN(Kickstarter[[#This Row],[Category and Sub-Category]])-FIND("/",Kickstarter[[#This Row],[Category and Sub-Category]]))</f>
        <v>plays</v>
      </c>
      <c r="S3549" t="b">
        <v>1</v>
      </c>
      <c r="T3549" t="s">
        <v>8271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f>(((Kickstarter[[#This Row],[deadline]]/60)/60)/24)+DATE(1970,1,1)</f>
        <v>42434.041666666672</v>
      </c>
      <c r="J3550">
        <v>1457139600</v>
      </c>
      <c r="K3550" s="9">
        <f>(((Kickstarter[[#This Row],[launched_at]]/60)/60)/24)+DATE(1970,1,1)</f>
        <v>42411.942291666666</v>
      </c>
      <c r="L3550">
        <v>1455230214</v>
      </c>
      <c r="M3550" t="b">
        <v>0</v>
      </c>
      <c r="N3550">
        <v>13</v>
      </c>
      <c r="O3550" s="10">
        <f>Kickstarter[[#This Row],[pledged]]/Kickstarter[[#This Row],[goal]]</f>
        <v>1.019047619047619</v>
      </c>
      <c r="P3550" s="12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Sub-Category]],LEN(Kickstarter[[#This Row],[Category and Sub-Category]])-FIND("/",Kickstarter[[#This Row],[Category and Sub-Category]]))</f>
        <v>plays</v>
      </c>
      <c r="S3550" t="b">
        <v>1</v>
      </c>
      <c r="T3550" t="s">
        <v>8271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f>(((Kickstarter[[#This Row],[deadline]]/60)/60)/24)+DATE(1970,1,1)</f>
        <v>42251.394363425927</v>
      </c>
      <c r="J3551">
        <v>1441358873</v>
      </c>
      <c r="K3551" s="9">
        <f>(((Kickstarter[[#This Row],[launched_at]]/60)/60)/24)+DATE(1970,1,1)</f>
        <v>42223.394363425927</v>
      </c>
      <c r="L3551">
        <v>1438939673</v>
      </c>
      <c r="M3551" t="b">
        <v>0</v>
      </c>
      <c r="N3551">
        <v>42</v>
      </c>
      <c r="O3551" s="10">
        <f>Kickstarter[[#This Row],[pledged]]/Kickstarter[[#This Row],[goal]]</f>
        <v>1.02</v>
      </c>
      <c r="P3551" s="12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Sub-Category]],LEN(Kickstarter[[#This Row],[Category and Sub-Category]])-FIND("/",Kickstarter[[#This Row],[Category and Sub-Category]]))</f>
        <v>plays</v>
      </c>
      <c r="S3551" t="b">
        <v>1</v>
      </c>
      <c r="T3551" t="s">
        <v>8271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f>(((Kickstarter[[#This Row],[deadline]]/60)/60)/24)+DATE(1970,1,1)</f>
        <v>42492.893495370372</v>
      </c>
      <c r="J3552">
        <v>1462224398</v>
      </c>
      <c r="K3552" s="9">
        <f>(((Kickstarter[[#This Row],[launched_at]]/60)/60)/24)+DATE(1970,1,1)</f>
        <v>42462.893495370372</v>
      </c>
      <c r="L3552">
        <v>1459632398</v>
      </c>
      <c r="M3552" t="b">
        <v>0</v>
      </c>
      <c r="N3552">
        <v>64</v>
      </c>
      <c r="O3552" s="10">
        <f>Kickstarter[[#This Row],[pledged]]/Kickstarter[[#This Row],[goal]]</f>
        <v>1.048</v>
      </c>
      <c r="P3552" s="12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Sub-Category]],LEN(Kickstarter[[#This Row],[Category and Sub-Category]])-FIND("/",Kickstarter[[#This Row],[Category and Sub-Category]]))</f>
        <v>plays</v>
      </c>
      <c r="S3552" t="b">
        <v>1</v>
      </c>
      <c r="T3552" t="s">
        <v>8271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f>(((Kickstarter[[#This Row],[deadline]]/60)/60)/24)+DATE(1970,1,1)</f>
        <v>41781.921527777777</v>
      </c>
      <c r="J3553">
        <v>1400796420</v>
      </c>
      <c r="K3553" s="9">
        <f>(((Kickstarter[[#This Row],[launched_at]]/60)/60)/24)+DATE(1970,1,1)</f>
        <v>41753.515856481477</v>
      </c>
      <c r="L3553">
        <v>1398342170</v>
      </c>
      <c r="M3553" t="b">
        <v>0</v>
      </c>
      <c r="N3553">
        <v>25</v>
      </c>
      <c r="O3553" s="10">
        <f>Kickstarter[[#This Row],[pledged]]/Kickstarter[[#This Row],[goal]]</f>
        <v>1.0183333333333333</v>
      </c>
      <c r="P3553" s="12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Sub-Category]],LEN(Kickstarter[[#This Row],[Category and Sub-Category]])-FIND("/",Kickstarter[[#This Row],[Category and Sub-Category]]))</f>
        <v>plays</v>
      </c>
      <c r="S3553" t="b">
        <v>1</v>
      </c>
      <c r="T3553" t="s">
        <v>8271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f>(((Kickstarter[[#This Row],[deadline]]/60)/60)/24)+DATE(1970,1,1)</f>
        <v>41818.587083333332</v>
      </c>
      <c r="J3554">
        <v>1403964324</v>
      </c>
      <c r="K3554" s="9">
        <f>(((Kickstarter[[#This Row],[launched_at]]/60)/60)/24)+DATE(1970,1,1)</f>
        <v>41788.587083333332</v>
      </c>
      <c r="L3554">
        <v>1401372324</v>
      </c>
      <c r="M3554" t="b">
        <v>0</v>
      </c>
      <c r="N3554">
        <v>20</v>
      </c>
      <c r="O3554" s="10">
        <f>Kickstarter[[#This Row],[pledged]]/Kickstarter[[#This Row],[goal]]</f>
        <v>1</v>
      </c>
      <c r="P3554" s="12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Sub-Category]],LEN(Kickstarter[[#This Row],[Category and Sub-Category]])-FIND("/",Kickstarter[[#This Row],[Category and Sub-Category]]))</f>
        <v>plays</v>
      </c>
      <c r="S3554" t="b">
        <v>1</v>
      </c>
      <c r="T3554" t="s">
        <v>8271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f>(((Kickstarter[[#This Row],[deadline]]/60)/60)/24)+DATE(1970,1,1)</f>
        <v>42228</v>
      </c>
      <c r="J3555">
        <v>1439337600</v>
      </c>
      <c r="K3555" s="9">
        <f>(((Kickstarter[[#This Row],[launched_at]]/60)/60)/24)+DATE(1970,1,1)</f>
        <v>42196.028703703705</v>
      </c>
      <c r="L3555">
        <v>1436575280</v>
      </c>
      <c r="M3555" t="b">
        <v>0</v>
      </c>
      <c r="N3555">
        <v>104</v>
      </c>
      <c r="O3555" s="10">
        <f>Kickstarter[[#This Row],[pledged]]/Kickstarter[[#This Row],[goal]]</f>
        <v>1.0627272727272727</v>
      </c>
      <c r="P3555" s="12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Sub-Category]],LEN(Kickstarter[[#This Row],[Category and Sub-Category]])-FIND("/",Kickstarter[[#This Row],[Category and Sub-Category]]))</f>
        <v>plays</v>
      </c>
      <c r="S3555" t="b">
        <v>1</v>
      </c>
      <c r="T3555" t="s">
        <v>8271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f>(((Kickstarter[[#This Row],[deadline]]/60)/60)/24)+DATE(1970,1,1)</f>
        <v>42046.708333333328</v>
      </c>
      <c r="J3556">
        <v>1423674000</v>
      </c>
      <c r="K3556" s="9">
        <f>(((Kickstarter[[#This Row],[launched_at]]/60)/60)/24)+DATE(1970,1,1)</f>
        <v>42016.050451388888</v>
      </c>
      <c r="L3556">
        <v>1421025159</v>
      </c>
      <c r="M3556" t="b">
        <v>0</v>
      </c>
      <c r="N3556">
        <v>53</v>
      </c>
      <c r="O3556" s="10">
        <f>Kickstarter[[#This Row],[pledged]]/Kickstarter[[#This Row],[goal]]</f>
        <v>1.1342219999999998</v>
      </c>
      <c r="P3556" s="12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Sub-Category]],LEN(Kickstarter[[#This Row],[Category and Sub-Category]])-FIND("/",Kickstarter[[#This Row],[Category and Sub-Category]]))</f>
        <v>plays</v>
      </c>
      <c r="S3556" t="b">
        <v>1</v>
      </c>
      <c r="T3556" t="s">
        <v>8271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f>(((Kickstarter[[#This Row],[deadline]]/60)/60)/24)+DATE(1970,1,1)</f>
        <v>42691.483726851846</v>
      </c>
      <c r="J3557">
        <v>1479382594</v>
      </c>
      <c r="K3557" s="9">
        <f>(((Kickstarter[[#This Row],[launched_at]]/60)/60)/24)+DATE(1970,1,1)</f>
        <v>42661.442060185189</v>
      </c>
      <c r="L3557">
        <v>1476786994</v>
      </c>
      <c r="M3557" t="b">
        <v>0</v>
      </c>
      <c r="N3557">
        <v>14</v>
      </c>
      <c r="O3557" s="10">
        <f>Kickstarter[[#This Row],[pledged]]/Kickstarter[[#This Row],[goal]]</f>
        <v>1</v>
      </c>
      <c r="P3557" s="12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Sub-Category]],LEN(Kickstarter[[#This Row],[Category and Sub-Category]])-FIND("/",Kickstarter[[#This Row],[Category and Sub-Category]]))</f>
        <v>plays</v>
      </c>
      <c r="S3557" t="b">
        <v>1</v>
      </c>
      <c r="T3557" t="s">
        <v>8271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f>(((Kickstarter[[#This Row],[deadline]]/60)/60)/24)+DATE(1970,1,1)</f>
        <v>41868.649583333332</v>
      </c>
      <c r="J3558">
        <v>1408289724</v>
      </c>
      <c r="K3558" s="9">
        <f>(((Kickstarter[[#This Row],[launched_at]]/60)/60)/24)+DATE(1970,1,1)</f>
        <v>41808.649583333332</v>
      </c>
      <c r="L3558">
        <v>1403105724</v>
      </c>
      <c r="M3558" t="b">
        <v>0</v>
      </c>
      <c r="N3558">
        <v>20</v>
      </c>
      <c r="O3558" s="10">
        <f>Kickstarter[[#This Row],[pledged]]/Kickstarter[[#This Row],[goal]]</f>
        <v>1.0045454545454546</v>
      </c>
      <c r="P3558" s="12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Sub-Category]],LEN(Kickstarter[[#This Row],[Category and Sub-Category]])-FIND("/",Kickstarter[[#This Row],[Category and Sub-Category]]))</f>
        <v>plays</v>
      </c>
      <c r="S3558" t="b">
        <v>1</v>
      </c>
      <c r="T3558" t="s">
        <v>8271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f>(((Kickstarter[[#This Row],[deadline]]/60)/60)/24)+DATE(1970,1,1)</f>
        <v>41764.276747685188</v>
      </c>
      <c r="J3559">
        <v>1399271911</v>
      </c>
      <c r="K3559" s="9">
        <f>(((Kickstarter[[#This Row],[launched_at]]/60)/60)/24)+DATE(1970,1,1)</f>
        <v>41730.276747685188</v>
      </c>
      <c r="L3559">
        <v>1396334311</v>
      </c>
      <c r="M3559" t="b">
        <v>0</v>
      </c>
      <c r="N3559">
        <v>558</v>
      </c>
      <c r="O3559" s="10">
        <f>Kickstarter[[#This Row],[pledged]]/Kickstarter[[#This Row],[goal]]</f>
        <v>1.0003599999999999</v>
      </c>
      <c r="P3559" s="12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Sub-Category]],LEN(Kickstarter[[#This Row],[Category and Sub-Category]])-FIND("/",Kickstarter[[#This Row],[Category and Sub-Category]]))</f>
        <v>plays</v>
      </c>
      <c r="S3559" t="b">
        <v>1</v>
      </c>
      <c r="T3559" t="s">
        <v>8271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f>(((Kickstarter[[#This Row],[deadline]]/60)/60)/24)+DATE(1970,1,1)</f>
        <v>42181.875</v>
      </c>
      <c r="J3560">
        <v>1435352400</v>
      </c>
      <c r="K3560" s="9">
        <f>(((Kickstarter[[#This Row],[launched_at]]/60)/60)/24)+DATE(1970,1,1)</f>
        <v>42139.816840277781</v>
      </c>
      <c r="L3560">
        <v>1431718575</v>
      </c>
      <c r="M3560" t="b">
        <v>0</v>
      </c>
      <c r="N3560">
        <v>22</v>
      </c>
      <c r="O3560" s="10">
        <f>Kickstarter[[#This Row],[pledged]]/Kickstarter[[#This Row],[goal]]</f>
        <v>1.44</v>
      </c>
      <c r="P3560" s="12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Sub-Category]],LEN(Kickstarter[[#This Row],[Category and Sub-Category]])-FIND("/",Kickstarter[[#This Row],[Category and Sub-Category]]))</f>
        <v>plays</v>
      </c>
      <c r="S3560" t="b">
        <v>1</v>
      </c>
      <c r="T3560" t="s">
        <v>8271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f>(((Kickstarter[[#This Row],[deadline]]/60)/60)/24)+DATE(1970,1,1)</f>
        <v>42216.373611111107</v>
      </c>
      <c r="J3561">
        <v>1438333080</v>
      </c>
      <c r="K3561" s="9">
        <f>(((Kickstarter[[#This Row],[launched_at]]/60)/60)/24)+DATE(1970,1,1)</f>
        <v>42194.096157407403</v>
      </c>
      <c r="L3561">
        <v>1436408308</v>
      </c>
      <c r="M3561" t="b">
        <v>0</v>
      </c>
      <c r="N3561">
        <v>24</v>
      </c>
      <c r="O3561" s="10">
        <f>Kickstarter[[#This Row],[pledged]]/Kickstarter[[#This Row],[goal]]</f>
        <v>1.0349999999999999</v>
      </c>
      <c r="P3561" s="12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Sub-Category]],LEN(Kickstarter[[#This Row],[Category and Sub-Category]])-FIND("/",Kickstarter[[#This Row],[Category and Sub-Category]]))</f>
        <v>plays</v>
      </c>
      <c r="S3561" t="b">
        <v>1</v>
      </c>
      <c r="T3561" t="s">
        <v>8271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f>(((Kickstarter[[#This Row],[deadline]]/60)/60)/24)+DATE(1970,1,1)</f>
        <v>42151.114583333328</v>
      </c>
      <c r="J3562">
        <v>1432694700</v>
      </c>
      <c r="K3562" s="9">
        <f>(((Kickstarter[[#This Row],[launched_at]]/60)/60)/24)+DATE(1970,1,1)</f>
        <v>42115.889652777783</v>
      </c>
      <c r="L3562">
        <v>1429651266</v>
      </c>
      <c r="M3562" t="b">
        <v>0</v>
      </c>
      <c r="N3562">
        <v>74</v>
      </c>
      <c r="O3562" s="10">
        <f>Kickstarter[[#This Row],[pledged]]/Kickstarter[[#This Row],[goal]]</f>
        <v>1.0843750000000001</v>
      </c>
      <c r="P3562" s="12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Sub-Category]],LEN(Kickstarter[[#This Row],[Category and Sub-Category]])-FIND("/",Kickstarter[[#This Row],[Category and Sub-Category]]))</f>
        <v>plays</v>
      </c>
      <c r="S3562" t="b">
        <v>1</v>
      </c>
      <c r="T3562" t="s">
        <v>8271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f>(((Kickstarter[[#This Row],[deadline]]/60)/60)/24)+DATE(1970,1,1)</f>
        <v>42221.774999999994</v>
      </c>
      <c r="J3563">
        <v>1438799760</v>
      </c>
      <c r="K3563" s="9">
        <f>(((Kickstarter[[#This Row],[launched_at]]/60)/60)/24)+DATE(1970,1,1)</f>
        <v>42203.680300925931</v>
      </c>
      <c r="L3563">
        <v>1437236378</v>
      </c>
      <c r="M3563" t="b">
        <v>0</v>
      </c>
      <c r="N3563">
        <v>54</v>
      </c>
      <c r="O3563" s="10">
        <f>Kickstarter[[#This Row],[pledged]]/Kickstarter[[#This Row],[goal]]</f>
        <v>1.024</v>
      </c>
      <c r="P3563" s="12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Sub-Category]],LEN(Kickstarter[[#This Row],[Category and Sub-Category]])-FIND("/",Kickstarter[[#This Row],[Category and Sub-Category]]))</f>
        <v>plays</v>
      </c>
      <c r="S3563" t="b">
        <v>1</v>
      </c>
      <c r="T3563" t="s">
        <v>8271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f>(((Kickstarter[[#This Row],[deadline]]/60)/60)/24)+DATE(1970,1,1)</f>
        <v>42442.916666666672</v>
      </c>
      <c r="J3564">
        <v>1457906400</v>
      </c>
      <c r="K3564" s="9">
        <f>(((Kickstarter[[#This Row],[launched_at]]/60)/60)/24)+DATE(1970,1,1)</f>
        <v>42433.761886574073</v>
      </c>
      <c r="L3564">
        <v>1457115427</v>
      </c>
      <c r="M3564" t="b">
        <v>0</v>
      </c>
      <c r="N3564">
        <v>31</v>
      </c>
      <c r="O3564" s="10">
        <f>Kickstarter[[#This Row],[pledged]]/Kickstarter[[#This Row],[goal]]</f>
        <v>1.4888888888888889</v>
      </c>
      <c r="P3564" s="12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Sub-Category]],LEN(Kickstarter[[#This Row],[Category and Sub-Category]])-FIND("/",Kickstarter[[#This Row],[Category and Sub-Category]]))</f>
        <v>plays</v>
      </c>
      <c r="S3564" t="b">
        <v>1</v>
      </c>
      <c r="T3564" t="s">
        <v>8271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f>(((Kickstarter[[#This Row],[deadline]]/60)/60)/24)+DATE(1970,1,1)</f>
        <v>42583.791666666672</v>
      </c>
      <c r="J3565">
        <v>1470078000</v>
      </c>
      <c r="K3565" s="9">
        <f>(((Kickstarter[[#This Row],[launched_at]]/60)/60)/24)+DATE(1970,1,1)</f>
        <v>42555.671944444446</v>
      </c>
      <c r="L3565">
        <v>1467648456</v>
      </c>
      <c r="M3565" t="b">
        <v>0</v>
      </c>
      <c r="N3565">
        <v>25</v>
      </c>
      <c r="O3565" s="10">
        <f>Kickstarter[[#This Row],[pledged]]/Kickstarter[[#This Row],[goal]]</f>
        <v>1.0549000000000002</v>
      </c>
      <c r="P3565" s="12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Sub-Category]],LEN(Kickstarter[[#This Row],[Category and Sub-Category]])-FIND("/",Kickstarter[[#This Row],[Category and Sub-Category]]))</f>
        <v>plays</v>
      </c>
      <c r="S3565" t="b">
        <v>1</v>
      </c>
      <c r="T3565" t="s">
        <v>8271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f>(((Kickstarter[[#This Row],[deadline]]/60)/60)/24)+DATE(1970,1,1)</f>
        <v>42282.666666666672</v>
      </c>
      <c r="J3566">
        <v>1444060800</v>
      </c>
      <c r="K3566" s="9">
        <f>(((Kickstarter[[#This Row],[launched_at]]/60)/60)/24)+DATE(1970,1,1)</f>
        <v>42236.623252314821</v>
      </c>
      <c r="L3566">
        <v>1440082649</v>
      </c>
      <c r="M3566" t="b">
        <v>0</v>
      </c>
      <c r="N3566">
        <v>17</v>
      </c>
      <c r="O3566" s="10">
        <f>Kickstarter[[#This Row],[pledged]]/Kickstarter[[#This Row],[goal]]</f>
        <v>1.0049999999999999</v>
      </c>
      <c r="P3566" s="12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Sub-Category]],LEN(Kickstarter[[#This Row],[Category and Sub-Category]])-FIND("/",Kickstarter[[#This Row],[Category and Sub-Category]]))</f>
        <v>plays</v>
      </c>
      <c r="S3566" t="b">
        <v>1</v>
      </c>
      <c r="T3566" t="s">
        <v>8271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f>(((Kickstarter[[#This Row],[deadline]]/60)/60)/24)+DATE(1970,1,1)</f>
        <v>42004.743148148147</v>
      </c>
      <c r="J3567">
        <v>1420048208</v>
      </c>
      <c r="K3567" s="9">
        <f>(((Kickstarter[[#This Row],[launched_at]]/60)/60)/24)+DATE(1970,1,1)</f>
        <v>41974.743148148147</v>
      </c>
      <c r="L3567">
        <v>1417456208</v>
      </c>
      <c r="M3567" t="b">
        <v>0</v>
      </c>
      <c r="N3567">
        <v>12</v>
      </c>
      <c r="O3567" s="10">
        <f>Kickstarter[[#This Row],[pledged]]/Kickstarter[[#This Row],[goal]]</f>
        <v>1.3055555555555556</v>
      </c>
      <c r="P3567" s="12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Sub-Category]],LEN(Kickstarter[[#This Row],[Category and Sub-Category]])-FIND("/",Kickstarter[[#This Row],[Category and Sub-Category]]))</f>
        <v>plays</v>
      </c>
      <c r="S3567" t="b">
        <v>1</v>
      </c>
      <c r="T3567" t="s">
        <v>8271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f>(((Kickstarter[[#This Row],[deadline]]/60)/60)/24)+DATE(1970,1,1)</f>
        <v>42027.507905092592</v>
      </c>
      <c r="J3568">
        <v>1422015083</v>
      </c>
      <c r="K3568" s="9">
        <f>(((Kickstarter[[#This Row],[launched_at]]/60)/60)/24)+DATE(1970,1,1)</f>
        <v>41997.507905092592</v>
      </c>
      <c r="L3568">
        <v>1419423083</v>
      </c>
      <c r="M3568" t="b">
        <v>0</v>
      </c>
      <c r="N3568">
        <v>38</v>
      </c>
      <c r="O3568" s="10">
        <f>Kickstarter[[#This Row],[pledged]]/Kickstarter[[#This Row],[goal]]</f>
        <v>1.0475000000000001</v>
      </c>
      <c r="P3568" s="12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Sub-Category]],LEN(Kickstarter[[#This Row],[Category and Sub-Category]])-FIND("/",Kickstarter[[#This Row],[Category and Sub-Category]]))</f>
        <v>plays</v>
      </c>
      <c r="S3568" t="b">
        <v>1</v>
      </c>
      <c r="T3568" t="s">
        <v>8271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f>(((Kickstarter[[#This Row],[deadline]]/60)/60)/24)+DATE(1970,1,1)</f>
        <v>42165.810694444444</v>
      </c>
      <c r="J3569">
        <v>1433964444</v>
      </c>
      <c r="K3569" s="9">
        <f>(((Kickstarter[[#This Row],[launched_at]]/60)/60)/24)+DATE(1970,1,1)</f>
        <v>42135.810694444444</v>
      </c>
      <c r="L3569">
        <v>1431372444</v>
      </c>
      <c r="M3569" t="b">
        <v>0</v>
      </c>
      <c r="N3569">
        <v>41</v>
      </c>
      <c r="O3569" s="10">
        <f>Kickstarter[[#This Row],[pledged]]/Kickstarter[[#This Row],[goal]]</f>
        <v>1.0880000000000001</v>
      </c>
      <c r="P3569" s="12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Sub-Category]],LEN(Kickstarter[[#This Row],[Category and Sub-Category]])-FIND("/",Kickstarter[[#This Row],[Category and Sub-Category]]))</f>
        <v>plays</v>
      </c>
      <c r="S3569" t="b">
        <v>1</v>
      </c>
      <c r="T3569" t="s">
        <v>8271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f>(((Kickstarter[[#This Row],[deadline]]/60)/60)/24)+DATE(1970,1,1)</f>
        <v>41899.740671296298</v>
      </c>
      <c r="J3570">
        <v>1410975994</v>
      </c>
      <c r="K3570" s="9">
        <f>(((Kickstarter[[#This Row],[launched_at]]/60)/60)/24)+DATE(1970,1,1)</f>
        <v>41869.740671296298</v>
      </c>
      <c r="L3570">
        <v>1408383994</v>
      </c>
      <c r="M3570" t="b">
        <v>0</v>
      </c>
      <c r="N3570">
        <v>19</v>
      </c>
      <c r="O3570" s="10">
        <f>Kickstarter[[#This Row],[pledged]]/Kickstarter[[#This Row],[goal]]</f>
        <v>1.1100000000000001</v>
      </c>
      <c r="P3570" s="12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Sub-Category]],LEN(Kickstarter[[#This Row],[Category and Sub-Category]])-FIND("/",Kickstarter[[#This Row],[Category and Sub-Category]]))</f>
        <v>plays</v>
      </c>
      <c r="S3570" t="b">
        <v>1</v>
      </c>
      <c r="T3570" t="s">
        <v>8271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f>(((Kickstarter[[#This Row],[deadline]]/60)/60)/24)+DATE(1970,1,1)</f>
        <v>42012.688611111109</v>
      </c>
      <c r="J3571">
        <v>1420734696</v>
      </c>
      <c r="K3571" s="9">
        <f>(((Kickstarter[[#This Row],[launched_at]]/60)/60)/24)+DATE(1970,1,1)</f>
        <v>41982.688611111109</v>
      </c>
      <c r="L3571">
        <v>1418142696</v>
      </c>
      <c r="M3571" t="b">
        <v>0</v>
      </c>
      <c r="N3571">
        <v>41</v>
      </c>
      <c r="O3571" s="10">
        <f>Kickstarter[[#This Row],[pledged]]/Kickstarter[[#This Row],[goal]]</f>
        <v>1.0047999999999999</v>
      </c>
      <c r="P3571" s="12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Sub-Category]],LEN(Kickstarter[[#This Row],[Category and Sub-Category]])-FIND("/",Kickstarter[[#This Row],[Category and Sub-Category]]))</f>
        <v>plays</v>
      </c>
      <c r="S3571" t="b">
        <v>1</v>
      </c>
      <c r="T3571" t="s">
        <v>8271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f>(((Kickstarter[[#This Row],[deadline]]/60)/60)/24)+DATE(1970,1,1)</f>
        <v>42004.291666666672</v>
      </c>
      <c r="J3572">
        <v>1420009200</v>
      </c>
      <c r="K3572" s="9">
        <f>(((Kickstarter[[#This Row],[launched_at]]/60)/60)/24)+DATE(1970,1,1)</f>
        <v>41976.331979166673</v>
      </c>
      <c r="L3572">
        <v>1417593483</v>
      </c>
      <c r="M3572" t="b">
        <v>0</v>
      </c>
      <c r="N3572">
        <v>26</v>
      </c>
      <c r="O3572" s="10">
        <f>Kickstarter[[#This Row],[pledged]]/Kickstarter[[#This Row],[goal]]</f>
        <v>1.1435</v>
      </c>
      <c r="P3572" s="12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Sub-Category]],LEN(Kickstarter[[#This Row],[Category and Sub-Category]])-FIND("/",Kickstarter[[#This Row],[Category and Sub-Category]]))</f>
        <v>plays</v>
      </c>
      <c r="S3572" t="b">
        <v>1</v>
      </c>
      <c r="T3572" t="s">
        <v>8271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f>(((Kickstarter[[#This Row],[deadline]]/60)/60)/24)+DATE(1970,1,1)</f>
        <v>41942.858946759261</v>
      </c>
      <c r="J3573">
        <v>1414701413</v>
      </c>
      <c r="K3573" s="9">
        <f>(((Kickstarter[[#This Row],[launched_at]]/60)/60)/24)+DATE(1970,1,1)</f>
        <v>41912.858946759261</v>
      </c>
      <c r="L3573">
        <v>1412109413</v>
      </c>
      <c r="M3573" t="b">
        <v>0</v>
      </c>
      <c r="N3573">
        <v>25</v>
      </c>
      <c r="O3573" s="10">
        <f>Kickstarter[[#This Row],[pledged]]/Kickstarter[[#This Row],[goal]]</f>
        <v>1.2206666666666666</v>
      </c>
      <c r="P3573" s="12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Sub-Category]],LEN(Kickstarter[[#This Row],[Category and Sub-Category]])-FIND("/",Kickstarter[[#This Row],[Category and Sub-Category]]))</f>
        <v>plays</v>
      </c>
      <c r="S3573" t="b">
        <v>1</v>
      </c>
      <c r="T3573" t="s">
        <v>8271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f>(((Kickstarter[[#This Row],[deadline]]/60)/60)/24)+DATE(1970,1,1)</f>
        <v>42176.570393518516</v>
      </c>
      <c r="J3574">
        <v>1434894082</v>
      </c>
      <c r="K3574" s="9">
        <f>(((Kickstarter[[#This Row],[launched_at]]/60)/60)/24)+DATE(1970,1,1)</f>
        <v>42146.570393518516</v>
      </c>
      <c r="L3574">
        <v>1432302082</v>
      </c>
      <c r="M3574" t="b">
        <v>0</v>
      </c>
      <c r="N3574">
        <v>9</v>
      </c>
      <c r="O3574" s="10">
        <f>Kickstarter[[#This Row],[pledged]]/Kickstarter[[#This Row],[goal]]</f>
        <v>1</v>
      </c>
      <c r="P3574" s="12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Sub-Category]],LEN(Kickstarter[[#This Row],[Category and Sub-Category]])-FIND("/",Kickstarter[[#This Row],[Category and Sub-Category]]))</f>
        <v>plays</v>
      </c>
      <c r="S3574" t="b">
        <v>1</v>
      </c>
      <c r="T3574" t="s">
        <v>8271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f>(((Kickstarter[[#This Row],[deadline]]/60)/60)/24)+DATE(1970,1,1)</f>
        <v>41951.417199074072</v>
      </c>
      <c r="J3575">
        <v>1415440846</v>
      </c>
      <c r="K3575" s="9">
        <f>(((Kickstarter[[#This Row],[launched_at]]/60)/60)/24)+DATE(1970,1,1)</f>
        <v>41921.375532407408</v>
      </c>
      <c r="L3575">
        <v>1412845246</v>
      </c>
      <c r="M3575" t="b">
        <v>0</v>
      </c>
      <c r="N3575">
        <v>78</v>
      </c>
      <c r="O3575" s="10">
        <f>Kickstarter[[#This Row],[pledged]]/Kickstarter[[#This Row],[goal]]</f>
        <v>1.028</v>
      </c>
      <c r="P3575" s="12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Sub-Category]],LEN(Kickstarter[[#This Row],[Category and Sub-Category]])-FIND("/",Kickstarter[[#This Row],[Category and Sub-Category]]))</f>
        <v>plays</v>
      </c>
      <c r="S3575" t="b">
        <v>1</v>
      </c>
      <c r="T3575" t="s">
        <v>8271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f>(((Kickstarter[[#This Row],[deadline]]/60)/60)/24)+DATE(1970,1,1)</f>
        <v>41956.984351851846</v>
      </c>
      <c r="J3576">
        <v>1415921848</v>
      </c>
      <c r="K3576" s="9">
        <f>(((Kickstarter[[#This Row],[launched_at]]/60)/60)/24)+DATE(1970,1,1)</f>
        <v>41926.942685185182</v>
      </c>
      <c r="L3576">
        <v>1413326248</v>
      </c>
      <c r="M3576" t="b">
        <v>0</v>
      </c>
      <c r="N3576">
        <v>45</v>
      </c>
      <c r="O3576" s="10">
        <f>Kickstarter[[#This Row],[pledged]]/Kickstarter[[#This Row],[goal]]</f>
        <v>1.0612068965517241</v>
      </c>
      <c r="P3576" s="12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Sub-Category]],LEN(Kickstarter[[#This Row],[Category and Sub-Category]])-FIND("/",Kickstarter[[#This Row],[Category and Sub-Category]]))</f>
        <v>plays</v>
      </c>
      <c r="S3576" t="b">
        <v>1</v>
      </c>
      <c r="T3576" t="s">
        <v>8271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f>(((Kickstarter[[#This Row],[deadline]]/60)/60)/24)+DATE(1970,1,1)</f>
        <v>42593.165972222225</v>
      </c>
      <c r="J3577">
        <v>1470887940</v>
      </c>
      <c r="K3577" s="9">
        <f>(((Kickstarter[[#This Row],[launched_at]]/60)/60)/24)+DATE(1970,1,1)</f>
        <v>42561.783877314811</v>
      </c>
      <c r="L3577">
        <v>1468176527</v>
      </c>
      <c r="M3577" t="b">
        <v>0</v>
      </c>
      <c r="N3577">
        <v>102</v>
      </c>
      <c r="O3577" s="10">
        <f>Kickstarter[[#This Row],[pledged]]/Kickstarter[[#This Row],[goal]]</f>
        <v>1.0133000000000001</v>
      </c>
      <c r="P3577" s="12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Sub-Category]],LEN(Kickstarter[[#This Row],[Category and Sub-Category]])-FIND("/",Kickstarter[[#This Row],[Category and Sub-Category]]))</f>
        <v>plays</v>
      </c>
      <c r="S3577" t="b">
        <v>1</v>
      </c>
      <c r="T3577" t="s">
        <v>8271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f>(((Kickstarter[[#This Row],[deadline]]/60)/60)/24)+DATE(1970,1,1)</f>
        <v>42709.590902777782</v>
      </c>
      <c r="J3578">
        <v>1480947054</v>
      </c>
      <c r="K3578" s="9">
        <f>(((Kickstarter[[#This Row],[launched_at]]/60)/60)/24)+DATE(1970,1,1)</f>
        <v>42649.54923611111</v>
      </c>
      <c r="L3578">
        <v>1475759454</v>
      </c>
      <c r="M3578" t="b">
        <v>0</v>
      </c>
      <c r="N3578">
        <v>5</v>
      </c>
      <c r="O3578" s="10">
        <f>Kickstarter[[#This Row],[pledged]]/Kickstarter[[#This Row],[goal]]</f>
        <v>1</v>
      </c>
      <c r="P3578" s="12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Sub-Category]],LEN(Kickstarter[[#This Row],[Category and Sub-Category]])-FIND("/",Kickstarter[[#This Row],[Category and Sub-Category]]))</f>
        <v>plays</v>
      </c>
      <c r="S3578" t="b">
        <v>1</v>
      </c>
      <c r="T3578" t="s">
        <v>8271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f>(((Kickstarter[[#This Row],[deadline]]/60)/60)/24)+DATE(1970,1,1)</f>
        <v>42120.26944444445</v>
      </c>
      <c r="J3579">
        <v>1430029680</v>
      </c>
      <c r="K3579" s="9">
        <f>(((Kickstarter[[#This Row],[launched_at]]/60)/60)/24)+DATE(1970,1,1)</f>
        <v>42093.786840277782</v>
      </c>
      <c r="L3579">
        <v>1427741583</v>
      </c>
      <c r="M3579" t="b">
        <v>0</v>
      </c>
      <c r="N3579">
        <v>27</v>
      </c>
      <c r="O3579" s="10">
        <f>Kickstarter[[#This Row],[pledged]]/Kickstarter[[#This Row],[goal]]</f>
        <v>1.3</v>
      </c>
      <c r="P3579" s="12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Sub-Category]],LEN(Kickstarter[[#This Row],[Category and Sub-Category]])-FIND("/",Kickstarter[[#This Row],[Category and Sub-Category]]))</f>
        <v>plays</v>
      </c>
      <c r="S3579" t="b">
        <v>1</v>
      </c>
      <c r="T3579" t="s">
        <v>8271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f>(((Kickstarter[[#This Row],[deadline]]/60)/60)/24)+DATE(1970,1,1)</f>
        <v>42490.733530092592</v>
      </c>
      <c r="J3580">
        <v>1462037777</v>
      </c>
      <c r="K3580" s="9">
        <f>(((Kickstarter[[#This Row],[launched_at]]/60)/60)/24)+DATE(1970,1,1)</f>
        <v>42460.733530092592</v>
      </c>
      <c r="L3580">
        <v>1459445777</v>
      </c>
      <c r="M3580" t="b">
        <v>0</v>
      </c>
      <c r="N3580">
        <v>37</v>
      </c>
      <c r="O3580" s="10">
        <f>Kickstarter[[#This Row],[pledged]]/Kickstarter[[#This Row],[goal]]</f>
        <v>1.0001333333333333</v>
      </c>
      <c r="P3580" s="12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Sub-Category]],LEN(Kickstarter[[#This Row],[Category and Sub-Category]])-FIND("/",Kickstarter[[#This Row],[Category and Sub-Category]]))</f>
        <v>plays</v>
      </c>
      <c r="S3580" t="b">
        <v>1</v>
      </c>
      <c r="T3580" t="s">
        <v>8271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f>(((Kickstarter[[#This Row],[deadline]]/60)/60)/24)+DATE(1970,1,1)</f>
        <v>42460.720555555556</v>
      </c>
      <c r="J3581">
        <v>1459444656</v>
      </c>
      <c r="K3581" s="9">
        <f>(((Kickstarter[[#This Row],[launched_at]]/60)/60)/24)+DATE(1970,1,1)</f>
        <v>42430.762222222227</v>
      </c>
      <c r="L3581">
        <v>1456856256</v>
      </c>
      <c r="M3581" t="b">
        <v>0</v>
      </c>
      <c r="N3581">
        <v>14</v>
      </c>
      <c r="O3581" s="10">
        <f>Kickstarter[[#This Row],[pledged]]/Kickstarter[[#This Row],[goal]]</f>
        <v>1</v>
      </c>
      <c r="P3581" s="12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Sub-Category]],LEN(Kickstarter[[#This Row],[Category and Sub-Category]])-FIND("/",Kickstarter[[#This Row],[Category and Sub-Category]]))</f>
        <v>plays</v>
      </c>
      <c r="S3581" t="b">
        <v>1</v>
      </c>
      <c r="T3581" t="s">
        <v>8271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f>(((Kickstarter[[#This Row],[deadline]]/60)/60)/24)+DATE(1970,1,1)</f>
        <v>42064.207638888889</v>
      </c>
      <c r="J3582">
        <v>1425185940</v>
      </c>
      <c r="K3582" s="9">
        <f>(((Kickstarter[[#This Row],[launched_at]]/60)/60)/24)+DATE(1970,1,1)</f>
        <v>42026.176180555558</v>
      </c>
      <c r="L3582">
        <v>1421900022</v>
      </c>
      <c r="M3582" t="b">
        <v>0</v>
      </c>
      <c r="N3582">
        <v>27</v>
      </c>
      <c r="O3582" s="10">
        <f>Kickstarter[[#This Row],[pledged]]/Kickstarter[[#This Row],[goal]]</f>
        <v>1.1388888888888888</v>
      </c>
      <c r="P3582" s="12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Sub-Category]],LEN(Kickstarter[[#This Row],[Category and Sub-Category]])-FIND("/",Kickstarter[[#This Row],[Category and Sub-Category]]))</f>
        <v>plays</v>
      </c>
      <c r="S3582" t="b">
        <v>1</v>
      </c>
      <c r="T3582" t="s">
        <v>8271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f>(((Kickstarter[[#This Row],[deadline]]/60)/60)/24)+DATE(1970,1,1)</f>
        <v>41850.471180555556</v>
      </c>
      <c r="J3583">
        <v>1406719110</v>
      </c>
      <c r="K3583" s="9">
        <f>(((Kickstarter[[#This Row],[launched_at]]/60)/60)/24)+DATE(1970,1,1)</f>
        <v>41836.471180555556</v>
      </c>
      <c r="L3583">
        <v>1405509510</v>
      </c>
      <c r="M3583" t="b">
        <v>0</v>
      </c>
      <c r="N3583">
        <v>45</v>
      </c>
      <c r="O3583" s="10">
        <f>Kickstarter[[#This Row],[pledged]]/Kickstarter[[#This Row],[goal]]</f>
        <v>1</v>
      </c>
      <c r="P3583" s="12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Sub-Category]],LEN(Kickstarter[[#This Row],[Category and Sub-Category]])-FIND("/",Kickstarter[[#This Row],[Category and Sub-Category]]))</f>
        <v>plays</v>
      </c>
      <c r="S3583" t="b">
        <v>1</v>
      </c>
      <c r="T3583" t="s">
        <v>8271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f>(((Kickstarter[[#This Row],[deadline]]/60)/60)/24)+DATE(1970,1,1)</f>
        <v>42465.095856481479</v>
      </c>
      <c r="J3584">
        <v>1459822682</v>
      </c>
      <c r="K3584" s="9">
        <f>(((Kickstarter[[#This Row],[launched_at]]/60)/60)/24)+DATE(1970,1,1)</f>
        <v>42451.095856481479</v>
      </c>
      <c r="L3584">
        <v>1458613082</v>
      </c>
      <c r="M3584" t="b">
        <v>0</v>
      </c>
      <c r="N3584">
        <v>49</v>
      </c>
      <c r="O3584" s="10">
        <f>Kickstarter[[#This Row],[pledged]]/Kickstarter[[#This Row],[goal]]</f>
        <v>2.87</v>
      </c>
      <c r="P3584" s="12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Sub-Category]],LEN(Kickstarter[[#This Row],[Category and Sub-Category]])-FIND("/",Kickstarter[[#This Row],[Category and Sub-Category]]))</f>
        <v>plays</v>
      </c>
      <c r="S3584" t="b">
        <v>1</v>
      </c>
      <c r="T3584" t="s">
        <v>8271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f>(((Kickstarter[[#This Row],[deadline]]/60)/60)/24)+DATE(1970,1,1)</f>
        <v>42478.384317129632</v>
      </c>
      <c r="J3585">
        <v>1460970805</v>
      </c>
      <c r="K3585" s="9">
        <f>(((Kickstarter[[#This Row],[launched_at]]/60)/60)/24)+DATE(1970,1,1)</f>
        <v>42418.425983796296</v>
      </c>
      <c r="L3585">
        <v>1455790405</v>
      </c>
      <c r="M3585" t="b">
        <v>0</v>
      </c>
      <c r="N3585">
        <v>24</v>
      </c>
      <c r="O3585" s="10">
        <f>Kickstarter[[#This Row],[pledged]]/Kickstarter[[#This Row],[goal]]</f>
        <v>1.085</v>
      </c>
      <c r="P3585" s="12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Sub-Category]],LEN(Kickstarter[[#This Row],[Category and Sub-Category]])-FIND("/",Kickstarter[[#This Row],[Category and Sub-Category]]))</f>
        <v>plays</v>
      </c>
      <c r="S3585" t="b">
        <v>1</v>
      </c>
      <c r="T3585" t="s">
        <v>8271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f>(((Kickstarter[[#This Row],[deadline]]/60)/60)/24)+DATE(1970,1,1)</f>
        <v>42198.316481481481</v>
      </c>
      <c r="J3586">
        <v>1436772944</v>
      </c>
      <c r="K3586" s="9">
        <f>(((Kickstarter[[#This Row],[launched_at]]/60)/60)/24)+DATE(1970,1,1)</f>
        <v>42168.316481481481</v>
      </c>
      <c r="L3586">
        <v>1434180944</v>
      </c>
      <c r="M3586" t="b">
        <v>0</v>
      </c>
      <c r="N3586">
        <v>112</v>
      </c>
      <c r="O3586" s="10">
        <f>Kickstarter[[#This Row],[pledged]]/Kickstarter[[#This Row],[goal]]</f>
        <v>1.155</v>
      </c>
      <c r="P3586" s="12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Sub-Category]],LEN(Kickstarter[[#This Row],[Category and Sub-Category]])-FIND("/",Kickstarter[[#This Row],[Category and Sub-Category]]))</f>
        <v>plays</v>
      </c>
      <c r="S3586" t="b">
        <v>1</v>
      </c>
      <c r="T3586" t="s">
        <v>8271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f>(((Kickstarter[[#This Row],[deadline]]/60)/60)/24)+DATE(1970,1,1)</f>
        <v>41994.716319444444</v>
      </c>
      <c r="J3587">
        <v>1419181890</v>
      </c>
      <c r="K3587" s="9">
        <f>(((Kickstarter[[#This Row],[launched_at]]/60)/60)/24)+DATE(1970,1,1)</f>
        <v>41964.716319444444</v>
      </c>
      <c r="L3587">
        <v>1416589890</v>
      </c>
      <c r="M3587" t="b">
        <v>0</v>
      </c>
      <c r="N3587">
        <v>23</v>
      </c>
      <c r="O3587" s="10">
        <f>Kickstarter[[#This Row],[pledged]]/Kickstarter[[#This Row],[goal]]</f>
        <v>1.1911764705882353</v>
      </c>
      <c r="P3587" s="12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Sub-Category]],LEN(Kickstarter[[#This Row],[Category and Sub-Category]])-FIND("/",Kickstarter[[#This Row],[Category and Sub-Category]]))</f>
        <v>plays</v>
      </c>
      <c r="S3587" t="b">
        <v>1</v>
      </c>
      <c r="T3587" t="s">
        <v>8271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f>(((Kickstarter[[#This Row],[deadline]]/60)/60)/24)+DATE(1970,1,1)</f>
        <v>42636.697569444441</v>
      </c>
      <c r="J3588">
        <v>1474649070</v>
      </c>
      <c r="K3588" s="9">
        <f>(((Kickstarter[[#This Row],[launched_at]]/60)/60)/24)+DATE(1970,1,1)</f>
        <v>42576.697569444441</v>
      </c>
      <c r="L3588">
        <v>1469465070</v>
      </c>
      <c r="M3588" t="b">
        <v>0</v>
      </c>
      <c r="N3588">
        <v>54</v>
      </c>
      <c r="O3588" s="10">
        <f>Kickstarter[[#This Row],[pledged]]/Kickstarter[[#This Row],[goal]]</f>
        <v>1.0942666666666667</v>
      </c>
      <c r="P3588" s="12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Sub-Category]],LEN(Kickstarter[[#This Row],[Category and Sub-Category]])-FIND("/",Kickstarter[[#This Row],[Category and Sub-Category]]))</f>
        <v>plays</v>
      </c>
      <c r="S3588" t="b">
        <v>1</v>
      </c>
      <c r="T3588" t="s">
        <v>8271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f>(((Kickstarter[[#This Row],[deadline]]/60)/60)/24)+DATE(1970,1,1)</f>
        <v>42548.791666666672</v>
      </c>
      <c r="J3589">
        <v>1467054000</v>
      </c>
      <c r="K3589" s="9">
        <f>(((Kickstarter[[#This Row],[launched_at]]/60)/60)/24)+DATE(1970,1,1)</f>
        <v>42503.539976851855</v>
      </c>
      <c r="L3589">
        <v>1463144254</v>
      </c>
      <c r="M3589" t="b">
        <v>0</v>
      </c>
      <c r="N3589">
        <v>28</v>
      </c>
      <c r="O3589" s="10">
        <f>Kickstarter[[#This Row],[pledged]]/Kickstarter[[#This Row],[goal]]</f>
        <v>1.266</v>
      </c>
      <c r="P3589" s="12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Sub-Category]],LEN(Kickstarter[[#This Row],[Category and Sub-Category]])-FIND("/",Kickstarter[[#This Row],[Category and Sub-Category]]))</f>
        <v>plays</v>
      </c>
      <c r="S3589" t="b">
        <v>1</v>
      </c>
      <c r="T3589" t="s">
        <v>8271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f>(((Kickstarter[[#This Row],[deadline]]/60)/60)/24)+DATE(1970,1,1)</f>
        <v>42123.958333333328</v>
      </c>
      <c r="J3590">
        <v>1430348400</v>
      </c>
      <c r="K3590" s="9">
        <f>(((Kickstarter[[#This Row],[launched_at]]/60)/60)/24)+DATE(1970,1,1)</f>
        <v>42101.828819444447</v>
      </c>
      <c r="L3590">
        <v>1428436410</v>
      </c>
      <c r="M3590" t="b">
        <v>0</v>
      </c>
      <c r="N3590">
        <v>11</v>
      </c>
      <c r="O3590" s="10">
        <f>Kickstarter[[#This Row],[pledged]]/Kickstarter[[#This Row],[goal]]</f>
        <v>1.0049999999999999</v>
      </c>
      <c r="P3590" s="12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Sub-Category]],LEN(Kickstarter[[#This Row],[Category and Sub-Category]])-FIND("/",Kickstarter[[#This Row],[Category and Sub-Category]]))</f>
        <v>plays</v>
      </c>
      <c r="S3590" t="b">
        <v>1</v>
      </c>
      <c r="T3590" t="s">
        <v>8271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f>(((Kickstarter[[#This Row],[deadline]]/60)/60)/24)+DATE(1970,1,1)</f>
        <v>42150.647534722222</v>
      </c>
      <c r="J3591">
        <v>1432654347</v>
      </c>
      <c r="K3591" s="9">
        <f>(((Kickstarter[[#This Row],[launched_at]]/60)/60)/24)+DATE(1970,1,1)</f>
        <v>42125.647534722222</v>
      </c>
      <c r="L3591">
        <v>1430494347</v>
      </c>
      <c r="M3591" t="b">
        <v>0</v>
      </c>
      <c r="N3591">
        <v>62</v>
      </c>
      <c r="O3591" s="10">
        <f>Kickstarter[[#This Row],[pledged]]/Kickstarter[[#This Row],[goal]]</f>
        <v>1.2749999999999999</v>
      </c>
      <c r="P3591" s="12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Sub-Category]],LEN(Kickstarter[[#This Row],[Category and Sub-Category]])-FIND("/",Kickstarter[[#This Row],[Category and Sub-Category]]))</f>
        <v>plays</v>
      </c>
      <c r="S3591" t="b">
        <v>1</v>
      </c>
      <c r="T3591" t="s">
        <v>8271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f>(((Kickstarter[[#This Row],[deadline]]/60)/60)/24)+DATE(1970,1,1)</f>
        <v>41932.333726851852</v>
      </c>
      <c r="J3592">
        <v>1413792034</v>
      </c>
      <c r="K3592" s="9">
        <f>(((Kickstarter[[#This Row],[launched_at]]/60)/60)/24)+DATE(1970,1,1)</f>
        <v>41902.333726851852</v>
      </c>
      <c r="L3592">
        <v>1411200034</v>
      </c>
      <c r="M3592" t="b">
        <v>0</v>
      </c>
      <c r="N3592">
        <v>73</v>
      </c>
      <c r="O3592" s="10">
        <f>Kickstarter[[#This Row],[pledged]]/Kickstarter[[#This Row],[goal]]</f>
        <v>1.0005999999999999</v>
      </c>
      <c r="P3592" s="12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Sub-Category]],LEN(Kickstarter[[#This Row],[Category and Sub-Category]])-FIND("/",Kickstarter[[#This Row],[Category and Sub-Category]]))</f>
        <v>plays</v>
      </c>
      <c r="S3592" t="b">
        <v>1</v>
      </c>
      <c r="T3592" t="s">
        <v>8271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f>(((Kickstarter[[#This Row],[deadline]]/60)/60)/24)+DATE(1970,1,1)</f>
        <v>42028.207638888889</v>
      </c>
      <c r="J3593">
        <v>1422075540</v>
      </c>
      <c r="K3593" s="9">
        <f>(((Kickstarter[[#This Row],[launched_at]]/60)/60)/24)+DATE(1970,1,1)</f>
        <v>42003.948425925926</v>
      </c>
      <c r="L3593">
        <v>1419979544</v>
      </c>
      <c r="M3593" t="b">
        <v>0</v>
      </c>
      <c r="N3593">
        <v>18</v>
      </c>
      <c r="O3593" s="10">
        <f>Kickstarter[[#This Row],[pledged]]/Kickstarter[[#This Row],[goal]]</f>
        <v>1.75</v>
      </c>
      <c r="P3593" s="12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Sub-Category]],LEN(Kickstarter[[#This Row],[Category and Sub-Category]])-FIND("/",Kickstarter[[#This Row],[Category and Sub-Category]]))</f>
        <v>plays</v>
      </c>
      <c r="S3593" t="b">
        <v>1</v>
      </c>
      <c r="T3593" t="s">
        <v>8271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f>(((Kickstarter[[#This Row],[deadline]]/60)/60)/24)+DATE(1970,1,1)</f>
        <v>42046.207638888889</v>
      </c>
      <c r="J3594">
        <v>1423630740</v>
      </c>
      <c r="K3594" s="9">
        <f>(((Kickstarter[[#This Row],[launched_at]]/60)/60)/24)+DATE(1970,1,1)</f>
        <v>41988.829942129625</v>
      </c>
      <c r="L3594">
        <v>1418673307</v>
      </c>
      <c r="M3594" t="b">
        <v>0</v>
      </c>
      <c r="N3594">
        <v>35</v>
      </c>
      <c r="O3594" s="10">
        <f>Kickstarter[[#This Row],[pledged]]/Kickstarter[[#This Row],[goal]]</f>
        <v>1.2725</v>
      </c>
      <c r="P3594" s="12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Sub-Category]],LEN(Kickstarter[[#This Row],[Category and Sub-Category]])-FIND("/",Kickstarter[[#This Row],[Category and Sub-Category]]))</f>
        <v>plays</v>
      </c>
      <c r="S3594" t="b">
        <v>1</v>
      </c>
      <c r="T3594" t="s">
        <v>8271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f>(((Kickstarter[[#This Row],[deadline]]/60)/60)/24)+DATE(1970,1,1)</f>
        <v>42009.851388888885</v>
      </c>
      <c r="J3595">
        <v>1420489560</v>
      </c>
      <c r="K3595" s="9">
        <f>(((Kickstarter[[#This Row],[launched_at]]/60)/60)/24)+DATE(1970,1,1)</f>
        <v>41974.898599537039</v>
      </c>
      <c r="L3595">
        <v>1417469639</v>
      </c>
      <c r="M3595" t="b">
        <v>0</v>
      </c>
      <c r="N3595">
        <v>43</v>
      </c>
      <c r="O3595" s="10">
        <f>Kickstarter[[#This Row],[pledged]]/Kickstarter[[#This Row],[goal]]</f>
        <v>1.1063333333333334</v>
      </c>
      <c r="P3595" s="12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Sub-Category]],LEN(Kickstarter[[#This Row],[Category and Sub-Category]])-FIND("/",Kickstarter[[#This Row],[Category and Sub-Category]]))</f>
        <v>plays</v>
      </c>
      <c r="S3595" t="b">
        <v>1</v>
      </c>
      <c r="T3595" t="s">
        <v>8271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f>(((Kickstarter[[#This Row],[deadline]]/60)/60)/24)+DATE(1970,1,1)</f>
        <v>42617.066921296297</v>
      </c>
      <c r="J3596">
        <v>1472952982</v>
      </c>
      <c r="K3596" s="9">
        <f>(((Kickstarter[[#This Row],[launched_at]]/60)/60)/24)+DATE(1970,1,1)</f>
        <v>42592.066921296297</v>
      </c>
      <c r="L3596">
        <v>1470792982</v>
      </c>
      <c r="M3596" t="b">
        <v>0</v>
      </c>
      <c r="N3596">
        <v>36</v>
      </c>
      <c r="O3596" s="10">
        <f>Kickstarter[[#This Row],[pledged]]/Kickstarter[[#This Row],[goal]]</f>
        <v>1.2593749999999999</v>
      </c>
      <c r="P3596" s="12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Sub-Category]],LEN(Kickstarter[[#This Row],[Category and Sub-Category]])-FIND("/",Kickstarter[[#This Row],[Category and Sub-Category]]))</f>
        <v>plays</v>
      </c>
      <c r="S3596" t="b">
        <v>1</v>
      </c>
      <c r="T3596" t="s">
        <v>8271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f>(((Kickstarter[[#This Row],[deadline]]/60)/60)/24)+DATE(1970,1,1)</f>
        <v>42076.290972222225</v>
      </c>
      <c r="J3597">
        <v>1426229940</v>
      </c>
      <c r="K3597" s="9">
        <f>(((Kickstarter[[#This Row],[launched_at]]/60)/60)/24)+DATE(1970,1,1)</f>
        <v>42050.008368055554</v>
      </c>
      <c r="L3597">
        <v>1423959123</v>
      </c>
      <c r="M3597" t="b">
        <v>0</v>
      </c>
      <c r="N3597">
        <v>62</v>
      </c>
      <c r="O3597" s="10">
        <f>Kickstarter[[#This Row],[pledged]]/Kickstarter[[#This Row],[goal]]</f>
        <v>1.1850000000000001</v>
      </c>
      <c r="P3597" s="12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Sub-Category]],LEN(Kickstarter[[#This Row],[Category and Sub-Category]])-FIND("/",Kickstarter[[#This Row],[Category and Sub-Category]]))</f>
        <v>plays</v>
      </c>
      <c r="S3597" t="b">
        <v>1</v>
      </c>
      <c r="T3597" t="s">
        <v>8271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f>(((Kickstarter[[#This Row],[deadline]]/60)/60)/24)+DATE(1970,1,1)</f>
        <v>41877.715069444443</v>
      </c>
      <c r="J3598">
        <v>1409072982</v>
      </c>
      <c r="K3598" s="9">
        <f>(((Kickstarter[[#This Row],[launched_at]]/60)/60)/24)+DATE(1970,1,1)</f>
        <v>41856.715069444443</v>
      </c>
      <c r="L3598">
        <v>1407258582</v>
      </c>
      <c r="M3598" t="b">
        <v>0</v>
      </c>
      <c r="N3598">
        <v>15</v>
      </c>
      <c r="O3598" s="10">
        <f>Kickstarter[[#This Row],[pledged]]/Kickstarter[[#This Row],[goal]]</f>
        <v>1.0772727272727274</v>
      </c>
      <c r="P3598" s="12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Sub-Category]],LEN(Kickstarter[[#This Row],[Category and Sub-Category]])-FIND("/",Kickstarter[[#This Row],[Category and Sub-Category]]))</f>
        <v>plays</v>
      </c>
      <c r="S3598" t="b">
        <v>1</v>
      </c>
      <c r="T3598" t="s">
        <v>8271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f>(((Kickstarter[[#This Row],[deadline]]/60)/60)/24)+DATE(1970,1,1)</f>
        <v>42432.249305555553</v>
      </c>
      <c r="J3599">
        <v>1456984740</v>
      </c>
      <c r="K3599" s="9">
        <f>(((Kickstarter[[#This Row],[launched_at]]/60)/60)/24)+DATE(1970,1,1)</f>
        <v>42417.585532407407</v>
      </c>
      <c r="L3599">
        <v>1455717790</v>
      </c>
      <c r="M3599" t="b">
        <v>0</v>
      </c>
      <c r="N3599">
        <v>33</v>
      </c>
      <c r="O3599" s="10">
        <f>Kickstarter[[#This Row],[pledged]]/Kickstarter[[#This Row],[goal]]</f>
        <v>1.026</v>
      </c>
      <c r="P3599" s="12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Sub-Category]],LEN(Kickstarter[[#This Row],[Category and Sub-Category]])-FIND("/",Kickstarter[[#This Row],[Category and Sub-Category]]))</f>
        <v>plays</v>
      </c>
      <c r="S3599" t="b">
        <v>1</v>
      </c>
      <c r="T3599" t="s">
        <v>8271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f>(((Kickstarter[[#This Row],[deadline]]/60)/60)/24)+DATE(1970,1,1)</f>
        <v>41885.207638888889</v>
      </c>
      <c r="J3600">
        <v>1409720340</v>
      </c>
      <c r="K3600" s="9">
        <f>(((Kickstarter[[#This Row],[launched_at]]/60)/60)/24)+DATE(1970,1,1)</f>
        <v>41866.79886574074</v>
      </c>
      <c r="L3600">
        <v>1408129822</v>
      </c>
      <c r="M3600" t="b">
        <v>0</v>
      </c>
      <c r="N3600">
        <v>27</v>
      </c>
      <c r="O3600" s="10">
        <f>Kickstarter[[#This Row],[pledged]]/Kickstarter[[#This Row],[goal]]</f>
        <v>1.101</v>
      </c>
      <c r="P3600" s="12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Sub-Category]],LEN(Kickstarter[[#This Row],[Category and Sub-Category]])-FIND("/",Kickstarter[[#This Row],[Category and Sub-Category]]))</f>
        <v>plays</v>
      </c>
      <c r="S3600" t="b">
        <v>1</v>
      </c>
      <c r="T3600" t="s">
        <v>8271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f>(((Kickstarter[[#This Row],[deadline]]/60)/60)/24)+DATE(1970,1,1)</f>
        <v>42246</v>
      </c>
      <c r="J3601">
        <v>1440892800</v>
      </c>
      <c r="K3601" s="9">
        <f>(((Kickstarter[[#This Row],[launched_at]]/60)/60)/24)+DATE(1970,1,1)</f>
        <v>42220.79487268519</v>
      </c>
      <c r="L3601">
        <v>1438715077</v>
      </c>
      <c r="M3601" t="b">
        <v>0</v>
      </c>
      <c r="N3601">
        <v>17</v>
      </c>
      <c r="O3601" s="10">
        <f>Kickstarter[[#This Row],[pledged]]/Kickstarter[[#This Row],[goal]]</f>
        <v>2.02</v>
      </c>
      <c r="P3601" s="12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Sub-Category]],LEN(Kickstarter[[#This Row],[Category and Sub-Category]])-FIND("/",Kickstarter[[#This Row],[Category and Sub-Category]]))</f>
        <v>plays</v>
      </c>
      <c r="S3601" t="b">
        <v>1</v>
      </c>
      <c r="T3601" t="s">
        <v>8271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f>(((Kickstarter[[#This Row],[deadline]]/60)/60)/24)+DATE(1970,1,1)</f>
        <v>42656.849120370374</v>
      </c>
      <c r="J3602">
        <v>1476390164</v>
      </c>
      <c r="K3602" s="9">
        <f>(((Kickstarter[[#This Row],[launched_at]]/60)/60)/24)+DATE(1970,1,1)</f>
        <v>42628.849120370374</v>
      </c>
      <c r="L3602">
        <v>1473970964</v>
      </c>
      <c r="M3602" t="b">
        <v>0</v>
      </c>
      <c r="N3602">
        <v>4</v>
      </c>
      <c r="O3602" s="10">
        <f>Kickstarter[[#This Row],[pledged]]/Kickstarter[[#This Row],[goal]]</f>
        <v>1.3</v>
      </c>
      <c r="P3602" s="12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Sub-Category]],LEN(Kickstarter[[#This Row],[Category and Sub-Category]])-FIND("/",Kickstarter[[#This Row],[Category and Sub-Category]]))</f>
        <v>plays</v>
      </c>
      <c r="S3602" t="b">
        <v>1</v>
      </c>
      <c r="T3602" t="s">
        <v>8271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f>(((Kickstarter[[#This Row],[deadline]]/60)/60)/24)+DATE(1970,1,1)</f>
        <v>42020.99863425926</v>
      </c>
      <c r="J3603">
        <v>1421452682</v>
      </c>
      <c r="K3603" s="9">
        <f>(((Kickstarter[[#This Row],[launched_at]]/60)/60)/24)+DATE(1970,1,1)</f>
        <v>41990.99863425926</v>
      </c>
      <c r="L3603">
        <v>1418860682</v>
      </c>
      <c r="M3603" t="b">
        <v>0</v>
      </c>
      <c r="N3603">
        <v>53</v>
      </c>
      <c r="O3603" s="10">
        <f>Kickstarter[[#This Row],[pledged]]/Kickstarter[[#This Row],[goal]]</f>
        <v>1.0435000000000001</v>
      </c>
      <c r="P3603" s="12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Sub-Category]],LEN(Kickstarter[[#This Row],[Category and Sub-Category]])-FIND("/",Kickstarter[[#This Row],[Category and Sub-Category]]))</f>
        <v>plays</v>
      </c>
      <c r="S3603" t="b">
        <v>1</v>
      </c>
      <c r="T3603" t="s">
        <v>8271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f>(((Kickstarter[[#This Row],[deadline]]/60)/60)/24)+DATE(1970,1,1)</f>
        <v>42507.894432870366</v>
      </c>
      <c r="J3604">
        <v>1463520479</v>
      </c>
      <c r="K3604" s="9">
        <f>(((Kickstarter[[#This Row],[launched_at]]/60)/60)/24)+DATE(1970,1,1)</f>
        <v>42447.894432870366</v>
      </c>
      <c r="L3604">
        <v>1458336479</v>
      </c>
      <c r="M3604" t="b">
        <v>0</v>
      </c>
      <c r="N3604">
        <v>49</v>
      </c>
      <c r="O3604" s="10">
        <f>Kickstarter[[#This Row],[pledged]]/Kickstarter[[#This Row],[goal]]</f>
        <v>1.0004999999999999</v>
      </c>
      <c r="P3604" s="12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Sub-Category]],LEN(Kickstarter[[#This Row],[Category and Sub-Category]])-FIND("/",Kickstarter[[#This Row],[Category and Sub-Category]]))</f>
        <v>plays</v>
      </c>
      <c r="S3604" t="b">
        <v>1</v>
      </c>
      <c r="T3604" t="s">
        <v>8271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f>(((Kickstarter[[#This Row],[deadline]]/60)/60)/24)+DATE(1970,1,1)</f>
        <v>42313.906018518523</v>
      </c>
      <c r="J3605">
        <v>1446759880</v>
      </c>
      <c r="K3605" s="9">
        <f>(((Kickstarter[[#This Row],[launched_at]]/60)/60)/24)+DATE(1970,1,1)</f>
        <v>42283.864351851851</v>
      </c>
      <c r="L3605">
        <v>1444164280</v>
      </c>
      <c r="M3605" t="b">
        <v>0</v>
      </c>
      <c r="N3605">
        <v>57</v>
      </c>
      <c r="O3605" s="10">
        <f>Kickstarter[[#This Row],[pledged]]/Kickstarter[[#This Row],[goal]]</f>
        <v>1.7066666666666668</v>
      </c>
      <c r="P3605" s="12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Sub-Category]],LEN(Kickstarter[[#This Row],[Category and Sub-Category]])-FIND("/",Kickstarter[[#This Row],[Category and Sub-Category]]))</f>
        <v>plays</v>
      </c>
      <c r="S3605" t="b">
        <v>1</v>
      </c>
      <c r="T3605" t="s">
        <v>8271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f>(((Kickstarter[[#This Row],[deadline]]/60)/60)/24)+DATE(1970,1,1)</f>
        <v>42489.290972222225</v>
      </c>
      <c r="J3606">
        <v>1461913140</v>
      </c>
      <c r="K3606" s="9">
        <f>(((Kickstarter[[#This Row],[launched_at]]/60)/60)/24)+DATE(1970,1,1)</f>
        <v>42483.015694444446</v>
      </c>
      <c r="L3606">
        <v>1461370956</v>
      </c>
      <c r="M3606" t="b">
        <v>0</v>
      </c>
      <c r="N3606">
        <v>69</v>
      </c>
      <c r="O3606" s="10">
        <f>Kickstarter[[#This Row],[pledged]]/Kickstarter[[#This Row],[goal]]</f>
        <v>1.1283333333333334</v>
      </c>
      <c r="P3606" s="12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Sub-Category]],LEN(Kickstarter[[#This Row],[Category and Sub-Category]])-FIND("/",Kickstarter[[#This Row],[Category and Sub-Category]]))</f>
        <v>plays</v>
      </c>
      <c r="S3606" t="b">
        <v>1</v>
      </c>
      <c r="T3606" t="s">
        <v>8271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f>(((Kickstarter[[#This Row],[deadline]]/60)/60)/24)+DATE(1970,1,1)</f>
        <v>42413.793124999997</v>
      </c>
      <c r="J3607">
        <v>1455390126</v>
      </c>
      <c r="K3607" s="9">
        <f>(((Kickstarter[[#This Row],[launched_at]]/60)/60)/24)+DATE(1970,1,1)</f>
        <v>42383.793124999997</v>
      </c>
      <c r="L3607">
        <v>1452798126</v>
      </c>
      <c r="M3607" t="b">
        <v>0</v>
      </c>
      <c r="N3607">
        <v>15</v>
      </c>
      <c r="O3607" s="10">
        <f>Kickstarter[[#This Row],[pledged]]/Kickstarter[[#This Row],[goal]]</f>
        <v>1.84</v>
      </c>
      <c r="P3607" s="12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Sub-Category]],LEN(Kickstarter[[#This Row],[Category and Sub-Category]])-FIND("/",Kickstarter[[#This Row],[Category and Sub-Category]]))</f>
        <v>plays</v>
      </c>
      <c r="S3607" t="b">
        <v>1</v>
      </c>
      <c r="T3607" t="s">
        <v>8271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f>(((Kickstarter[[#This Row],[deadline]]/60)/60)/24)+DATE(1970,1,1)</f>
        <v>42596.604826388888</v>
      </c>
      <c r="J3608">
        <v>1471185057</v>
      </c>
      <c r="K3608" s="9">
        <f>(((Kickstarter[[#This Row],[launched_at]]/60)/60)/24)+DATE(1970,1,1)</f>
        <v>42566.604826388888</v>
      </c>
      <c r="L3608">
        <v>1468593057</v>
      </c>
      <c r="M3608" t="b">
        <v>0</v>
      </c>
      <c r="N3608">
        <v>64</v>
      </c>
      <c r="O3608" s="10">
        <f>Kickstarter[[#This Row],[pledged]]/Kickstarter[[#This Row],[goal]]</f>
        <v>1.3026666666666666</v>
      </c>
      <c r="P3608" s="12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Sub-Category]],LEN(Kickstarter[[#This Row],[Category and Sub-Category]])-FIND("/",Kickstarter[[#This Row],[Category and Sub-Category]]))</f>
        <v>plays</v>
      </c>
      <c r="S3608" t="b">
        <v>1</v>
      </c>
      <c r="T3608" t="s">
        <v>8271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f>(((Kickstarter[[#This Row],[deadline]]/60)/60)/24)+DATE(1970,1,1)</f>
        <v>42353</v>
      </c>
      <c r="J3609">
        <v>1450137600</v>
      </c>
      <c r="K3609" s="9">
        <f>(((Kickstarter[[#This Row],[launched_at]]/60)/60)/24)+DATE(1970,1,1)</f>
        <v>42338.963912037041</v>
      </c>
      <c r="L3609">
        <v>1448924882</v>
      </c>
      <c r="M3609" t="b">
        <v>0</v>
      </c>
      <c r="N3609">
        <v>20</v>
      </c>
      <c r="O3609" s="10">
        <f>Kickstarter[[#This Row],[pledged]]/Kickstarter[[#This Row],[goal]]</f>
        <v>1.0545454545454545</v>
      </c>
      <c r="P3609" s="12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Sub-Category]],LEN(Kickstarter[[#This Row],[Category and Sub-Category]])-FIND("/",Kickstarter[[#This Row],[Category and Sub-Category]]))</f>
        <v>plays</v>
      </c>
      <c r="S3609" t="b">
        <v>1</v>
      </c>
      <c r="T3609" t="s">
        <v>8271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f>(((Kickstarter[[#This Row],[deadline]]/60)/60)/24)+DATE(1970,1,1)</f>
        <v>42538.583333333328</v>
      </c>
      <c r="J3610">
        <v>1466172000</v>
      </c>
      <c r="K3610" s="9">
        <f>(((Kickstarter[[#This Row],[launched_at]]/60)/60)/24)+DATE(1970,1,1)</f>
        <v>42506.709375000006</v>
      </c>
      <c r="L3610">
        <v>1463418090</v>
      </c>
      <c r="M3610" t="b">
        <v>0</v>
      </c>
      <c r="N3610">
        <v>27</v>
      </c>
      <c r="O3610" s="10">
        <f>Kickstarter[[#This Row],[pledged]]/Kickstarter[[#This Row],[goal]]</f>
        <v>1</v>
      </c>
      <c r="P3610" s="12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Sub-Category]],LEN(Kickstarter[[#This Row],[Category and Sub-Category]])-FIND("/",Kickstarter[[#This Row],[Category and Sub-Category]]))</f>
        <v>plays</v>
      </c>
      <c r="S3610" t="b">
        <v>1</v>
      </c>
      <c r="T3610" t="s">
        <v>8271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f>(((Kickstarter[[#This Row],[deadline]]/60)/60)/24)+DATE(1970,1,1)</f>
        <v>42459.950057870374</v>
      </c>
      <c r="J3611">
        <v>1459378085</v>
      </c>
      <c r="K3611" s="9">
        <f>(((Kickstarter[[#This Row],[launched_at]]/60)/60)/24)+DATE(1970,1,1)</f>
        <v>42429.991724537031</v>
      </c>
      <c r="L3611">
        <v>1456789685</v>
      </c>
      <c r="M3611" t="b">
        <v>0</v>
      </c>
      <c r="N3611">
        <v>21</v>
      </c>
      <c r="O3611" s="10">
        <f>Kickstarter[[#This Row],[pledged]]/Kickstarter[[#This Row],[goal]]</f>
        <v>1.5331632653061225</v>
      </c>
      <c r="P3611" s="12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Sub-Category]],LEN(Kickstarter[[#This Row],[Category and Sub-Category]])-FIND("/",Kickstarter[[#This Row],[Category and Sub-Category]]))</f>
        <v>plays</v>
      </c>
      <c r="S3611" t="b">
        <v>1</v>
      </c>
      <c r="T3611" t="s">
        <v>8271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f>(((Kickstarter[[#This Row],[deadline]]/60)/60)/24)+DATE(1970,1,1)</f>
        <v>42233.432129629626</v>
      </c>
      <c r="J3612">
        <v>1439806936</v>
      </c>
      <c r="K3612" s="9">
        <f>(((Kickstarter[[#This Row],[launched_at]]/60)/60)/24)+DATE(1970,1,1)</f>
        <v>42203.432129629626</v>
      </c>
      <c r="L3612">
        <v>1437214936</v>
      </c>
      <c r="M3612" t="b">
        <v>0</v>
      </c>
      <c r="N3612">
        <v>31</v>
      </c>
      <c r="O3612" s="10">
        <f>Kickstarter[[#This Row],[pledged]]/Kickstarter[[#This Row],[goal]]</f>
        <v>1.623</v>
      </c>
      <c r="P3612" s="12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Sub-Category]],LEN(Kickstarter[[#This Row],[Category and Sub-Category]])-FIND("/",Kickstarter[[#This Row],[Category and Sub-Category]]))</f>
        <v>plays</v>
      </c>
      <c r="S3612" t="b">
        <v>1</v>
      </c>
      <c r="T3612" t="s">
        <v>8271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f>(((Kickstarter[[#This Row],[deadline]]/60)/60)/24)+DATE(1970,1,1)</f>
        <v>42102.370381944449</v>
      </c>
      <c r="J3613">
        <v>1428483201</v>
      </c>
      <c r="K3613" s="9">
        <f>(((Kickstarter[[#This Row],[launched_at]]/60)/60)/24)+DATE(1970,1,1)</f>
        <v>42072.370381944449</v>
      </c>
      <c r="L3613">
        <v>1425891201</v>
      </c>
      <c r="M3613" t="b">
        <v>0</v>
      </c>
      <c r="N3613">
        <v>51</v>
      </c>
      <c r="O3613" s="10">
        <f>Kickstarter[[#This Row],[pledged]]/Kickstarter[[#This Row],[goal]]</f>
        <v>1.36</v>
      </c>
      <c r="P3613" s="12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Sub-Category]],LEN(Kickstarter[[#This Row],[Category and Sub-Category]])-FIND("/",Kickstarter[[#This Row],[Category and Sub-Category]]))</f>
        <v>plays</v>
      </c>
      <c r="S3613" t="b">
        <v>1</v>
      </c>
      <c r="T3613" t="s">
        <v>8271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f>(((Kickstarter[[#This Row],[deadline]]/60)/60)/24)+DATE(1970,1,1)</f>
        <v>41799.726979166669</v>
      </c>
      <c r="J3614">
        <v>1402334811</v>
      </c>
      <c r="K3614" s="9">
        <f>(((Kickstarter[[#This Row],[launched_at]]/60)/60)/24)+DATE(1970,1,1)</f>
        <v>41789.726979166669</v>
      </c>
      <c r="L3614">
        <v>1401470811</v>
      </c>
      <c r="M3614" t="b">
        <v>0</v>
      </c>
      <c r="N3614">
        <v>57</v>
      </c>
      <c r="O3614" s="10">
        <f>Kickstarter[[#This Row],[pledged]]/Kickstarter[[#This Row],[goal]]</f>
        <v>1.444</v>
      </c>
      <c r="P3614" s="12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Sub-Category]],LEN(Kickstarter[[#This Row],[Category and Sub-Category]])-FIND("/",Kickstarter[[#This Row],[Category and Sub-Category]]))</f>
        <v>plays</v>
      </c>
      <c r="S3614" t="b">
        <v>1</v>
      </c>
      <c r="T3614" t="s">
        <v>8271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f>(((Kickstarter[[#This Row],[deadline]]/60)/60)/24)+DATE(1970,1,1)</f>
        <v>41818.58997685185</v>
      </c>
      <c r="J3615">
        <v>1403964574</v>
      </c>
      <c r="K3615" s="9">
        <f>(((Kickstarter[[#This Row],[launched_at]]/60)/60)/24)+DATE(1970,1,1)</f>
        <v>41788.58997685185</v>
      </c>
      <c r="L3615">
        <v>1401372574</v>
      </c>
      <c r="M3615" t="b">
        <v>0</v>
      </c>
      <c r="N3615">
        <v>20</v>
      </c>
      <c r="O3615" s="10">
        <f>Kickstarter[[#This Row],[pledged]]/Kickstarter[[#This Row],[goal]]</f>
        <v>1</v>
      </c>
      <c r="P3615" s="12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Sub-Category]],LEN(Kickstarter[[#This Row],[Category and Sub-Category]])-FIND("/",Kickstarter[[#This Row],[Category and Sub-Category]]))</f>
        <v>plays</v>
      </c>
      <c r="S3615" t="b">
        <v>1</v>
      </c>
      <c r="T3615" t="s">
        <v>8271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f>(((Kickstarter[[#This Row],[deadline]]/60)/60)/24)+DATE(1970,1,1)</f>
        <v>42174.041851851856</v>
      </c>
      <c r="J3616">
        <v>1434675616</v>
      </c>
      <c r="K3616" s="9">
        <f>(((Kickstarter[[#This Row],[launched_at]]/60)/60)/24)+DATE(1970,1,1)</f>
        <v>42144.041851851856</v>
      </c>
      <c r="L3616">
        <v>1432083616</v>
      </c>
      <c r="M3616" t="b">
        <v>0</v>
      </c>
      <c r="N3616">
        <v>71</v>
      </c>
      <c r="O3616" s="10">
        <f>Kickstarter[[#This Row],[pledged]]/Kickstarter[[#This Row],[goal]]</f>
        <v>1.008</v>
      </c>
      <c r="P3616" s="12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Sub-Category]],LEN(Kickstarter[[#This Row],[Category and Sub-Category]])-FIND("/",Kickstarter[[#This Row],[Category and Sub-Category]]))</f>
        <v>plays</v>
      </c>
      <c r="S3616" t="b">
        <v>1</v>
      </c>
      <c r="T3616" t="s">
        <v>8271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f>(((Kickstarter[[#This Row],[deadline]]/60)/60)/24)+DATE(1970,1,1)</f>
        <v>42348.593703703707</v>
      </c>
      <c r="J3617">
        <v>1449756896</v>
      </c>
      <c r="K3617" s="9">
        <f>(((Kickstarter[[#This Row],[launched_at]]/60)/60)/24)+DATE(1970,1,1)</f>
        <v>42318.593703703707</v>
      </c>
      <c r="L3617">
        <v>1447164896</v>
      </c>
      <c r="M3617" t="b">
        <v>0</v>
      </c>
      <c r="N3617">
        <v>72</v>
      </c>
      <c r="O3617" s="10">
        <f>Kickstarter[[#This Row],[pledged]]/Kickstarter[[#This Row],[goal]]</f>
        <v>1.0680000000000001</v>
      </c>
      <c r="P3617" s="12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Sub-Category]],LEN(Kickstarter[[#This Row],[Category and Sub-Category]])-FIND("/",Kickstarter[[#This Row],[Category and Sub-Category]]))</f>
        <v>plays</v>
      </c>
      <c r="S3617" t="b">
        <v>1</v>
      </c>
      <c r="T3617" t="s">
        <v>8271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f>(((Kickstarter[[#This Row],[deadline]]/60)/60)/24)+DATE(1970,1,1)</f>
        <v>42082.908148148148</v>
      </c>
      <c r="J3618">
        <v>1426801664</v>
      </c>
      <c r="K3618" s="9">
        <f>(((Kickstarter[[#This Row],[launched_at]]/60)/60)/24)+DATE(1970,1,1)</f>
        <v>42052.949814814812</v>
      </c>
      <c r="L3618">
        <v>1424213264</v>
      </c>
      <c r="M3618" t="b">
        <v>0</v>
      </c>
      <c r="N3618">
        <v>45</v>
      </c>
      <c r="O3618" s="10">
        <f>Kickstarter[[#This Row],[pledged]]/Kickstarter[[#This Row],[goal]]</f>
        <v>1.248</v>
      </c>
      <c r="P3618" s="12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Sub-Category]],LEN(Kickstarter[[#This Row],[Category and Sub-Category]])-FIND("/",Kickstarter[[#This Row],[Category and Sub-Category]]))</f>
        <v>plays</v>
      </c>
      <c r="S3618" t="b">
        <v>1</v>
      </c>
      <c r="T3618" t="s">
        <v>8271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f>(((Kickstarter[[#This Row],[deadline]]/60)/60)/24)+DATE(1970,1,1)</f>
        <v>42794</v>
      </c>
      <c r="J3619">
        <v>1488240000</v>
      </c>
      <c r="K3619" s="9">
        <f>(((Kickstarter[[#This Row],[launched_at]]/60)/60)/24)+DATE(1970,1,1)</f>
        <v>42779.610289351855</v>
      </c>
      <c r="L3619">
        <v>1486996729</v>
      </c>
      <c r="M3619" t="b">
        <v>0</v>
      </c>
      <c r="N3619">
        <v>51</v>
      </c>
      <c r="O3619" s="10">
        <f>Kickstarter[[#This Row],[pledged]]/Kickstarter[[#This Row],[goal]]</f>
        <v>1.1891891891891893</v>
      </c>
      <c r="P3619" s="12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Sub-Category]],LEN(Kickstarter[[#This Row],[Category and Sub-Category]])-FIND("/",Kickstarter[[#This Row],[Category and Sub-Category]]))</f>
        <v>plays</v>
      </c>
      <c r="S3619" t="b">
        <v>1</v>
      </c>
      <c r="T3619" t="s">
        <v>8271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f>(((Kickstarter[[#This Row],[deadline]]/60)/60)/24)+DATE(1970,1,1)</f>
        <v>42158.627893518518</v>
      </c>
      <c r="J3620">
        <v>1433343850</v>
      </c>
      <c r="K3620" s="9">
        <f>(((Kickstarter[[#This Row],[launched_at]]/60)/60)/24)+DATE(1970,1,1)</f>
        <v>42128.627893518518</v>
      </c>
      <c r="L3620">
        <v>1430751850</v>
      </c>
      <c r="M3620" t="b">
        <v>0</v>
      </c>
      <c r="N3620">
        <v>56</v>
      </c>
      <c r="O3620" s="10">
        <f>Kickstarter[[#This Row],[pledged]]/Kickstarter[[#This Row],[goal]]</f>
        <v>1.01</v>
      </c>
      <c r="P3620" s="12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Sub-Category]],LEN(Kickstarter[[#This Row],[Category and Sub-Category]])-FIND("/",Kickstarter[[#This Row],[Category and Sub-Category]]))</f>
        <v>plays</v>
      </c>
      <c r="S3620" t="b">
        <v>1</v>
      </c>
      <c r="T3620" t="s">
        <v>8271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f>(((Kickstarter[[#This Row],[deadline]]/60)/60)/24)+DATE(1970,1,1)</f>
        <v>42693.916666666672</v>
      </c>
      <c r="J3621">
        <v>1479592800</v>
      </c>
      <c r="K3621" s="9">
        <f>(((Kickstarter[[#This Row],[launched_at]]/60)/60)/24)+DATE(1970,1,1)</f>
        <v>42661.132245370376</v>
      </c>
      <c r="L3621">
        <v>1476760226</v>
      </c>
      <c r="M3621" t="b">
        <v>0</v>
      </c>
      <c r="N3621">
        <v>17</v>
      </c>
      <c r="O3621" s="10">
        <f>Kickstarter[[#This Row],[pledged]]/Kickstarter[[#This Row],[goal]]</f>
        <v>1.1299999999999999</v>
      </c>
      <c r="P3621" s="12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Sub-Category]],LEN(Kickstarter[[#This Row],[Category and Sub-Category]])-FIND("/",Kickstarter[[#This Row],[Category and Sub-Category]]))</f>
        <v>plays</v>
      </c>
      <c r="S3621" t="b">
        <v>1</v>
      </c>
      <c r="T3621" t="s">
        <v>8271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f>(((Kickstarter[[#This Row],[deadline]]/60)/60)/24)+DATE(1970,1,1)</f>
        <v>42068.166666666672</v>
      </c>
      <c r="J3622">
        <v>1425528000</v>
      </c>
      <c r="K3622" s="9">
        <f>(((Kickstarter[[#This Row],[launched_at]]/60)/60)/24)+DATE(1970,1,1)</f>
        <v>42037.938206018516</v>
      </c>
      <c r="L3622">
        <v>1422916261</v>
      </c>
      <c r="M3622" t="b">
        <v>0</v>
      </c>
      <c r="N3622">
        <v>197</v>
      </c>
      <c r="O3622" s="10">
        <f>Kickstarter[[#This Row],[pledged]]/Kickstarter[[#This Row],[goal]]</f>
        <v>1.0519047619047619</v>
      </c>
      <c r="P3622" s="12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Sub-Category]],LEN(Kickstarter[[#This Row],[Category and Sub-Category]])-FIND("/",Kickstarter[[#This Row],[Category and Sub-Category]]))</f>
        <v>plays</v>
      </c>
      <c r="S3622" t="b">
        <v>1</v>
      </c>
      <c r="T3622" t="s">
        <v>8271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f>(((Kickstarter[[#This Row],[deadline]]/60)/60)/24)+DATE(1970,1,1)</f>
        <v>42643.875</v>
      </c>
      <c r="J3623">
        <v>1475269200</v>
      </c>
      <c r="K3623" s="9">
        <f>(((Kickstarter[[#This Row],[launched_at]]/60)/60)/24)+DATE(1970,1,1)</f>
        <v>42619.935694444444</v>
      </c>
      <c r="L3623">
        <v>1473200844</v>
      </c>
      <c r="M3623" t="b">
        <v>0</v>
      </c>
      <c r="N3623">
        <v>70</v>
      </c>
      <c r="O3623" s="10">
        <f>Kickstarter[[#This Row],[pledged]]/Kickstarter[[#This Row],[goal]]</f>
        <v>1.0973333333333333</v>
      </c>
      <c r="P3623" s="12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Sub-Category]],LEN(Kickstarter[[#This Row],[Category and Sub-Category]])-FIND("/",Kickstarter[[#This Row],[Category and Sub-Category]]))</f>
        <v>plays</v>
      </c>
      <c r="S3623" t="b">
        <v>1</v>
      </c>
      <c r="T3623" t="s">
        <v>8271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f>(((Kickstarter[[#This Row],[deadline]]/60)/60)/24)+DATE(1970,1,1)</f>
        <v>41910.140972222223</v>
      </c>
      <c r="J3624">
        <v>1411874580</v>
      </c>
      <c r="K3624" s="9">
        <f>(((Kickstarter[[#This Row],[launched_at]]/60)/60)/24)+DATE(1970,1,1)</f>
        <v>41877.221886574072</v>
      </c>
      <c r="L3624">
        <v>1409030371</v>
      </c>
      <c r="M3624" t="b">
        <v>0</v>
      </c>
      <c r="N3624">
        <v>21</v>
      </c>
      <c r="O3624" s="10">
        <f>Kickstarter[[#This Row],[pledged]]/Kickstarter[[#This Row],[goal]]</f>
        <v>1.00099</v>
      </c>
      <c r="P3624" s="12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Sub-Category]],LEN(Kickstarter[[#This Row],[Category and Sub-Category]])-FIND("/",Kickstarter[[#This Row],[Category and Sub-Category]]))</f>
        <v>plays</v>
      </c>
      <c r="S3624" t="b">
        <v>1</v>
      </c>
      <c r="T3624" t="s">
        <v>8271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f>(((Kickstarter[[#This Row],[deadline]]/60)/60)/24)+DATE(1970,1,1)</f>
        <v>41846.291666666664</v>
      </c>
      <c r="J3625">
        <v>1406358000</v>
      </c>
      <c r="K3625" s="9">
        <f>(((Kickstarter[[#This Row],[launched_at]]/60)/60)/24)+DATE(1970,1,1)</f>
        <v>41828.736921296295</v>
      </c>
      <c r="L3625">
        <v>1404841270</v>
      </c>
      <c r="M3625" t="b">
        <v>0</v>
      </c>
      <c r="N3625">
        <v>34</v>
      </c>
      <c r="O3625" s="10">
        <f>Kickstarter[[#This Row],[pledged]]/Kickstarter[[#This Row],[goal]]</f>
        <v>1.2</v>
      </c>
      <c r="P3625" s="12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Sub-Category]],LEN(Kickstarter[[#This Row],[Category and Sub-Category]])-FIND("/",Kickstarter[[#This Row],[Category and Sub-Category]]))</f>
        <v>plays</v>
      </c>
      <c r="S3625" t="b">
        <v>1</v>
      </c>
      <c r="T3625" t="s">
        <v>8271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f>(((Kickstarter[[#This Row],[deadline]]/60)/60)/24)+DATE(1970,1,1)</f>
        <v>42605.774189814809</v>
      </c>
      <c r="J3626">
        <v>1471977290</v>
      </c>
      <c r="K3626" s="9">
        <f>(((Kickstarter[[#This Row],[launched_at]]/60)/60)/24)+DATE(1970,1,1)</f>
        <v>42545.774189814809</v>
      </c>
      <c r="L3626">
        <v>1466793290</v>
      </c>
      <c r="M3626" t="b">
        <v>0</v>
      </c>
      <c r="N3626">
        <v>39</v>
      </c>
      <c r="O3626" s="10">
        <f>Kickstarter[[#This Row],[pledged]]/Kickstarter[[#This Row],[goal]]</f>
        <v>1.0493333333333332</v>
      </c>
      <c r="P3626" s="12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Sub-Category]],LEN(Kickstarter[[#This Row],[Category and Sub-Category]])-FIND("/",Kickstarter[[#This Row],[Category and Sub-Category]]))</f>
        <v>plays</v>
      </c>
      <c r="S3626" t="b">
        <v>1</v>
      </c>
      <c r="T3626" t="s">
        <v>8271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f>(((Kickstarter[[#This Row],[deadline]]/60)/60)/24)+DATE(1970,1,1)</f>
        <v>42187.652511574073</v>
      </c>
      <c r="J3627">
        <v>1435851577</v>
      </c>
      <c r="K3627" s="9">
        <f>(((Kickstarter[[#This Row],[launched_at]]/60)/60)/24)+DATE(1970,1,1)</f>
        <v>42157.652511574073</v>
      </c>
      <c r="L3627">
        <v>1433259577</v>
      </c>
      <c r="M3627" t="b">
        <v>0</v>
      </c>
      <c r="N3627">
        <v>78</v>
      </c>
      <c r="O3627" s="10">
        <f>Kickstarter[[#This Row],[pledged]]/Kickstarter[[#This Row],[goal]]</f>
        <v>1.0266666666666666</v>
      </c>
      <c r="P3627" s="12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Sub-Category]],LEN(Kickstarter[[#This Row],[Category and Sub-Category]])-FIND("/",Kickstarter[[#This Row],[Category and Sub-Category]]))</f>
        <v>plays</v>
      </c>
      <c r="S3627" t="b">
        <v>1</v>
      </c>
      <c r="T3627" t="s">
        <v>8271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f>(((Kickstarter[[#This Row],[deadline]]/60)/60)/24)+DATE(1970,1,1)</f>
        <v>41867.667326388888</v>
      </c>
      <c r="J3628">
        <v>1408204857</v>
      </c>
      <c r="K3628" s="9">
        <f>(((Kickstarter[[#This Row],[launched_at]]/60)/60)/24)+DATE(1970,1,1)</f>
        <v>41846.667326388888</v>
      </c>
      <c r="L3628">
        <v>1406390457</v>
      </c>
      <c r="M3628" t="b">
        <v>0</v>
      </c>
      <c r="N3628">
        <v>48</v>
      </c>
      <c r="O3628" s="10">
        <f>Kickstarter[[#This Row],[pledged]]/Kickstarter[[#This Row],[goal]]</f>
        <v>1.0182500000000001</v>
      </c>
      <c r="P3628" s="12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Sub-Category]],LEN(Kickstarter[[#This Row],[Category and Sub-Category]])-FIND("/",Kickstarter[[#This Row],[Category and Sub-Category]]))</f>
        <v>plays</v>
      </c>
      <c r="S3628" t="b">
        <v>1</v>
      </c>
      <c r="T3628" t="s">
        <v>8271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f>(((Kickstarter[[#This Row],[deadline]]/60)/60)/24)+DATE(1970,1,1)</f>
        <v>42511.165972222225</v>
      </c>
      <c r="J3629">
        <v>1463803140</v>
      </c>
      <c r="K3629" s="9">
        <f>(((Kickstarter[[#This Row],[launched_at]]/60)/60)/24)+DATE(1970,1,1)</f>
        <v>42460.741747685184</v>
      </c>
      <c r="L3629">
        <v>1459446487</v>
      </c>
      <c r="M3629" t="b">
        <v>0</v>
      </c>
      <c r="N3629">
        <v>29</v>
      </c>
      <c r="O3629" s="10">
        <f>Kickstarter[[#This Row],[pledged]]/Kickstarter[[#This Row],[goal]]</f>
        <v>1</v>
      </c>
      <c r="P3629" s="12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Sub-Category]],LEN(Kickstarter[[#This Row],[Category and Sub-Category]])-FIND("/",Kickstarter[[#This Row],[Category and Sub-Category]]))</f>
        <v>plays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f>(((Kickstarter[[#This Row],[deadline]]/60)/60)/24)+DATE(1970,1,1)</f>
        <v>42351.874953703707</v>
      </c>
      <c r="J3630">
        <v>1450040396</v>
      </c>
      <c r="K3630" s="9">
        <f>(((Kickstarter[[#This Row],[launched_at]]/60)/60)/24)+DATE(1970,1,1)</f>
        <v>42291.833287037036</v>
      </c>
      <c r="L3630">
        <v>1444852796</v>
      </c>
      <c r="M3630" t="b">
        <v>0</v>
      </c>
      <c r="N3630">
        <v>0</v>
      </c>
      <c r="O3630" s="10">
        <f>Kickstarter[[#This Row],[pledged]]/Kickstarter[[#This Row],[goal]]</f>
        <v>0</v>
      </c>
      <c r="P3630" s="12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Sub-Category]],LEN(Kickstarter[[#This Row],[Category and Sub-Category]])-FIND("/",Kickstarter[[#This Row],[Category and Sub-Category]]))</f>
        <v>musical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f>(((Kickstarter[[#This Row],[deadline]]/60)/60)/24)+DATE(1970,1,1)</f>
        <v>42495.708333333328</v>
      </c>
      <c r="J3631">
        <v>1462467600</v>
      </c>
      <c r="K3631" s="9">
        <f>(((Kickstarter[[#This Row],[launched_at]]/60)/60)/24)+DATE(1970,1,1)</f>
        <v>42437.094490740739</v>
      </c>
      <c r="L3631">
        <v>1457403364</v>
      </c>
      <c r="M3631" t="b">
        <v>0</v>
      </c>
      <c r="N3631">
        <v>2</v>
      </c>
      <c r="O3631" s="10">
        <f>Kickstarter[[#This Row],[pledged]]/Kickstarter[[#This Row],[goal]]</f>
        <v>1.9999999999999999E-6</v>
      </c>
      <c r="P3631" s="12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Sub-Category]],LEN(Kickstarter[[#This Row],[Category and Sub-Category]])-FIND("/",Kickstarter[[#This Row],[Category and Sub-Category]]))</f>
        <v>musical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f>(((Kickstarter[[#This Row],[deadline]]/60)/60)/24)+DATE(1970,1,1)</f>
        <v>41972.888773148152</v>
      </c>
      <c r="J3632">
        <v>1417295990</v>
      </c>
      <c r="K3632" s="9">
        <f>(((Kickstarter[[#This Row],[launched_at]]/60)/60)/24)+DATE(1970,1,1)</f>
        <v>41942.84710648148</v>
      </c>
      <c r="L3632">
        <v>1414700390</v>
      </c>
      <c r="M3632" t="b">
        <v>0</v>
      </c>
      <c r="N3632">
        <v>1</v>
      </c>
      <c r="O3632" s="10">
        <f>Kickstarter[[#This Row],[pledged]]/Kickstarter[[#This Row],[goal]]</f>
        <v>3.3333333333333332E-4</v>
      </c>
      <c r="P3632" s="12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Sub-Category]],LEN(Kickstarter[[#This Row],[Category and Sub-Category]])-FIND("/",Kickstarter[[#This Row],[Category and Sub-Category]]))</f>
        <v>musical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f>(((Kickstarter[[#This Row],[deadline]]/60)/60)/24)+DATE(1970,1,1)</f>
        <v>41905.165972222225</v>
      </c>
      <c r="J3633">
        <v>1411444740</v>
      </c>
      <c r="K3633" s="9">
        <f>(((Kickstarter[[#This Row],[launched_at]]/60)/60)/24)+DATE(1970,1,1)</f>
        <v>41880.753437499996</v>
      </c>
      <c r="L3633">
        <v>1409335497</v>
      </c>
      <c r="M3633" t="b">
        <v>0</v>
      </c>
      <c r="N3633">
        <v>59</v>
      </c>
      <c r="O3633" s="10">
        <f>Kickstarter[[#This Row],[pledged]]/Kickstarter[[#This Row],[goal]]</f>
        <v>0.51023391812865493</v>
      </c>
      <c r="P3633" s="12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Sub-Category]],LEN(Kickstarter[[#This Row],[Category and Sub-Category]])-FIND("/",Kickstarter[[#This Row],[Category and Sub-Category]]))</f>
        <v>musical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f>(((Kickstarter[[#This Row],[deadline]]/60)/60)/24)+DATE(1970,1,1)</f>
        <v>41966.936909722222</v>
      </c>
      <c r="J3634">
        <v>1416781749</v>
      </c>
      <c r="K3634" s="9">
        <f>(((Kickstarter[[#This Row],[launched_at]]/60)/60)/24)+DATE(1970,1,1)</f>
        <v>41946.936909722222</v>
      </c>
      <c r="L3634">
        <v>1415053749</v>
      </c>
      <c r="M3634" t="b">
        <v>0</v>
      </c>
      <c r="N3634">
        <v>1</v>
      </c>
      <c r="O3634" s="10">
        <f>Kickstarter[[#This Row],[pledged]]/Kickstarter[[#This Row],[goal]]</f>
        <v>0.2</v>
      </c>
      <c r="P3634" s="12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Sub-Category]],LEN(Kickstarter[[#This Row],[Category and Sub-Category]])-FIND("/",Kickstarter[[#This Row],[Category and Sub-Category]]))</f>
        <v>musical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f>(((Kickstarter[[#This Row],[deadline]]/60)/60)/24)+DATE(1970,1,1)</f>
        <v>42693.041666666672</v>
      </c>
      <c r="J3635">
        <v>1479517200</v>
      </c>
      <c r="K3635" s="9">
        <f>(((Kickstarter[[#This Row],[launched_at]]/60)/60)/24)+DATE(1970,1,1)</f>
        <v>42649.623460648145</v>
      </c>
      <c r="L3635">
        <v>1475765867</v>
      </c>
      <c r="M3635" t="b">
        <v>0</v>
      </c>
      <c r="N3635">
        <v>31</v>
      </c>
      <c r="O3635" s="10">
        <f>Kickstarter[[#This Row],[pledged]]/Kickstarter[[#This Row],[goal]]</f>
        <v>0.35239999999999999</v>
      </c>
      <c r="P3635" s="12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Sub-Category]],LEN(Kickstarter[[#This Row],[Category and Sub-Category]])-FIND("/",Kickstarter[[#This Row],[Category and Sub-Category]]))</f>
        <v>musical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f>(((Kickstarter[[#This Row],[deadline]]/60)/60)/24)+DATE(1970,1,1)</f>
        <v>42749.165972222225</v>
      </c>
      <c r="J3636">
        <v>1484366340</v>
      </c>
      <c r="K3636" s="9">
        <f>(((Kickstarter[[#This Row],[launched_at]]/60)/60)/24)+DATE(1970,1,1)</f>
        <v>42701.166365740741</v>
      </c>
      <c r="L3636">
        <v>1480219174</v>
      </c>
      <c r="M3636" t="b">
        <v>0</v>
      </c>
      <c r="N3636">
        <v>18</v>
      </c>
      <c r="O3636" s="10">
        <f>Kickstarter[[#This Row],[pledged]]/Kickstarter[[#This Row],[goal]]</f>
        <v>4.2466666666666666E-2</v>
      </c>
      <c r="P3636" s="12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Sub-Category]],LEN(Kickstarter[[#This Row],[Category and Sub-Category]])-FIND("/",Kickstarter[[#This Row],[Category and Sub-Category]]))</f>
        <v>musical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f>(((Kickstarter[[#This Row],[deadline]]/60)/60)/24)+DATE(1970,1,1)</f>
        <v>42480.88282407407</v>
      </c>
      <c r="J3637">
        <v>1461186676</v>
      </c>
      <c r="K3637" s="9">
        <f>(((Kickstarter[[#This Row],[launched_at]]/60)/60)/24)+DATE(1970,1,1)</f>
        <v>42450.88282407407</v>
      </c>
      <c r="L3637">
        <v>1458594676</v>
      </c>
      <c r="M3637" t="b">
        <v>0</v>
      </c>
      <c r="N3637">
        <v>10</v>
      </c>
      <c r="O3637" s="10">
        <f>Kickstarter[[#This Row],[pledged]]/Kickstarter[[#This Row],[goal]]</f>
        <v>0.36457142857142855</v>
      </c>
      <c r="P3637" s="12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Sub-Category]],LEN(Kickstarter[[#This Row],[Category and Sub-Category]])-FIND("/",Kickstarter[[#This Row],[Category and Sub-Category]]))</f>
        <v>musical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f>(((Kickstarter[[#This Row],[deadline]]/60)/60)/24)+DATE(1970,1,1)</f>
        <v>42261.694780092599</v>
      </c>
      <c r="J3638">
        <v>1442248829</v>
      </c>
      <c r="K3638" s="9">
        <f>(((Kickstarter[[#This Row],[launched_at]]/60)/60)/24)+DATE(1970,1,1)</f>
        <v>42226.694780092599</v>
      </c>
      <c r="L3638">
        <v>1439224829</v>
      </c>
      <c r="M3638" t="b">
        <v>0</v>
      </c>
      <c r="N3638">
        <v>0</v>
      </c>
      <c r="O3638" s="10">
        <f>Kickstarter[[#This Row],[pledged]]/Kickstarter[[#This Row],[goal]]</f>
        <v>0</v>
      </c>
      <c r="P3638" s="12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Sub-Category]],LEN(Kickstarter[[#This Row],[Category and Sub-Category]])-FIND("/",Kickstarter[[#This Row],[Category and Sub-Category]]))</f>
        <v>musical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f>(((Kickstarter[[#This Row],[deadline]]/60)/60)/24)+DATE(1970,1,1)</f>
        <v>42005.700636574074</v>
      </c>
      <c r="J3639">
        <v>1420130935</v>
      </c>
      <c r="K3639" s="9">
        <f>(((Kickstarter[[#This Row],[launched_at]]/60)/60)/24)+DATE(1970,1,1)</f>
        <v>41975.700636574074</v>
      </c>
      <c r="L3639">
        <v>1417538935</v>
      </c>
      <c r="M3639" t="b">
        <v>0</v>
      </c>
      <c r="N3639">
        <v>14</v>
      </c>
      <c r="O3639" s="10">
        <f>Kickstarter[[#This Row],[pledged]]/Kickstarter[[#This Row],[goal]]</f>
        <v>0.30866666666666664</v>
      </c>
      <c r="P3639" s="12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Sub-Category]],LEN(Kickstarter[[#This Row],[Category and Sub-Category]])-FIND("/",Kickstarter[[#This Row],[Category and Sub-Category]]))</f>
        <v>musical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f>(((Kickstarter[[#This Row],[deadline]]/60)/60)/24)+DATE(1970,1,1)</f>
        <v>42113.631157407406</v>
      </c>
      <c r="J3640">
        <v>1429456132</v>
      </c>
      <c r="K3640" s="9">
        <f>(((Kickstarter[[#This Row],[launched_at]]/60)/60)/24)+DATE(1970,1,1)</f>
        <v>42053.672824074078</v>
      </c>
      <c r="L3640">
        <v>1424275732</v>
      </c>
      <c r="M3640" t="b">
        <v>0</v>
      </c>
      <c r="N3640">
        <v>2</v>
      </c>
      <c r="O3640" s="10">
        <f>Kickstarter[[#This Row],[pledged]]/Kickstarter[[#This Row],[goal]]</f>
        <v>6.545454545454546E-2</v>
      </c>
      <c r="P3640" s="12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Sub-Category]],LEN(Kickstarter[[#This Row],[Category and Sub-Category]])-FIND("/",Kickstarter[[#This Row],[Category and Sub-Category]]))</f>
        <v>musical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f>(((Kickstarter[[#This Row],[deadline]]/60)/60)/24)+DATE(1970,1,1)</f>
        <v>42650.632638888885</v>
      </c>
      <c r="J3641">
        <v>1475853060</v>
      </c>
      <c r="K3641" s="9">
        <f>(((Kickstarter[[#This Row],[launched_at]]/60)/60)/24)+DATE(1970,1,1)</f>
        <v>42590.677152777775</v>
      </c>
      <c r="L3641">
        <v>1470672906</v>
      </c>
      <c r="M3641" t="b">
        <v>0</v>
      </c>
      <c r="N3641">
        <v>1</v>
      </c>
      <c r="O3641" s="10">
        <f>Kickstarter[[#This Row],[pledged]]/Kickstarter[[#This Row],[goal]]</f>
        <v>4.0000000000000003E-5</v>
      </c>
      <c r="P3641" s="12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Sub-Category]],LEN(Kickstarter[[#This Row],[Category and Sub-Category]])-FIND("/",Kickstarter[[#This Row],[Category and Sub-Category]]))</f>
        <v>musical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f>(((Kickstarter[[#This Row],[deadline]]/60)/60)/24)+DATE(1970,1,1)</f>
        <v>42134.781597222223</v>
      </c>
      <c r="J3642">
        <v>1431283530</v>
      </c>
      <c r="K3642" s="9">
        <f>(((Kickstarter[[#This Row],[launched_at]]/60)/60)/24)+DATE(1970,1,1)</f>
        <v>42104.781597222223</v>
      </c>
      <c r="L3642">
        <v>1428691530</v>
      </c>
      <c r="M3642" t="b">
        <v>0</v>
      </c>
      <c r="N3642">
        <v>3</v>
      </c>
      <c r="O3642" s="10">
        <f>Kickstarter[[#This Row],[pledged]]/Kickstarter[[#This Row],[goal]]</f>
        <v>5.5E-2</v>
      </c>
      <c r="P3642" s="12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Sub-Category]],LEN(Kickstarter[[#This Row],[Category and Sub-Category]])-FIND("/",Kickstarter[[#This Row],[Category and Sub-Category]]))</f>
        <v>musical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f>(((Kickstarter[[#This Row],[deadline]]/60)/60)/24)+DATE(1970,1,1)</f>
        <v>41917.208333333336</v>
      </c>
      <c r="J3643">
        <v>1412485200</v>
      </c>
      <c r="K3643" s="9">
        <f>(((Kickstarter[[#This Row],[launched_at]]/60)/60)/24)+DATE(1970,1,1)</f>
        <v>41899.627071759263</v>
      </c>
      <c r="L3643">
        <v>1410966179</v>
      </c>
      <c r="M3643" t="b">
        <v>0</v>
      </c>
      <c r="N3643">
        <v>0</v>
      </c>
      <c r="O3643" s="10">
        <f>Kickstarter[[#This Row],[pledged]]/Kickstarter[[#This Row],[goal]]</f>
        <v>0</v>
      </c>
      <c r="P3643" s="12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Sub-Category]],LEN(Kickstarter[[#This Row],[Category and Sub-Category]])-FIND("/",Kickstarter[[#This Row],[Category and Sub-Category]]))</f>
        <v>musical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f>(((Kickstarter[[#This Row],[deadline]]/60)/60)/24)+DATE(1970,1,1)</f>
        <v>42338.708333333328</v>
      </c>
      <c r="J3644">
        <v>1448902800</v>
      </c>
      <c r="K3644" s="9">
        <f>(((Kickstarter[[#This Row],[launched_at]]/60)/60)/24)+DATE(1970,1,1)</f>
        <v>42297.816284722227</v>
      </c>
      <c r="L3644">
        <v>1445369727</v>
      </c>
      <c r="M3644" t="b">
        <v>0</v>
      </c>
      <c r="N3644">
        <v>2</v>
      </c>
      <c r="O3644" s="10">
        <f>Kickstarter[[#This Row],[pledged]]/Kickstarter[[#This Row],[goal]]</f>
        <v>2.1428571428571429E-2</v>
      </c>
      <c r="P3644" s="12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Sub-Category]],LEN(Kickstarter[[#This Row],[Category and Sub-Category]])-FIND("/",Kickstarter[[#This Row],[Category and Sub-Category]]))</f>
        <v>musical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f>(((Kickstarter[[#This Row],[deadline]]/60)/60)/24)+DATE(1970,1,1)</f>
        <v>42325.185636574075</v>
      </c>
      <c r="J3645">
        <v>1447734439</v>
      </c>
      <c r="K3645" s="9">
        <f>(((Kickstarter[[#This Row],[launched_at]]/60)/60)/24)+DATE(1970,1,1)</f>
        <v>42285.143969907411</v>
      </c>
      <c r="L3645">
        <v>1444274839</v>
      </c>
      <c r="M3645" t="b">
        <v>0</v>
      </c>
      <c r="N3645">
        <v>0</v>
      </c>
      <c r="O3645" s="10">
        <f>Kickstarter[[#This Row],[pledged]]/Kickstarter[[#This Row],[goal]]</f>
        <v>0</v>
      </c>
      <c r="P3645" s="12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Sub-Category]],LEN(Kickstarter[[#This Row],[Category and Sub-Category]])-FIND("/",Kickstarter[[#This Row],[Category and Sub-Category]]))</f>
        <v>musical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f>(((Kickstarter[[#This Row],[deadline]]/60)/60)/24)+DATE(1970,1,1)</f>
        <v>42437.207638888889</v>
      </c>
      <c r="J3646">
        <v>1457413140</v>
      </c>
      <c r="K3646" s="9">
        <f>(((Kickstarter[[#This Row],[launched_at]]/60)/60)/24)+DATE(1970,1,1)</f>
        <v>42409.241747685184</v>
      </c>
      <c r="L3646">
        <v>1454996887</v>
      </c>
      <c r="M3646" t="b">
        <v>0</v>
      </c>
      <c r="N3646">
        <v>12</v>
      </c>
      <c r="O3646" s="10">
        <f>Kickstarter[[#This Row],[pledged]]/Kickstarter[[#This Row],[goal]]</f>
        <v>0.16420000000000001</v>
      </c>
      <c r="P3646" s="12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Sub-Category]],LEN(Kickstarter[[#This Row],[Category and Sub-Category]])-FIND("/",Kickstarter[[#This Row],[Category and Sub-Category]]))</f>
        <v>musical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f>(((Kickstarter[[#This Row],[deadline]]/60)/60)/24)+DATE(1970,1,1)</f>
        <v>42696.012013888889</v>
      </c>
      <c r="J3647">
        <v>1479773838</v>
      </c>
      <c r="K3647" s="9">
        <f>(((Kickstarter[[#This Row],[launched_at]]/60)/60)/24)+DATE(1970,1,1)</f>
        <v>42665.970347222217</v>
      </c>
      <c r="L3647">
        <v>1477178238</v>
      </c>
      <c r="M3647" t="b">
        <v>0</v>
      </c>
      <c r="N3647">
        <v>1</v>
      </c>
      <c r="O3647" s="10">
        <f>Kickstarter[[#This Row],[pledged]]/Kickstarter[[#This Row],[goal]]</f>
        <v>1E-3</v>
      </c>
      <c r="P3647" s="12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Sub-Category]],LEN(Kickstarter[[#This Row],[Category and Sub-Category]])-FIND("/",Kickstarter[[#This Row],[Category and Sub-Category]]))</f>
        <v>musical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f>(((Kickstarter[[#This Row],[deadline]]/60)/60)/24)+DATE(1970,1,1)</f>
        <v>42171.979166666672</v>
      </c>
      <c r="J3648">
        <v>1434497400</v>
      </c>
      <c r="K3648" s="9">
        <f>(((Kickstarter[[#This Row],[launched_at]]/60)/60)/24)+DATE(1970,1,1)</f>
        <v>42140.421319444446</v>
      </c>
      <c r="L3648">
        <v>1431770802</v>
      </c>
      <c r="M3648" t="b">
        <v>0</v>
      </c>
      <c r="N3648">
        <v>8</v>
      </c>
      <c r="O3648" s="10">
        <f>Kickstarter[[#This Row],[pledged]]/Kickstarter[[#This Row],[goal]]</f>
        <v>4.8099999999999997E-2</v>
      </c>
      <c r="P3648" s="12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Sub-Category]],LEN(Kickstarter[[#This Row],[Category and Sub-Category]])-FIND("/",Kickstarter[[#This Row],[Category and Sub-Category]]))</f>
        <v>musical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f>(((Kickstarter[[#This Row],[deadline]]/60)/60)/24)+DATE(1970,1,1)</f>
        <v>42643.749155092592</v>
      </c>
      <c r="J3649">
        <v>1475258327</v>
      </c>
      <c r="K3649" s="9">
        <f>(((Kickstarter[[#This Row],[launched_at]]/60)/60)/24)+DATE(1970,1,1)</f>
        <v>42598.749155092592</v>
      </c>
      <c r="L3649">
        <v>1471370327</v>
      </c>
      <c r="M3649" t="b">
        <v>0</v>
      </c>
      <c r="N3649">
        <v>2</v>
      </c>
      <c r="O3649" s="10">
        <f>Kickstarter[[#This Row],[pledged]]/Kickstarter[[#This Row],[goal]]</f>
        <v>0.06</v>
      </c>
      <c r="P3649" s="12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Sub-Category]],LEN(Kickstarter[[#This Row],[Category and Sub-Category]])-FIND("/",Kickstarter[[#This Row],[Category and Sub-Category]]))</f>
        <v>musical</v>
      </c>
      <c r="S3649" t="b">
        <v>0</v>
      </c>
      <c r="T3649" t="s">
        <v>8305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f>(((Kickstarter[[#This Row],[deadline]]/60)/60)/24)+DATE(1970,1,1)</f>
        <v>41917.292187500003</v>
      </c>
      <c r="J3650">
        <v>1412492445</v>
      </c>
      <c r="K3650" s="9">
        <f>(((Kickstarter[[#This Row],[launched_at]]/60)/60)/24)+DATE(1970,1,1)</f>
        <v>41887.292187500003</v>
      </c>
      <c r="L3650">
        <v>1409900445</v>
      </c>
      <c r="M3650" t="b">
        <v>0</v>
      </c>
      <c r="N3650">
        <v>73</v>
      </c>
      <c r="O3650" s="10">
        <f>Kickstarter[[#This Row],[pledged]]/Kickstarter[[#This Row],[goal]]</f>
        <v>1.003825</v>
      </c>
      <c r="P3650" s="12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Sub-Category]],LEN(Kickstarter[[#This Row],[Category and Sub-Category]])-FIND("/",Kickstarter[[#This Row],[Category and Sub-Category]]))</f>
        <v>plays</v>
      </c>
      <c r="S3650" t="b">
        <v>1</v>
      </c>
      <c r="T3650" t="s">
        <v>8271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f>(((Kickstarter[[#This Row],[deadline]]/60)/60)/24)+DATE(1970,1,1)</f>
        <v>41806.712893518517</v>
      </c>
      <c r="J3651">
        <v>1402938394</v>
      </c>
      <c r="K3651" s="9">
        <f>(((Kickstarter[[#This Row],[launched_at]]/60)/60)/24)+DATE(1970,1,1)</f>
        <v>41780.712893518517</v>
      </c>
      <c r="L3651">
        <v>1400691994</v>
      </c>
      <c r="M3651" t="b">
        <v>0</v>
      </c>
      <c r="N3651">
        <v>8</v>
      </c>
      <c r="O3651" s="10">
        <f>Kickstarter[[#This Row],[pledged]]/Kickstarter[[#This Row],[goal]]</f>
        <v>1.04</v>
      </c>
      <c r="P3651" s="12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Sub-Category]],LEN(Kickstarter[[#This Row],[Category and Sub-Category]])-FIND("/",Kickstarter[[#This Row],[Category and Sub-Category]]))</f>
        <v>plays</v>
      </c>
      <c r="S3651" t="b">
        <v>1</v>
      </c>
      <c r="T3651" t="s">
        <v>8271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f>(((Kickstarter[[#This Row],[deadline]]/60)/60)/24)+DATE(1970,1,1)</f>
        <v>42402.478981481487</v>
      </c>
      <c r="J3652">
        <v>1454412584</v>
      </c>
      <c r="K3652" s="9">
        <f>(((Kickstarter[[#This Row],[launched_at]]/60)/60)/24)+DATE(1970,1,1)</f>
        <v>42381.478981481487</v>
      </c>
      <c r="L3652">
        <v>1452598184</v>
      </c>
      <c r="M3652" t="b">
        <v>0</v>
      </c>
      <c r="N3652">
        <v>17</v>
      </c>
      <c r="O3652" s="10">
        <f>Kickstarter[[#This Row],[pledged]]/Kickstarter[[#This Row],[goal]]</f>
        <v>1</v>
      </c>
      <c r="P3652" s="12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Sub-Category]],LEN(Kickstarter[[#This Row],[Category and Sub-Category]])-FIND("/",Kickstarter[[#This Row],[Category and Sub-Category]]))</f>
        <v>plays</v>
      </c>
      <c r="S3652" t="b">
        <v>1</v>
      </c>
      <c r="T3652" t="s">
        <v>8271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f>(((Kickstarter[[#This Row],[deadline]]/60)/60)/24)+DATE(1970,1,1)</f>
        <v>41861.665972222225</v>
      </c>
      <c r="J3653">
        <v>1407686340</v>
      </c>
      <c r="K3653" s="9">
        <f>(((Kickstarter[[#This Row],[launched_at]]/60)/60)/24)+DATE(1970,1,1)</f>
        <v>41828.646319444444</v>
      </c>
      <c r="L3653">
        <v>1404833442</v>
      </c>
      <c r="M3653" t="b">
        <v>0</v>
      </c>
      <c r="N3653">
        <v>9</v>
      </c>
      <c r="O3653" s="10">
        <f>Kickstarter[[#This Row],[pledged]]/Kickstarter[[#This Row],[goal]]</f>
        <v>1.04</v>
      </c>
      <c r="P3653" s="12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Sub-Category]],LEN(Kickstarter[[#This Row],[Category and Sub-Category]])-FIND("/",Kickstarter[[#This Row],[Category and Sub-Category]]))</f>
        <v>plays</v>
      </c>
      <c r="S3653" t="b">
        <v>1</v>
      </c>
      <c r="T3653" t="s">
        <v>8271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f>(((Kickstarter[[#This Row],[deadline]]/60)/60)/24)+DATE(1970,1,1)</f>
        <v>42607.165972222225</v>
      </c>
      <c r="J3654">
        <v>1472097540</v>
      </c>
      <c r="K3654" s="9">
        <f>(((Kickstarter[[#This Row],[launched_at]]/60)/60)/24)+DATE(1970,1,1)</f>
        <v>42596.644699074073</v>
      </c>
      <c r="L3654">
        <v>1471188502</v>
      </c>
      <c r="M3654" t="b">
        <v>0</v>
      </c>
      <c r="N3654">
        <v>17</v>
      </c>
      <c r="O3654" s="10">
        <f>Kickstarter[[#This Row],[pledged]]/Kickstarter[[#This Row],[goal]]</f>
        <v>2.5066666666666668</v>
      </c>
      <c r="P3654" s="12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Sub-Category]],LEN(Kickstarter[[#This Row],[Category and Sub-Category]])-FIND("/",Kickstarter[[#This Row],[Category and Sub-Category]]))</f>
        <v>plays</v>
      </c>
      <c r="S3654" t="b">
        <v>1</v>
      </c>
      <c r="T3654" t="s">
        <v>8271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f>(((Kickstarter[[#This Row],[deadline]]/60)/60)/24)+DATE(1970,1,1)</f>
        <v>42221.363506944443</v>
      </c>
      <c r="J3655">
        <v>1438764207</v>
      </c>
      <c r="K3655" s="9">
        <f>(((Kickstarter[[#This Row],[launched_at]]/60)/60)/24)+DATE(1970,1,1)</f>
        <v>42191.363506944443</v>
      </c>
      <c r="L3655">
        <v>1436172207</v>
      </c>
      <c r="M3655" t="b">
        <v>0</v>
      </c>
      <c r="N3655">
        <v>33</v>
      </c>
      <c r="O3655" s="10">
        <f>Kickstarter[[#This Row],[pledged]]/Kickstarter[[#This Row],[goal]]</f>
        <v>1.0049999999999999</v>
      </c>
      <c r="P3655" s="12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Sub-Category]],LEN(Kickstarter[[#This Row],[Category and Sub-Category]])-FIND("/",Kickstarter[[#This Row],[Category and Sub-Category]]))</f>
        <v>plays</v>
      </c>
      <c r="S3655" t="b">
        <v>1</v>
      </c>
      <c r="T3655" t="s">
        <v>8271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f>(((Kickstarter[[#This Row],[deadline]]/60)/60)/24)+DATE(1970,1,1)</f>
        <v>42463.708333333328</v>
      </c>
      <c r="J3656">
        <v>1459702800</v>
      </c>
      <c r="K3656" s="9">
        <f>(((Kickstarter[[#This Row],[launched_at]]/60)/60)/24)+DATE(1970,1,1)</f>
        <v>42440.416504629626</v>
      </c>
      <c r="L3656">
        <v>1457690386</v>
      </c>
      <c r="M3656" t="b">
        <v>0</v>
      </c>
      <c r="N3656">
        <v>38</v>
      </c>
      <c r="O3656" s="10">
        <f>Kickstarter[[#This Row],[pledged]]/Kickstarter[[#This Row],[goal]]</f>
        <v>1.744</v>
      </c>
      <c r="P3656" s="12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Sub-Category]],LEN(Kickstarter[[#This Row],[Category and Sub-Category]])-FIND("/",Kickstarter[[#This Row],[Category and Sub-Category]]))</f>
        <v>plays</v>
      </c>
      <c r="S3656" t="b">
        <v>1</v>
      </c>
      <c r="T3656" t="s">
        <v>8271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f>(((Kickstarter[[#This Row],[deadline]]/60)/60)/24)+DATE(1970,1,1)</f>
        <v>42203.290972222225</v>
      </c>
      <c r="J3657">
        <v>1437202740</v>
      </c>
      <c r="K3657" s="9">
        <f>(((Kickstarter[[#This Row],[launched_at]]/60)/60)/24)+DATE(1970,1,1)</f>
        <v>42173.803217592591</v>
      </c>
      <c r="L3657">
        <v>1434654998</v>
      </c>
      <c r="M3657" t="b">
        <v>0</v>
      </c>
      <c r="N3657">
        <v>79</v>
      </c>
      <c r="O3657" s="10">
        <f>Kickstarter[[#This Row],[pledged]]/Kickstarter[[#This Row],[goal]]</f>
        <v>1.1626000000000001</v>
      </c>
      <c r="P3657" s="12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Sub-Category]],LEN(Kickstarter[[#This Row],[Category and Sub-Category]])-FIND("/",Kickstarter[[#This Row],[Category and Sub-Category]]))</f>
        <v>plays</v>
      </c>
      <c r="S3657" t="b">
        <v>1</v>
      </c>
      <c r="T3657" t="s">
        <v>8271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f>(((Kickstarter[[#This Row],[deadline]]/60)/60)/24)+DATE(1970,1,1)</f>
        <v>42767.957638888889</v>
      </c>
      <c r="J3658">
        <v>1485989940</v>
      </c>
      <c r="K3658" s="9">
        <f>(((Kickstarter[[#This Row],[launched_at]]/60)/60)/24)+DATE(1970,1,1)</f>
        <v>42737.910138888896</v>
      </c>
      <c r="L3658">
        <v>1483393836</v>
      </c>
      <c r="M3658" t="b">
        <v>0</v>
      </c>
      <c r="N3658">
        <v>46</v>
      </c>
      <c r="O3658" s="10">
        <f>Kickstarter[[#This Row],[pledged]]/Kickstarter[[#This Row],[goal]]</f>
        <v>1.0582</v>
      </c>
      <c r="P3658" s="12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Sub-Category]],LEN(Kickstarter[[#This Row],[Category and Sub-Category]])-FIND("/",Kickstarter[[#This Row],[Category and Sub-Category]]))</f>
        <v>plays</v>
      </c>
      <c r="S3658" t="b">
        <v>1</v>
      </c>
      <c r="T3658" t="s">
        <v>8271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f>(((Kickstarter[[#This Row],[deadline]]/60)/60)/24)+DATE(1970,1,1)</f>
        <v>42522.904166666667</v>
      </c>
      <c r="J3659">
        <v>1464817320</v>
      </c>
      <c r="K3659" s="9">
        <f>(((Kickstarter[[#This Row],[launched_at]]/60)/60)/24)+DATE(1970,1,1)</f>
        <v>42499.629849537043</v>
      </c>
      <c r="L3659">
        <v>1462806419</v>
      </c>
      <c r="M3659" t="b">
        <v>0</v>
      </c>
      <c r="N3659">
        <v>20</v>
      </c>
      <c r="O3659" s="10">
        <f>Kickstarter[[#This Row],[pledged]]/Kickstarter[[#This Row],[goal]]</f>
        <v>1.1074999999999999</v>
      </c>
      <c r="P3659" s="12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Sub-Category]],LEN(Kickstarter[[#This Row],[Category and Sub-Category]])-FIND("/",Kickstarter[[#This Row],[Category and Sub-Category]]))</f>
        <v>plays</v>
      </c>
      <c r="S3659" t="b">
        <v>1</v>
      </c>
      <c r="T3659" t="s">
        <v>8271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f>(((Kickstarter[[#This Row],[deadline]]/60)/60)/24)+DATE(1970,1,1)</f>
        <v>41822.165972222225</v>
      </c>
      <c r="J3660">
        <v>1404273540</v>
      </c>
      <c r="K3660" s="9">
        <f>(((Kickstarter[[#This Row],[launched_at]]/60)/60)/24)+DATE(1970,1,1)</f>
        <v>41775.858564814815</v>
      </c>
      <c r="L3660">
        <v>1400272580</v>
      </c>
      <c r="M3660" t="b">
        <v>0</v>
      </c>
      <c r="N3660">
        <v>20</v>
      </c>
      <c r="O3660" s="10">
        <f>Kickstarter[[#This Row],[pledged]]/Kickstarter[[#This Row],[goal]]</f>
        <v>1.0066666666666666</v>
      </c>
      <c r="P3660" s="12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Sub-Category]],LEN(Kickstarter[[#This Row],[Category and Sub-Category]])-FIND("/",Kickstarter[[#This Row],[Category and Sub-Category]]))</f>
        <v>plays</v>
      </c>
      <c r="S3660" t="b">
        <v>1</v>
      </c>
      <c r="T3660" t="s">
        <v>8271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f>(((Kickstarter[[#This Row],[deadline]]/60)/60)/24)+DATE(1970,1,1)</f>
        <v>42082.610416666663</v>
      </c>
      <c r="J3661">
        <v>1426775940</v>
      </c>
      <c r="K3661" s="9">
        <f>(((Kickstarter[[#This Row],[launched_at]]/60)/60)/24)+DATE(1970,1,1)</f>
        <v>42055.277199074073</v>
      </c>
      <c r="L3661">
        <v>1424414350</v>
      </c>
      <c r="M3661" t="b">
        <v>0</v>
      </c>
      <c r="N3661">
        <v>13</v>
      </c>
      <c r="O3661" s="10">
        <f>Kickstarter[[#This Row],[pledged]]/Kickstarter[[#This Row],[goal]]</f>
        <v>1.0203333333333333</v>
      </c>
      <c r="P3661" s="12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Sub-Category]],LEN(Kickstarter[[#This Row],[Category and Sub-Category]])-FIND("/",Kickstarter[[#This Row],[Category and Sub-Category]]))</f>
        <v>plays</v>
      </c>
      <c r="S3661" t="b">
        <v>1</v>
      </c>
      <c r="T3661" t="s">
        <v>8271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f>(((Kickstarter[[#This Row],[deadline]]/60)/60)/24)+DATE(1970,1,1)</f>
        <v>41996.881076388891</v>
      </c>
      <c r="J3662">
        <v>1419368925</v>
      </c>
      <c r="K3662" s="9">
        <f>(((Kickstarter[[#This Row],[launched_at]]/60)/60)/24)+DATE(1970,1,1)</f>
        <v>41971.881076388891</v>
      </c>
      <c r="L3662">
        <v>1417208925</v>
      </c>
      <c r="M3662" t="b">
        <v>0</v>
      </c>
      <c r="N3662">
        <v>22</v>
      </c>
      <c r="O3662" s="10">
        <f>Kickstarter[[#This Row],[pledged]]/Kickstarter[[#This Row],[goal]]</f>
        <v>1</v>
      </c>
      <c r="P3662" s="12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Sub-Category]],LEN(Kickstarter[[#This Row],[Category and Sub-Category]])-FIND("/",Kickstarter[[#This Row],[Category and Sub-Category]]))</f>
        <v>plays</v>
      </c>
      <c r="S3662" t="b">
        <v>1</v>
      </c>
      <c r="T3662" t="s">
        <v>8271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f>(((Kickstarter[[#This Row],[deadline]]/60)/60)/24)+DATE(1970,1,1)</f>
        <v>42470.166666666672</v>
      </c>
      <c r="J3663">
        <v>1460260800</v>
      </c>
      <c r="K3663" s="9">
        <f>(((Kickstarter[[#This Row],[launched_at]]/60)/60)/24)+DATE(1970,1,1)</f>
        <v>42447.896666666667</v>
      </c>
      <c r="L3663">
        <v>1458336672</v>
      </c>
      <c r="M3663" t="b">
        <v>0</v>
      </c>
      <c r="N3663">
        <v>36</v>
      </c>
      <c r="O3663" s="10">
        <f>Kickstarter[[#This Row],[pledged]]/Kickstarter[[#This Row],[goal]]</f>
        <v>1.1100000000000001</v>
      </c>
      <c r="P3663" s="12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Sub-Category]],LEN(Kickstarter[[#This Row],[Category and Sub-Category]])-FIND("/",Kickstarter[[#This Row],[Category and Sub-Category]]))</f>
        <v>plays</v>
      </c>
      <c r="S3663" t="b">
        <v>1</v>
      </c>
      <c r="T3663" t="s">
        <v>8271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f>(((Kickstarter[[#This Row],[deadline]]/60)/60)/24)+DATE(1970,1,1)</f>
        <v>42094.178402777776</v>
      </c>
      <c r="J3664">
        <v>1427775414</v>
      </c>
      <c r="K3664" s="9">
        <f>(((Kickstarter[[#This Row],[launched_at]]/60)/60)/24)+DATE(1970,1,1)</f>
        <v>42064.220069444447</v>
      </c>
      <c r="L3664">
        <v>1425187014</v>
      </c>
      <c r="M3664" t="b">
        <v>0</v>
      </c>
      <c r="N3664">
        <v>40</v>
      </c>
      <c r="O3664" s="10">
        <f>Kickstarter[[#This Row],[pledged]]/Kickstarter[[#This Row],[goal]]</f>
        <v>1.0142500000000001</v>
      </c>
      <c r="P3664" s="12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Sub-Category]],LEN(Kickstarter[[#This Row],[Category and Sub-Category]])-FIND("/",Kickstarter[[#This Row],[Category and Sub-Category]]))</f>
        <v>plays</v>
      </c>
      <c r="S3664" t="b">
        <v>1</v>
      </c>
      <c r="T3664" t="s">
        <v>8271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f>(((Kickstarter[[#This Row],[deadline]]/60)/60)/24)+DATE(1970,1,1)</f>
        <v>42725.493402777778</v>
      </c>
      <c r="J3665">
        <v>1482321030</v>
      </c>
      <c r="K3665" s="9">
        <f>(((Kickstarter[[#This Row],[launched_at]]/60)/60)/24)+DATE(1970,1,1)</f>
        <v>42665.451736111107</v>
      </c>
      <c r="L3665">
        <v>1477133430</v>
      </c>
      <c r="M3665" t="b">
        <v>0</v>
      </c>
      <c r="N3665">
        <v>9</v>
      </c>
      <c r="O3665" s="10">
        <f>Kickstarter[[#This Row],[pledged]]/Kickstarter[[#This Row],[goal]]</f>
        <v>1.04</v>
      </c>
      <c r="P3665" s="12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Sub-Category]],LEN(Kickstarter[[#This Row],[Category and Sub-Category]])-FIND("/",Kickstarter[[#This Row],[Category and Sub-Category]]))</f>
        <v>plays</v>
      </c>
      <c r="S3665" t="b">
        <v>1</v>
      </c>
      <c r="T3665" t="s">
        <v>8271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f>(((Kickstarter[[#This Row],[deadline]]/60)/60)/24)+DATE(1970,1,1)</f>
        <v>42537.248715277776</v>
      </c>
      <c r="J3666">
        <v>1466056689</v>
      </c>
      <c r="K3666" s="9">
        <f>(((Kickstarter[[#This Row],[launched_at]]/60)/60)/24)+DATE(1970,1,1)</f>
        <v>42523.248715277776</v>
      </c>
      <c r="L3666">
        <v>1464847089</v>
      </c>
      <c r="M3666" t="b">
        <v>0</v>
      </c>
      <c r="N3666">
        <v>19</v>
      </c>
      <c r="O3666" s="10">
        <f>Kickstarter[[#This Row],[pledged]]/Kickstarter[[#This Row],[goal]]</f>
        <v>1.09375</v>
      </c>
      <c r="P3666" s="12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Sub-Category]],LEN(Kickstarter[[#This Row],[Category and Sub-Category]])-FIND("/",Kickstarter[[#This Row],[Category and Sub-Category]]))</f>
        <v>plays</v>
      </c>
      <c r="S3666" t="b">
        <v>1</v>
      </c>
      <c r="T3666" t="s">
        <v>8271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f>(((Kickstarter[[#This Row],[deadline]]/60)/60)/24)+DATE(1970,1,1)</f>
        <v>42305.829166666663</v>
      </c>
      <c r="J3667">
        <v>1446062040</v>
      </c>
      <c r="K3667" s="9">
        <f>(((Kickstarter[[#This Row],[launched_at]]/60)/60)/24)+DATE(1970,1,1)</f>
        <v>42294.808124999996</v>
      </c>
      <c r="L3667">
        <v>1445109822</v>
      </c>
      <c r="M3667" t="b">
        <v>0</v>
      </c>
      <c r="N3667">
        <v>14</v>
      </c>
      <c r="O3667" s="10">
        <f>Kickstarter[[#This Row],[pledged]]/Kickstarter[[#This Row],[goal]]</f>
        <v>1.1516129032258065</v>
      </c>
      <c r="P3667" s="12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Sub-Category]],LEN(Kickstarter[[#This Row],[Category and Sub-Category]])-FIND("/",Kickstarter[[#This Row],[Category and Sub-Category]]))</f>
        <v>plays</v>
      </c>
      <c r="S3667" t="b">
        <v>1</v>
      </c>
      <c r="T3667" t="s">
        <v>8271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f>(((Kickstarter[[#This Row],[deadline]]/60)/60)/24)+DATE(1970,1,1)</f>
        <v>41844.291666666664</v>
      </c>
      <c r="J3668">
        <v>1406185200</v>
      </c>
      <c r="K3668" s="9">
        <f>(((Kickstarter[[#This Row],[launched_at]]/60)/60)/24)+DATE(1970,1,1)</f>
        <v>41822.90488425926</v>
      </c>
      <c r="L3668">
        <v>1404337382</v>
      </c>
      <c r="M3668" t="b">
        <v>0</v>
      </c>
      <c r="N3668">
        <v>38</v>
      </c>
      <c r="O3668" s="10">
        <f>Kickstarter[[#This Row],[pledged]]/Kickstarter[[#This Row],[goal]]</f>
        <v>1</v>
      </c>
      <c r="P3668" s="12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Sub-Category]],LEN(Kickstarter[[#This Row],[Category and Sub-Category]])-FIND("/",Kickstarter[[#This Row],[Category and Sub-Category]]))</f>
        <v>plays</v>
      </c>
      <c r="S3668" t="b">
        <v>1</v>
      </c>
      <c r="T3668" t="s">
        <v>8271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f>(((Kickstarter[[#This Row],[deadline]]/60)/60)/24)+DATE(1970,1,1)</f>
        <v>42203.970127314817</v>
      </c>
      <c r="J3669">
        <v>1437261419</v>
      </c>
      <c r="K3669" s="9">
        <f>(((Kickstarter[[#This Row],[launched_at]]/60)/60)/24)+DATE(1970,1,1)</f>
        <v>42173.970127314817</v>
      </c>
      <c r="L3669">
        <v>1434669419</v>
      </c>
      <c r="M3669" t="b">
        <v>0</v>
      </c>
      <c r="N3669">
        <v>58</v>
      </c>
      <c r="O3669" s="10">
        <f>Kickstarter[[#This Row],[pledged]]/Kickstarter[[#This Row],[goal]]</f>
        <v>1.0317033333333334</v>
      </c>
      <c r="P3669" s="12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Sub-Category]],LEN(Kickstarter[[#This Row],[Category and Sub-Category]])-FIND("/",Kickstarter[[#This Row],[Category and Sub-Category]]))</f>
        <v>plays</v>
      </c>
      <c r="S3669" t="b">
        <v>1</v>
      </c>
      <c r="T3669" t="s">
        <v>8271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f>(((Kickstarter[[#This Row],[deadline]]/60)/60)/24)+DATE(1970,1,1)</f>
        <v>42208.772916666669</v>
      </c>
      <c r="J3670">
        <v>1437676380</v>
      </c>
      <c r="K3670" s="9">
        <f>(((Kickstarter[[#This Row],[launched_at]]/60)/60)/24)+DATE(1970,1,1)</f>
        <v>42185.556157407409</v>
      </c>
      <c r="L3670">
        <v>1435670452</v>
      </c>
      <c r="M3670" t="b">
        <v>0</v>
      </c>
      <c r="N3670">
        <v>28</v>
      </c>
      <c r="O3670" s="10">
        <f>Kickstarter[[#This Row],[pledged]]/Kickstarter[[#This Row],[goal]]</f>
        <v>1.0349999999999999</v>
      </c>
      <c r="P3670" s="12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Sub-Category]],LEN(Kickstarter[[#This Row],[Category and Sub-Category]])-FIND("/",Kickstarter[[#This Row],[Category and Sub-Category]]))</f>
        <v>plays</v>
      </c>
      <c r="S3670" t="b">
        <v>1</v>
      </c>
      <c r="T3670" t="s">
        <v>8271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f>(((Kickstarter[[#This Row],[deadline]]/60)/60)/24)+DATE(1970,1,1)</f>
        <v>42166.675196759257</v>
      </c>
      <c r="J3671">
        <v>1434039137</v>
      </c>
      <c r="K3671" s="9">
        <f>(((Kickstarter[[#This Row],[launched_at]]/60)/60)/24)+DATE(1970,1,1)</f>
        <v>42136.675196759257</v>
      </c>
      <c r="L3671">
        <v>1431447137</v>
      </c>
      <c r="M3671" t="b">
        <v>0</v>
      </c>
      <c r="N3671">
        <v>17</v>
      </c>
      <c r="O3671" s="10">
        <f>Kickstarter[[#This Row],[pledged]]/Kickstarter[[#This Row],[goal]]</f>
        <v>1.3819999999999999</v>
      </c>
      <c r="P3671" s="12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Sub-Category]],LEN(Kickstarter[[#This Row],[Category and Sub-Category]])-FIND("/",Kickstarter[[#This Row],[Category and Sub-Category]]))</f>
        <v>plays</v>
      </c>
      <c r="S3671" t="b">
        <v>1</v>
      </c>
      <c r="T3671" t="s">
        <v>8271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f>(((Kickstarter[[#This Row],[deadline]]/60)/60)/24)+DATE(1970,1,1)</f>
        <v>42155.958333333328</v>
      </c>
      <c r="J3672">
        <v>1433113200</v>
      </c>
      <c r="K3672" s="9">
        <f>(((Kickstarter[[#This Row],[launched_at]]/60)/60)/24)+DATE(1970,1,1)</f>
        <v>42142.514016203699</v>
      </c>
      <c r="L3672">
        <v>1431951611</v>
      </c>
      <c r="M3672" t="b">
        <v>0</v>
      </c>
      <c r="N3672">
        <v>12</v>
      </c>
      <c r="O3672" s="10">
        <f>Kickstarter[[#This Row],[pledged]]/Kickstarter[[#This Row],[goal]]</f>
        <v>1.0954545454545455</v>
      </c>
      <c r="P3672" s="12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Sub-Category]],LEN(Kickstarter[[#This Row],[Category and Sub-Category]])-FIND("/",Kickstarter[[#This Row],[Category and Sub-Category]]))</f>
        <v>plays</v>
      </c>
      <c r="S3672" t="b">
        <v>1</v>
      </c>
      <c r="T3672" t="s">
        <v>8271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f>(((Kickstarter[[#This Row],[deadline]]/60)/60)/24)+DATE(1970,1,1)</f>
        <v>41841.165972222225</v>
      </c>
      <c r="J3673">
        <v>1405915140</v>
      </c>
      <c r="K3673" s="9">
        <f>(((Kickstarter[[#This Row],[launched_at]]/60)/60)/24)+DATE(1970,1,1)</f>
        <v>41820.62809027778</v>
      </c>
      <c r="L3673">
        <v>1404140667</v>
      </c>
      <c r="M3673" t="b">
        <v>0</v>
      </c>
      <c r="N3673">
        <v>40</v>
      </c>
      <c r="O3673" s="10">
        <f>Kickstarter[[#This Row],[pledged]]/Kickstarter[[#This Row],[goal]]</f>
        <v>1.0085714285714287</v>
      </c>
      <c r="P3673" s="12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Sub-Category]],LEN(Kickstarter[[#This Row],[Category and Sub-Category]])-FIND("/",Kickstarter[[#This Row],[Category and Sub-Category]]))</f>
        <v>plays</v>
      </c>
      <c r="S3673" t="b">
        <v>1</v>
      </c>
      <c r="T3673" t="s">
        <v>8271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f>(((Kickstarter[[#This Row],[deadline]]/60)/60)/24)+DATE(1970,1,1)</f>
        <v>41908.946574074071</v>
      </c>
      <c r="J3674">
        <v>1411771384</v>
      </c>
      <c r="K3674" s="9">
        <f>(((Kickstarter[[#This Row],[launched_at]]/60)/60)/24)+DATE(1970,1,1)</f>
        <v>41878.946574074071</v>
      </c>
      <c r="L3674">
        <v>1409179384</v>
      </c>
      <c r="M3674" t="b">
        <v>0</v>
      </c>
      <c r="N3674">
        <v>57</v>
      </c>
      <c r="O3674" s="10">
        <f>Kickstarter[[#This Row],[pledged]]/Kickstarter[[#This Row],[goal]]</f>
        <v>1.0153333333333334</v>
      </c>
      <c r="P3674" s="12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Sub-Category]],LEN(Kickstarter[[#This Row],[Category and Sub-Category]])-FIND("/",Kickstarter[[#This Row],[Category and Sub-Category]]))</f>
        <v>plays</v>
      </c>
      <c r="S3674" t="b">
        <v>1</v>
      </c>
      <c r="T3674" t="s">
        <v>8271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f>(((Kickstarter[[#This Row],[deadline]]/60)/60)/24)+DATE(1970,1,1)</f>
        <v>41948.536111111112</v>
      </c>
      <c r="J3675">
        <v>1415191920</v>
      </c>
      <c r="K3675" s="9">
        <f>(((Kickstarter[[#This Row],[launched_at]]/60)/60)/24)+DATE(1970,1,1)</f>
        <v>41914.295104166667</v>
      </c>
      <c r="L3675">
        <v>1412233497</v>
      </c>
      <c r="M3675" t="b">
        <v>0</v>
      </c>
      <c r="N3675">
        <v>114</v>
      </c>
      <c r="O3675" s="10">
        <f>Kickstarter[[#This Row],[pledged]]/Kickstarter[[#This Row],[goal]]</f>
        <v>1.13625</v>
      </c>
      <c r="P3675" s="12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Sub-Category]],LEN(Kickstarter[[#This Row],[Category and Sub-Category]])-FIND("/",Kickstarter[[#This Row],[Category and Sub-Category]]))</f>
        <v>plays</v>
      </c>
      <c r="S3675" t="b">
        <v>1</v>
      </c>
      <c r="T3675" t="s">
        <v>8271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f>(((Kickstarter[[#This Row],[deadline]]/60)/60)/24)+DATE(1970,1,1)</f>
        <v>42616.873020833329</v>
      </c>
      <c r="J3676">
        <v>1472936229</v>
      </c>
      <c r="K3676" s="9">
        <f>(((Kickstarter[[#This Row],[launched_at]]/60)/60)/24)+DATE(1970,1,1)</f>
        <v>42556.873020833329</v>
      </c>
      <c r="L3676">
        <v>1467752229</v>
      </c>
      <c r="M3676" t="b">
        <v>0</v>
      </c>
      <c r="N3676">
        <v>31</v>
      </c>
      <c r="O3676" s="10">
        <f>Kickstarter[[#This Row],[pledged]]/Kickstarter[[#This Row],[goal]]</f>
        <v>1</v>
      </c>
      <c r="P3676" s="12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Sub-Category]],LEN(Kickstarter[[#This Row],[Category and Sub-Category]])-FIND("/",Kickstarter[[#This Row],[Category and Sub-Category]]))</f>
        <v>plays</v>
      </c>
      <c r="S3676" t="b">
        <v>1</v>
      </c>
      <c r="T3676" t="s">
        <v>8271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f>(((Kickstarter[[#This Row],[deadline]]/60)/60)/24)+DATE(1970,1,1)</f>
        <v>42505.958333333328</v>
      </c>
      <c r="J3677">
        <v>1463353200</v>
      </c>
      <c r="K3677" s="9">
        <f>(((Kickstarter[[#This Row],[launched_at]]/60)/60)/24)+DATE(1970,1,1)</f>
        <v>42493.597013888888</v>
      </c>
      <c r="L3677">
        <v>1462285182</v>
      </c>
      <c r="M3677" t="b">
        <v>0</v>
      </c>
      <c r="N3677">
        <v>3</v>
      </c>
      <c r="O3677" s="10">
        <f>Kickstarter[[#This Row],[pledged]]/Kickstarter[[#This Row],[goal]]</f>
        <v>1.4</v>
      </c>
      <c r="P3677" s="12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Sub-Category]],LEN(Kickstarter[[#This Row],[Category and Sub-Category]])-FIND("/",Kickstarter[[#This Row],[Category and Sub-Category]]))</f>
        <v>plays</v>
      </c>
      <c r="S3677" t="b">
        <v>1</v>
      </c>
      <c r="T3677" t="s">
        <v>8271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f>(((Kickstarter[[#This Row],[deadline]]/60)/60)/24)+DATE(1970,1,1)</f>
        <v>41894.815787037034</v>
      </c>
      <c r="J3678">
        <v>1410550484</v>
      </c>
      <c r="K3678" s="9">
        <f>(((Kickstarter[[#This Row],[launched_at]]/60)/60)/24)+DATE(1970,1,1)</f>
        <v>41876.815787037034</v>
      </c>
      <c r="L3678">
        <v>1408995284</v>
      </c>
      <c r="M3678" t="b">
        <v>0</v>
      </c>
      <c r="N3678">
        <v>16</v>
      </c>
      <c r="O3678" s="10">
        <f>Kickstarter[[#This Row],[pledged]]/Kickstarter[[#This Row],[goal]]</f>
        <v>1.2875000000000001</v>
      </c>
      <c r="P3678" s="12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Sub-Category]],LEN(Kickstarter[[#This Row],[Category and Sub-Category]])-FIND("/",Kickstarter[[#This Row],[Category and Sub-Category]]))</f>
        <v>plays</v>
      </c>
      <c r="S3678" t="b">
        <v>1</v>
      </c>
      <c r="T3678" t="s">
        <v>8271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f>(((Kickstarter[[#This Row],[deadline]]/60)/60)/24)+DATE(1970,1,1)</f>
        <v>41823.165972222225</v>
      </c>
      <c r="J3679">
        <v>1404359940</v>
      </c>
      <c r="K3679" s="9">
        <f>(((Kickstarter[[#This Row],[launched_at]]/60)/60)/24)+DATE(1970,1,1)</f>
        <v>41802.574282407404</v>
      </c>
      <c r="L3679">
        <v>1402580818</v>
      </c>
      <c r="M3679" t="b">
        <v>0</v>
      </c>
      <c r="N3679">
        <v>199</v>
      </c>
      <c r="O3679" s="10">
        <f>Kickstarter[[#This Row],[pledged]]/Kickstarter[[#This Row],[goal]]</f>
        <v>1.0290416666666666</v>
      </c>
      <c r="P3679" s="12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Sub-Category]],LEN(Kickstarter[[#This Row],[Category and Sub-Category]])-FIND("/",Kickstarter[[#This Row],[Category and Sub-Category]]))</f>
        <v>plays</v>
      </c>
      <c r="S3679" t="b">
        <v>1</v>
      </c>
      <c r="T3679" t="s">
        <v>8271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f>(((Kickstarter[[#This Row],[deadline]]/60)/60)/24)+DATE(1970,1,1)</f>
        <v>42155.531226851846</v>
      </c>
      <c r="J3680">
        <v>1433076298</v>
      </c>
      <c r="K3680" s="9">
        <f>(((Kickstarter[[#This Row],[launched_at]]/60)/60)/24)+DATE(1970,1,1)</f>
        <v>42120.531226851846</v>
      </c>
      <c r="L3680">
        <v>1430052298</v>
      </c>
      <c r="M3680" t="b">
        <v>0</v>
      </c>
      <c r="N3680">
        <v>31</v>
      </c>
      <c r="O3680" s="10">
        <f>Kickstarter[[#This Row],[pledged]]/Kickstarter[[#This Row],[goal]]</f>
        <v>1.0249999999999999</v>
      </c>
      <c r="P3680" s="12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Sub-Category]],LEN(Kickstarter[[#This Row],[Category and Sub-Category]])-FIND("/",Kickstarter[[#This Row],[Category and Sub-Category]]))</f>
        <v>plays</v>
      </c>
      <c r="S3680" t="b">
        <v>1</v>
      </c>
      <c r="T3680" t="s">
        <v>8271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f>(((Kickstarter[[#This Row],[deadline]]/60)/60)/24)+DATE(1970,1,1)</f>
        <v>41821.207638888889</v>
      </c>
      <c r="J3681">
        <v>1404190740</v>
      </c>
      <c r="K3681" s="9">
        <f>(((Kickstarter[[#This Row],[launched_at]]/60)/60)/24)+DATE(1970,1,1)</f>
        <v>41786.761354166665</v>
      </c>
      <c r="L3681">
        <v>1401214581</v>
      </c>
      <c r="M3681" t="b">
        <v>0</v>
      </c>
      <c r="N3681">
        <v>30</v>
      </c>
      <c r="O3681" s="10">
        <f>Kickstarter[[#This Row],[pledged]]/Kickstarter[[#This Row],[goal]]</f>
        <v>1.101</v>
      </c>
      <c r="P3681" s="12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Sub-Category]],LEN(Kickstarter[[#This Row],[Category and Sub-Category]])-FIND("/",Kickstarter[[#This Row],[Category and Sub-Category]]))</f>
        <v>plays</v>
      </c>
      <c r="S3681" t="b">
        <v>1</v>
      </c>
      <c r="T3681" t="s">
        <v>8271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f>(((Kickstarter[[#This Row],[deadline]]/60)/60)/24)+DATE(1970,1,1)</f>
        <v>42648.454097222217</v>
      </c>
      <c r="J3682">
        <v>1475664834</v>
      </c>
      <c r="K3682" s="9">
        <f>(((Kickstarter[[#This Row],[launched_at]]/60)/60)/24)+DATE(1970,1,1)</f>
        <v>42627.454097222217</v>
      </c>
      <c r="L3682">
        <v>1473850434</v>
      </c>
      <c r="M3682" t="b">
        <v>0</v>
      </c>
      <c r="N3682">
        <v>34</v>
      </c>
      <c r="O3682" s="10">
        <f>Kickstarter[[#This Row],[pledged]]/Kickstarter[[#This Row],[goal]]</f>
        <v>1.1276666666666666</v>
      </c>
      <c r="P3682" s="12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Sub-Category]],LEN(Kickstarter[[#This Row],[Category and Sub-Category]])-FIND("/",Kickstarter[[#This Row],[Category and Sub-Category]]))</f>
        <v>plays</v>
      </c>
      <c r="S3682" t="b">
        <v>1</v>
      </c>
      <c r="T3682" t="s">
        <v>8271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f>(((Kickstarter[[#This Row],[deadline]]/60)/60)/24)+DATE(1970,1,1)</f>
        <v>42384.651504629626</v>
      </c>
      <c r="J3683">
        <v>1452872290</v>
      </c>
      <c r="K3683" s="9">
        <f>(((Kickstarter[[#This Row],[launched_at]]/60)/60)/24)+DATE(1970,1,1)</f>
        <v>42374.651504629626</v>
      </c>
      <c r="L3683">
        <v>1452008290</v>
      </c>
      <c r="M3683" t="b">
        <v>0</v>
      </c>
      <c r="N3683">
        <v>18</v>
      </c>
      <c r="O3683" s="10">
        <f>Kickstarter[[#This Row],[pledged]]/Kickstarter[[#This Row],[goal]]</f>
        <v>1.119</v>
      </c>
      <c r="P3683" s="12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Sub-Category]],LEN(Kickstarter[[#This Row],[Category and Sub-Category]])-FIND("/",Kickstarter[[#This Row],[Category and Sub-Category]]))</f>
        <v>plays</v>
      </c>
      <c r="S3683" t="b">
        <v>1</v>
      </c>
      <c r="T3683" t="s">
        <v>8271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f>(((Kickstarter[[#This Row],[deadline]]/60)/60)/24)+DATE(1970,1,1)</f>
        <v>41806.290972222225</v>
      </c>
      <c r="J3684">
        <v>1402901940</v>
      </c>
      <c r="K3684" s="9">
        <f>(((Kickstarter[[#This Row],[launched_at]]/60)/60)/24)+DATE(1970,1,1)</f>
        <v>41772.685393518521</v>
      </c>
      <c r="L3684">
        <v>1399998418</v>
      </c>
      <c r="M3684" t="b">
        <v>0</v>
      </c>
      <c r="N3684">
        <v>67</v>
      </c>
      <c r="O3684" s="10">
        <f>Kickstarter[[#This Row],[pledged]]/Kickstarter[[#This Row],[goal]]</f>
        <v>1.3919999999999999</v>
      </c>
      <c r="P3684" s="12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Sub-Category]],LEN(Kickstarter[[#This Row],[Category and Sub-Category]])-FIND("/",Kickstarter[[#This Row],[Category and Sub-Category]]))</f>
        <v>plays</v>
      </c>
      <c r="S3684" t="b">
        <v>1</v>
      </c>
      <c r="T3684" t="s">
        <v>8271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f>(((Kickstarter[[#This Row],[deadline]]/60)/60)/24)+DATE(1970,1,1)</f>
        <v>42663.116851851853</v>
      </c>
      <c r="J3685">
        <v>1476931696</v>
      </c>
      <c r="K3685" s="9">
        <f>(((Kickstarter[[#This Row],[launched_at]]/60)/60)/24)+DATE(1970,1,1)</f>
        <v>42633.116851851853</v>
      </c>
      <c r="L3685">
        <v>1474339696</v>
      </c>
      <c r="M3685" t="b">
        <v>0</v>
      </c>
      <c r="N3685">
        <v>66</v>
      </c>
      <c r="O3685" s="10">
        <f>Kickstarter[[#This Row],[pledged]]/Kickstarter[[#This Row],[goal]]</f>
        <v>1.1085714285714285</v>
      </c>
      <c r="P3685" s="12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Sub-Category]],LEN(Kickstarter[[#This Row],[Category and Sub-Category]])-FIND("/",Kickstarter[[#This Row],[Category and Sub-Category]]))</f>
        <v>plays</v>
      </c>
      <c r="S3685" t="b">
        <v>1</v>
      </c>
      <c r="T3685" t="s">
        <v>8271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f>(((Kickstarter[[#This Row],[deadline]]/60)/60)/24)+DATE(1970,1,1)</f>
        <v>42249.180393518516</v>
      </c>
      <c r="J3686">
        <v>1441167586</v>
      </c>
      <c r="K3686" s="9">
        <f>(((Kickstarter[[#This Row],[launched_at]]/60)/60)/24)+DATE(1970,1,1)</f>
        <v>42219.180393518516</v>
      </c>
      <c r="L3686">
        <v>1438575586</v>
      </c>
      <c r="M3686" t="b">
        <v>0</v>
      </c>
      <c r="N3686">
        <v>23</v>
      </c>
      <c r="O3686" s="10">
        <f>Kickstarter[[#This Row],[pledged]]/Kickstarter[[#This Row],[goal]]</f>
        <v>1.3906666666666667</v>
      </c>
      <c r="P3686" s="12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Sub-Category]],LEN(Kickstarter[[#This Row],[Category and Sub-Category]])-FIND("/",Kickstarter[[#This Row],[Category and Sub-Category]]))</f>
        <v>plays</v>
      </c>
      <c r="S3686" t="b">
        <v>1</v>
      </c>
      <c r="T3686" t="s">
        <v>8271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f>(((Kickstarter[[#This Row],[deadline]]/60)/60)/24)+DATE(1970,1,1)</f>
        <v>41778.875</v>
      </c>
      <c r="J3687">
        <v>1400533200</v>
      </c>
      <c r="K3687" s="9">
        <f>(((Kickstarter[[#This Row],[launched_at]]/60)/60)/24)+DATE(1970,1,1)</f>
        <v>41753.593275462961</v>
      </c>
      <c r="L3687">
        <v>1398348859</v>
      </c>
      <c r="M3687" t="b">
        <v>0</v>
      </c>
      <c r="N3687">
        <v>126</v>
      </c>
      <c r="O3687" s="10">
        <f>Kickstarter[[#This Row],[pledged]]/Kickstarter[[#This Row],[goal]]</f>
        <v>1.0569999999999999</v>
      </c>
      <c r="P3687" s="12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Sub-Category]],LEN(Kickstarter[[#This Row],[Category and Sub-Category]])-FIND("/",Kickstarter[[#This Row],[Category and Sub-Category]]))</f>
        <v>plays</v>
      </c>
      <c r="S3687" t="b">
        <v>1</v>
      </c>
      <c r="T3687" t="s">
        <v>8271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f>(((Kickstarter[[#This Row],[deadline]]/60)/60)/24)+DATE(1970,1,1)</f>
        <v>42245.165972222225</v>
      </c>
      <c r="J3688">
        <v>1440820740</v>
      </c>
      <c r="K3688" s="9">
        <f>(((Kickstarter[[#This Row],[launched_at]]/60)/60)/24)+DATE(1970,1,1)</f>
        <v>42230.662731481483</v>
      </c>
      <c r="L3688">
        <v>1439567660</v>
      </c>
      <c r="M3688" t="b">
        <v>0</v>
      </c>
      <c r="N3688">
        <v>6</v>
      </c>
      <c r="O3688" s="10">
        <f>Kickstarter[[#This Row],[pledged]]/Kickstarter[[#This Row],[goal]]</f>
        <v>1.0142857142857142</v>
      </c>
      <c r="P3688" s="12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Sub-Category]],LEN(Kickstarter[[#This Row],[Category and Sub-Category]])-FIND("/",Kickstarter[[#This Row],[Category and Sub-Category]]))</f>
        <v>plays</v>
      </c>
      <c r="S3688" t="b">
        <v>1</v>
      </c>
      <c r="T3688" t="s">
        <v>8271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f>(((Kickstarter[[#This Row],[deadline]]/60)/60)/24)+DATE(1970,1,1)</f>
        <v>41817.218229166669</v>
      </c>
      <c r="J3689">
        <v>1403846055</v>
      </c>
      <c r="K3689" s="9">
        <f>(((Kickstarter[[#This Row],[launched_at]]/60)/60)/24)+DATE(1970,1,1)</f>
        <v>41787.218229166669</v>
      </c>
      <c r="L3689">
        <v>1401254055</v>
      </c>
      <c r="M3689" t="b">
        <v>0</v>
      </c>
      <c r="N3689">
        <v>25</v>
      </c>
      <c r="O3689" s="10">
        <f>Kickstarter[[#This Row],[pledged]]/Kickstarter[[#This Row],[goal]]</f>
        <v>1.0024500000000001</v>
      </c>
      <c r="P3689" s="12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Sub-Category]],LEN(Kickstarter[[#This Row],[Category and Sub-Category]])-FIND("/",Kickstarter[[#This Row],[Category and Sub-Category]]))</f>
        <v>plays</v>
      </c>
      <c r="S3689" t="b">
        <v>1</v>
      </c>
      <c r="T3689" t="s">
        <v>8271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f>(((Kickstarter[[#This Row],[deadline]]/60)/60)/24)+DATE(1970,1,1)</f>
        <v>41859.787083333329</v>
      </c>
      <c r="J3690">
        <v>1407524004</v>
      </c>
      <c r="K3690" s="9">
        <f>(((Kickstarter[[#This Row],[launched_at]]/60)/60)/24)+DATE(1970,1,1)</f>
        <v>41829.787083333329</v>
      </c>
      <c r="L3690">
        <v>1404932004</v>
      </c>
      <c r="M3690" t="b">
        <v>0</v>
      </c>
      <c r="N3690">
        <v>39</v>
      </c>
      <c r="O3690" s="10">
        <f>Kickstarter[[#This Row],[pledged]]/Kickstarter[[#This Row],[goal]]</f>
        <v>1.0916666666666666</v>
      </c>
      <c r="P3690" s="12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Sub-Category]],LEN(Kickstarter[[#This Row],[Category and Sub-Category]])-FIND("/",Kickstarter[[#This Row],[Category and Sub-Category]]))</f>
        <v>plays</v>
      </c>
      <c r="S3690" t="b">
        <v>1</v>
      </c>
      <c r="T3690" t="s">
        <v>8271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f>(((Kickstarter[[#This Row],[deadline]]/60)/60)/24)+DATE(1970,1,1)</f>
        <v>42176.934027777781</v>
      </c>
      <c r="J3691">
        <v>1434925500</v>
      </c>
      <c r="K3691" s="9">
        <f>(((Kickstarter[[#This Row],[launched_at]]/60)/60)/24)+DATE(1970,1,1)</f>
        <v>42147.826840277776</v>
      </c>
      <c r="L3691">
        <v>1432410639</v>
      </c>
      <c r="M3691" t="b">
        <v>0</v>
      </c>
      <c r="N3691">
        <v>62</v>
      </c>
      <c r="O3691" s="10">
        <f>Kickstarter[[#This Row],[pledged]]/Kickstarter[[#This Row],[goal]]</f>
        <v>1.1833333333333333</v>
      </c>
      <c r="P3691" s="12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Sub-Category]],LEN(Kickstarter[[#This Row],[Category and Sub-Category]])-FIND("/",Kickstarter[[#This Row],[Category and Sub-Category]]))</f>
        <v>plays</v>
      </c>
      <c r="S3691" t="b">
        <v>1</v>
      </c>
      <c r="T3691" t="s">
        <v>8271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f>(((Kickstarter[[#This Row],[deadline]]/60)/60)/24)+DATE(1970,1,1)</f>
        <v>41970.639849537038</v>
      </c>
      <c r="J3692">
        <v>1417101683</v>
      </c>
      <c r="K3692" s="9">
        <f>(((Kickstarter[[#This Row],[launched_at]]/60)/60)/24)+DATE(1970,1,1)</f>
        <v>41940.598182870373</v>
      </c>
      <c r="L3692">
        <v>1414506083</v>
      </c>
      <c r="M3692" t="b">
        <v>0</v>
      </c>
      <c r="N3692">
        <v>31</v>
      </c>
      <c r="O3692" s="10">
        <f>Kickstarter[[#This Row],[pledged]]/Kickstarter[[#This Row],[goal]]</f>
        <v>1.2</v>
      </c>
      <c r="P3692" s="12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Sub-Category]],LEN(Kickstarter[[#This Row],[Category and Sub-Category]])-FIND("/",Kickstarter[[#This Row],[Category and Sub-Category]]))</f>
        <v>plays</v>
      </c>
      <c r="S3692" t="b">
        <v>1</v>
      </c>
      <c r="T3692" t="s">
        <v>8271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f>(((Kickstarter[[#This Row],[deadline]]/60)/60)/24)+DATE(1970,1,1)</f>
        <v>42065.207638888889</v>
      </c>
      <c r="J3693">
        <v>1425272340</v>
      </c>
      <c r="K3693" s="9">
        <f>(((Kickstarter[[#This Row],[launched_at]]/60)/60)/24)+DATE(1970,1,1)</f>
        <v>42020.700567129628</v>
      </c>
      <c r="L3693">
        <v>1421426929</v>
      </c>
      <c r="M3693" t="b">
        <v>0</v>
      </c>
      <c r="N3693">
        <v>274</v>
      </c>
      <c r="O3693" s="10">
        <f>Kickstarter[[#This Row],[pledged]]/Kickstarter[[#This Row],[goal]]</f>
        <v>1.2796000000000001</v>
      </c>
      <c r="P3693" s="12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Sub-Category]],LEN(Kickstarter[[#This Row],[Category and Sub-Category]])-FIND("/",Kickstarter[[#This Row],[Category and Sub-Category]]))</f>
        <v>plays</v>
      </c>
      <c r="S3693" t="b">
        <v>1</v>
      </c>
      <c r="T3693" t="s">
        <v>8271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f>(((Kickstarter[[#This Row],[deadline]]/60)/60)/24)+DATE(1970,1,1)</f>
        <v>41901</v>
      </c>
      <c r="J3694">
        <v>1411084800</v>
      </c>
      <c r="K3694" s="9">
        <f>(((Kickstarter[[#This Row],[launched_at]]/60)/60)/24)+DATE(1970,1,1)</f>
        <v>41891.96503472222</v>
      </c>
      <c r="L3694">
        <v>1410304179</v>
      </c>
      <c r="M3694" t="b">
        <v>0</v>
      </c>
      <c r="N3694">
        <v>17</v>
      </c>
      <c r="O3694" s="10">
        <f>Kickstarter[[#This Row],[pledged]]/Kickstarter[[#This Row],[goal]]</f>
        <v>1.26</v>
      </c>
      <c r="P3694" s="12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Sub-Category]],LEN(Kickstarter[[#This Row],[Category and Sub-Category]])-FIND("/",Kickstarter[[#This Row],[Category and Sub-Category]]))</f>
        <v>plays</v>
      </c>
      <c r="S3694" t="b">
        <v>1</v>
      </c>
      <c r="T3694" t="s">
        <v>8271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f>(((Kickstarter[[#This Row],[deadline]]/60)/60)/24)+DATE(1970,1,1)</f>
        <v>42338.9375</v>
      </c>
      <c r="J3695">
        <v>1448922600</v>
      </c>
      <c r="K3695" s="9">
        <f>(((Kickstarter[[#This Row],[launched_at]]/60)/60)/24)+DATE(1970,1,1)</f>
        <v>42309.191307870366</v>
      </c>
      <c r="L3695">
        <v>1446352529</v>
      </c>
      <c r="M3695" t="b">
        <v>0</v>
      </c>
      <c r="N3695">
        <v>14</v>
      </c>
      <c r="O3695" s="10">
        <f>Kickstarter[[#This Row],[pledged]]/Kickstarter[[#This Row],[goal]]</f>
        <v>1.2912912912912913</v>
      </c>
      <c r="P3695" s="12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Sub-Category]],LEN(Kickstarter[[#This Row],[Category and Sub-Category]])-FIND("/",Kickstarter[[#This Row],[Category and Sub-Category]]))</f>
        <v>plays</v>
      </c>
      <c r="S3695" t="b">
        <v>1</v>
      </c>
      <c r="T3695" t="s">
        <v>8271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f>(((Kickstarter[[#This Row],[deadline]]/60)/60)/24)+DATE(1970,1,1)</f>
        <v>42527.083333333328</v>
      </c>
      <c r="J3696">
        <v>1465178400</v>
      </c>
      <c r="K3696" s="9">
        <f>(((Kickstarter[[#This Row],[launched_at]]/60)/60)/24)+DATE(1970,1,1)</f>
        <v>42490.133877314816</v>
      </c>
      <c r="L3696">
        <v>1461985967</v>
      </c>
      <c r="M3696" t="b">
        <v>0</v>
      </c>
      <c r="N3696">
        <v>60</v>
      </c>
      <c r="O3696" s="10">
        <f>Kickstarter[[#This Row],[pledged]]/Kickstarter[[#This Row],[goal]]</f>
        <v>1.0742857142857143</v>
      </c>
      <c r="P3696" s="12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Sub-Category]],LEN(Kickstarter[[#This Row],[Category and Sub-Category]])-FIND("/",Kickstarter[[#This Row],[Category and Sub-Category]]))</f>
        <v>plays</v>
      </c>
      <c r="S3696" t="b">
        <v>1</v>
      </c>
      <c r="T3696" t="s">
        <v>8271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f>(((Kickstarter[[#This Row],[deadline]]/60)/60)/24)+DATE(1970,1,1)</f>
        <v>42015.870486111111</v>
      </c>
      <c r="J3697">
        <v>1421009610</v>
      </c>
      <c r="K3697" s="9">
        <f>(((Kickstarter[[#This Row],[launched_at]]/60)/60)/24)+DATE(1970,1,1)</f>
        <v>41995.870486111111</v>
      </c>
      <c r="L3697">
        <v>1419281610</v>
      </c>
      <c r="M3697" t="b">
        <v>0</v>
      </c>
      <c r="N3697">
        <v>33</v>
      </c>
      <c r="O3697" s="10">
        <f>Kickstarter[[#This Row],[pledged]]/Kickstarter[[#This Row],[goal]]</f>
        <v>1.00125</v>
      </c>
      <c r="P3697" s="12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Sub-Category]],LEN(Kickstarter[[#This Row],[Category and Sub-Category]])-FIND("/",Kickstarter[[#This Row],[Category and Sub-Category]]))</f>
        <v>plays</v>
      </c>
      <c r="S3697" t="b">
        <v>1</v>
      </c>
      <c r="T3697" t="s">
        <v>8271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f>(((Kickstarter[[#This Row],[deadline]]/60)/60)/24)+DATE(1970,1,1)</f>
        <v>42048.617083333331</v>
      </c>
      <c r="J3698">
        <v>1423838916</v>
      </c>
      <c r="K3698" s="9">
        <f>(((Kickstarter[[#This Row],[launched_at]]/60)/60)/24)+DATE(1970,1,1)</f>
        <v>41988.617083333331</v>
      </c>
      <c r="L3698">
        <v>1418654916</v>
      </c>
      <c r="M3698" t="b">
        <v>0</v>
      </c>
      <c r="N3698">
        <v>78</v>
      </c>
      <c r="O3698" s="10">
        <f>Kickstarter[[#This Row],[pledged]]/Kickstarter[[#This Row],[goal]]</f>
        <v>1.55</v>
      </c>
      <c r="P3698" s="12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Sub-Category]],LEN(Kickstarter[[#This Row],[Category and Sub-Category]])-FIND("/",Kickstarter[[#This Row],[Category and Sub-Category]]))</f>
        <v>plays</v>
      </c>
      <c r="S3698" t="b">
        <v>1</v>
      </c>
      <c r="T3698" t="s">
        <v>8271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f>(((Kickstarter[[#This Row],[deadline]]/60)/60)/24)+DATE(1970,1,1)</f>
        <v>42500.465833333335</v>
      </c>
      <c r="J3699">
        <v>1462878648</v>
      </c>
      <c r="K3699" s="9">
        <f>(((Kickstarter[[#This Row],[launched_at]]/60)/60)/24)+DATE(1970,1,1)</f>
        <v>42479.465833333335</v>
      </c>
      <c r="L3699">
        <v>1461064248</v>
      </c>
      <c r="M3699" t="b">
        <v>0</v>
      </c>
      <c r="N3699">
        <v>30</v>
      </c>
      <c r="O3699" s="10">
        <f>Kickstarter[[#This Row],[pledged]]/Kickstarter[[#This Row],[goal]]</f>
        <v>1.08</v>
      </c>
      <c r="P3699" s="12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Sub-Category]],LEN(Kickstarter[[#This Row],[Category and Sub-Category]])-FIND("/",Kickstarter[[#This Row],[Category and Sub-Category]]))</f>
        <v>plays</v>
      </c>
      <c r="S3699" t="b">
        <v>1</v>
      </c>
      <c r="T3699" t="s">
        <v>8271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f>(((Kickstarter[[#This Row],[deadline]]/60)/60)/24)+DATE(1970,1,1)</f>
        <v>42431.806562500002</v>
      </c>
      <c r="J3700">
        <v>1456946487</v>
      </c>
      <c r="K3700" s="9">
        <f>(((Kickstarter[[#This Row],[launched_at]]/60)/60)/24)+DATE(1970,1,1)</f>
        <v>42401.806562500002</v>
      </c>
      <c r="L3700">
        <v>1454354487</v>
      </c>
      <c r="M3700" t="b">
        <v>0</v>
      </c>
      <c r="N3700">
        <v>136</v>
      </c>
      <c r="O3700" s="10">
        <f>Kickstarter[[#This Row],[pledged]]/Kickstarter[[#This Row],[goal]]</f>
        <v>1.1052</v>
      </c>
      <c r="P3700" s="12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Sub-Category]],LEN(Kickstarter[[#This Row],[Category and Sub-Category]])-FIND("/",Kickstarter[[#This Row],[Category and Sub-Category]]))</f>
        <v>plays</v>
      </c>
      <c r="S3700" t="b">
        <v>1</v>
      </c>
      <c r="T3700" t="s">
        <v>8271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f>(((Kickstarter[[#This Row],[deadline]]/60)/60)/24)+DATE(1970,1,1)</f>
        <v>41927.602037037039</v>
      </c>
      <c r="J3701">
        <v>1413383216</v>
      </c>
      <c r="K3701" s="9">
        <f>(((Kickstarter[[#This Row],[launched_at]]/60)/60)/24)+DATE(1970,1,1)</f>
        <v>41897.602037037039</v>
      </c>
      <c r="L3701">
        <v>1410791216</v>
      </c>
      <c r="M3701" t="b">
        <v>0</v>
      </c>
      <c r="N3701">
        <v>40</v>
      </c>
      <c r="O3701" s="10">
        <f>Kickstarter[[#This Row],[pledged]]/Kickstarter[[#This Row],[goal]]</f>
        <v>1.008</v>
      </c>
      <c r="P3701" s="12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Sub-Category]],LEN(Kickstarter[[#This Row],[Category and Sub-Category]])-FIND("/",Kickstarter[[#This Row],[Category and Sub-Category]]))</f>
        <v>plays</v>
      </c>
      <c r="S3701" t="b">
        <v>1</v>
      </c>
      <c r="T3701" t="s">
        <v>8271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f>(((Kickstarter[[#This Row],[deadline]]/60)/60)/24)+DATE(1970,1,1)</f>
        <v>41912.666666666664</v>
      </c>
      <c r="J3702">
        <v>1412092800</v>
      </c>
      <c r="K3702" s="9">
        <f>(((Kickstarter[[#This Row],[launched_at]]/60)/60)/24)+DATE(1970,1,1)</f>
        <v>41882.585648148146</v>
      </c>
      <c r="L3702">
        <v>1409493800</v>
      </c>
      <c r="M3702" t="b">
        <v>0</v>
      </c>
      <c r="N3702">
        <v>18</v>
      </c>
      <c r="O3702" s="10">
        <f>Kickstarter[[#This Row],[pledged]]/Kickstarter[[#This Row],[goal]]</f>
        <v>1.212</v>
      </c>
      <c r="P3702" s="12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Sub-Category]],LEN(Kickstarter[[#This Row],[Category and Sub-Category]])-FIND("/",Kickstarter[[#This Row],[Category and Sub-Category]]))</f>
        <v>plays</v>
      </c>
      <c r="S3702" t="b">
        <v>1</v>
      </c>
      <c r="T3702" t="s">
        <v>8271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f>(((Kickstarter[[#This Row],[deadline]]/60)/60)/24)+DATE(1970,1,1)</f>
        <v>42159.541585648149</v>
      </c>
      <c r="J3703">
        <v>1433422793</v>
      </c>
      <c r="K3703" s="9">
        <f>(((Kickstarter[[#This Row],[launched_at]]/60)/60)/24)+DATE(1970,1,1)</f>
        <v>42129.541585648149</v>
      </c>
      <c r="L3703">
        <v>1430830793</v>
      </c>
      <c r="M3703" t="b">
        <v>0</v>
      </c>
      <c r="N3703">
        <v>39</v>
      </c>
      <c r="O3703" s="10">
        <f>Kickstarter[[#This Row],[pledged]]/Kickstarter[[#This Row],[goal]]</f>
        <v>1.0033333333333334</v>
      </c>
      <c r="P3703" s="12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Sub-Category]],LEN(Kickstarter[[#This Row],[Category and Sub-Category]])-FIND("/",Kickstarter[[#This Row],[Category and Sub-Category]]))</f>
        <v>plays</v>
      </c>
      <c r="S3703" t="b">
        <v>1</v>
      </c>
      <c r="T3703" t="s">
        <v>8271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f>(((Kickstarter[[#This Row],[deadline]]/60)/60)/24)+DATE(1970,1,1)</f>
        <v>42561.957638888889</v>
      </c>
      <c r="J3704">
        <v>1468191540</v>
      </c>
      <c r="K3704" s="9">
        <f>(((Kickstarter[[#This Row],[launched_at]]/60)/60)/24)+DATE(1970,1,1)</f>
        <v>42524.53800925926</v>
      </c>
      <c r="L3704">
        <v>1464958484</v>
      </c>
      <c r="M3704" t="b">
        <v>0</v>
      </c>
      <c r="N3704">
        <v>21</v>
      </c>
      <c r="O3704" s="10">
        <f>Kickstarter[[#This Row],[pledged]]/Kickstarter[[#This Row],[goal]]</f>
        <v>1.0916666666666666</v>
      </c>
      <c r="P3704" s="12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Sub-Category]],LEN(Kickstarter[[#This Row],[Category and Sub-Category]])-FIND("/",Kickstarter[[#This Row],[Category and Sub-Category]]))</f>
        <v>plays</v>
      </c>
      <c r="S3704" t="b">
        <v>1</v>
      </c>
      <c r="T3704" t="s">
        <v>8271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f>(((Kickstarter[[#This Row],[deadline]]/60)/60)/24)+DATE(1970,1,1)</f>
        <v>42595.290972222225</v>
      </c>
      <c r="J3705">
        <v>1471071540</v>
      </c>
      <c r="K3705" s="9">
        <f>(((Kickstarter[[#This Row],[launched_at]]/60)/60)/24)+DATE(1970,1,1)</f>
        <v>42556.504490740743</v>
      </c>
      <c r="L3705">
        <v>1467720388</v>
      </c>
      <c r="M3705" t="b">
        <v>0</v>
      </c>
      <c r="N3705">
        <v>30</v>
      </c>
      <c r="O3705" s="10">
        <f>Kickstarter[[#This Row],[pledged]]/Kickstarter[[#This Row],[goal]]</f>
        <v>1.2342857142857142</v>
      </c>
      <c r="P3705" s="12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Sub-Category]],LEN(Kickstarter[[#This Row],[Category and Sub-Category]])-FIND("/",Kickstarter[[#This Row],[Category and Sub-Category]]))</f>
        <v>plays</v>
      </c>
      <c r="S3705" t="b">
        <v>1</v>
      </c>
      <c r="T3705" t="s">
        <v>8271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f>(((Kickstarter[[#This Row],[deadline]]/60)/60)/24)+DATE(1970,1,1)</f>
        <v>42521.689745370371</v>
      </c>
      <c r="J3706">
        <v>1464712394</v>
      </c>
      <c r="K3706" s="9">
        <f>(((Kickstarter[[#This Row],[launched_at]]/60)/60)/24)+DATE(1970,1,1)</f>
        <v>42461.689745370371</v>
      </c>
      <c r="L3706">
        <v>1459528394</v>
      </c>
      <c r="M3706" t="b">
        <v>0</v>
      </c>
      <c r="N3706">
        <v>27</v>
      </c>
      <c r="O3706" s="10">
        <f>Kickstarter[[#This Row],[pledged]]/Kickstarter[[#This Row],[goal]]</f>
        <v>1.3633666666666666</v>
      </c>
      <c r="P3706" s="12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Sub-Category]],LEN(Kickstarter[[#This Row],[Category and Sub-Category]])-FIND("/",Kickstarter[[#This Row],[Category and Sub-Category]]))</f>
        <v>plays</v>
      </c>
      <c r="S3706" t="b">
        <v>1</v>
      </c>
      <c r="T3706" t="s">
        <v>8271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f>(((Kickstarter[[#This Row],[deadline]]/60)/60)/24)+DATE(1970,1,1)</f>
        <v>41813.75</v>
      </c>
      <c r="J3707">
        <v>1403546400</v>
      </c>
      <c r="K3707" s="9">
        <f>(((Kickstarter[[#This Row],[launched_at]]/60)/60)/24)+DATE(1970,1,1)</f>
        <v>41792.542986111112</v>
      </c>
      <c r="L3707">
        <v>1401714114</v>
      </c>
      <c r="M3707" t="b">
        <v>0</v>
      </c>
      <c r="N3707">
        <v>35</v>
      </c>
      <c r="O3707" s="10">
        <f>Kickstarter[[#This Row],[pledged]]/Kickstarter[[#This Row],[goal]]</f>
        <v>1.0346657233816767</v>
      </c>
      <c r="P3707" s="12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Sub-Category]],LEN(Kickstarter[[#This Row],[Category and Sub-Category]])-FIND("/",Kickstarter[[#This Row],[Category and Sub-Category]]))</f>
        <v>plays</v>
      </c>
      <c r="S3707" t="b">
        <v>1</v>
      </c>
      <c r="T3707" t="s">
        <v>8271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f>(((Kickstarter[[#This Row],[deadline]]/60)/60)/24)+DATE(1970,1,1)</f>
        <v>41894.913761574076</v>
      </c>
      <c r="J3708">
        <v>1410558949</v>
      </c>
      <c r="K3708" s="9">
        <f>(((Kickstarter[[#This Row],[launched_at]]/60)/60)/24)+DATE(1970,1,1)</f>
        <v>41879.913761574076</v>
      </c>
      <c r="L3708">
        <v>1409262949</v>
      </c>
      <c r="M3708" t="b">
        <v>0</v>
      </c>
      <c r="N3708">
        <v>13</v>
      </c>
      <c r="O3708" s="10">
        <f>Kickstarter[[#This Row],[pledged]]/Kickstarter[[#This Row],[goal]]</f>
        <v>1.2133333333333334</v>
      </c>
      <c r="P3708" s="12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Sub-Category]],LEN(Kickstarter[[#This Row],[Category and Sub-Category]])-FIND("/",Kickstarter[[#This Row],[Category and Sub-Category]]))</f>
        <v>plays</v>
      </c>
      <c r="S3708" t="b">
        <v>1</v>
      </c>
      <c r="T3708" t="s">
        <v>8271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f>(((Kickstarter[[#This Row],[deadline]]/60)/60)/24)+DATE(1970,1,1)</f>
        <v>42573.226388888885</v>
      </c>
      <c r="J3709">
        <v>1469165160</v>
      </c>
      <c r="K3709" s="9">
        <f>(((Kickstarter[[#This Row],[launched_at]]/60)/60)/24)+DATE(1970,1,1)</f>
        <v>42552.048356481479</v>
      </c>
      <c r="L3709">
        <v>1467335378</v>
      </c>
      <c r="M3709" t="b">
        <v>0</v>
      </c>
      <c r="N3709">
        <v>23</v>
      </c>
      <c r="O3709" s="10">
        <f>Kickstarter[[#This Row],[pledged]]/Kickstarter[[#This Row],[goal]]</f>
        <v>1.86</v>
      </c>
      <c r="P3709" s="12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Sub-Category]],LEN(Kickstarter[[#This Row],[Category and Sub-Category]])-FIND("/",Kickstarter[[#This Row],[Category and Sub-Category]]))</f>
        <v>plays</v>
      </c>
      <c r="S3709" t="b">
        <v>1</v>
      </c>
      <c r="T3709" t="s">
        <v>8271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f>(((Kickstarter[[#This Row],[deadline]]/60)/60)/24)+DATE(1970,1,1)</f>
        <v>41824.142199074071</v>
      </c>
      <c r="J3710">
        <v>1404444286</v>
      </c>
      <c r="K3710" s="9">
        <f>(((Kickstarter[[#This Row],[launched_at]]/60)/60)/24)+DATE(1970,1,1)</f>
        <v>41810.142199074071</v>
      </c>
      <c r="L3710">
        <v>1403234686</v>
      </c>
      <c r="M3710" t="b">
        <v>0</v>
      </c>
      <c r="N3710">
        <v>39</v>
      </c>
      <c r="O3710" s="10">
        <f>Kickstarter[[#This Row],[pledged]]/Kickstarter[[#This Row],[goal]]</f>
        <v>3</v>
      </c>
      <c r="P3710" s="12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Sub-Category]],LEN(Kickstarter[[#This Row],[Category and Sub-Category]])-FIND("/",Kickstarter[[#This Row],[Category and Sub-Category]]))</f>
        <v>plays</v>
      </c>
      <c r="S3710" t="b">
        <v>1</v>
      </c>
      <c r="T3710" t="s">
        <v>8271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f>(((Kickstarter[[#This Row],[deadline]]/60)/60)/24)+DATE(1970,1,1)</f>
        <v>41815.707708333335</v>
      </c>
      <c r="J3711">
        <v>1403715546</v>
      </c>
      <c r="K3711" s="9">
        <f>(((Kickstarter[[#This Row],[launched_at]]/60)/60)/24)+DATE(1970,1,1)</f>
        <v>41785.707708333335</v>
      </c>
      <c r="L3711">
        <v>1401123546</v>
      </c>
      <c r="M3711" t="b">
        <v>0</v>
      </c>
      <c r="N3711">
        <v>35</v>
      </c>
      <c r="O3711" s="10">
        <f>Kickstarter[[#This Row],[pledged]]/Kickstarter[[#This Row],[goal]]</f>
        <v>1.0825</v>
      </c>
      <c r="P3711" s="12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Sub-Category]],LEN(Kickstarter[[#This Row],[Category and Sub-Category]])-FIND("/",Kickstarter[[#This Row],[Category and Sub-Category]]))</f>
        <v>plays</v>
      </c>
      <c r="S3711" t="b">
        <v>1</v>
      </c>
      <c r="T3711" t="s">
        <v>8271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f>(((Kickstarter[[#This Row],[deadline]]/60)/60)/24)+DATE(1970,1,1)</f>
        <v>42097.576249999998</v>
      </c>
      <c r="J3712">
        <v>1428068988</v>
      </c>
      <c r="K3712" s="9">
        <f>(((Kickstarter[[#This Row],[launched_at]]/60)/60)/24)+DATE(1970,1,1)</f>
        <v>42072.576249999998</v>
      </c>
      <c r="L3712">
        <v>1425908988</v>
      </c>
      <c r="M3712" t="b">
        <v>0</v>
      </c>
      <c r="N3712">
        <v>27</v>
      </c>
      <c r="O3712" s="10">
        <f>Kickstarter[[#This Row],[pledged]]/Kickstarter[[#This Row],[goal]]</f>
        <v>1.4115384615384616</v>
      </c>
      <c r="P3712" s="12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Sub-Category]],LEN(Kickstarter[[#This Row],[Category and Sub-Category]])-FIND("/",Kickstarter[[#This Row],[Category and Sub-Category]]))</f>
        <v>plays</v>
      </c>
      <c r="S3712" t="b">
        <v>1</v>
      </c>
      <c r="T3712" t="s">
        <v>8271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f>(((Kickstarter[[#This Row],[deadline]]/60)/60)/24)+DATE(1970,1,1)</f>
        <v>41805.666666666664</v>
      </c>
      <c r="J3713">
        <v>1402848000</v>
      </c>
      <c r="K3713" s="9">
        <f>(((Kickstarter[[#This Row],[launched_at]]/60)/60)/24)+DATE(1970,1,1)</f>
        <v>41779.724224537036</v>
      </c>
      <c r="L3713">
        <v>1400606573</v>
      </c>
      <c r="M3713" t="b">
        <v>0</v>
      </c>
      <c r="N3713">
        <v>21</v>
      </c>
      <c r="O3713" s="10">
        <f>Kickstarter[[#This Row],[pledged]]/Kickstarter[[#This Row],[goal]]</f>
        <v>1.1399999999999999</v>
      </c>
      <c r="P3713" s="12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Sub-Category]],LEN(Kickstarter[[#This Row],[Category and Sub-Category]])-FIND("/",Kickstarter[[#This Row],[Category and Sub-Category]]))</f>
        <v>plays</v>
      </c>
      <c r="S3713" t="b">
        <v>1</v>
      </c>
      <c r="T3713" t="s">
        <v>8271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f>(((Kickstarter[[#This Row],[deadline]]/60)/60)/24)+DATE(1970,1,1)</f>
        <v>42155.290972222225</v>
      </c>
      <c r="J3714">
        <v>1433055540</v>
      </c>
      <c r="K3714" s="9">
        <f>(((Kickstarter[[#This Row],[launched_at]]/60)/60)/24)+DATE(1970,1,1)</f>
        <v>42134.172071759262</v>
      </c>
      <c r="L3714">
        <v>1431230867</v>
      </c>
      <c r="M3714" t="b">
        <v>0</v>
      </c>
      <c r="N3714">
        <v>104</v>
      </c>
      <c r="O3714" s="10">
        <f>Kickstarter[[#This Row],[pledged]]/Kickstarter[[#This Row],[goal]]</f>
        <v>1.5373333333333334</v>
      </c>
      <c r="P3714" s="12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Sub-Category]],LEN(Kickstarter[[#This Row],[Category and Sub-Category]])-FIND("/",Kickstarter[[#This Row],[Category and Sub-Category]]))</f>
        <v>plays</v>
      </c>
      <c r="S3714" t="b">
        <v>1</v>
      </c>
      <c r="T3714" t="s">
        <v>8271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f>(((Kickstarter[[#This Row],[deadline]]/60)/60)/24)+DATE(1970,1,1)</f>
        <v>42525.738032407404</v>
      </c>
      <c r="J3715">
        <v>1465062166</v>
      </c>
      <c r="K3715" s="9">
        <f>(((Kickstarter[[#This Row],[launched_at]]/60)/60)/24)+DATE(1970,1,1)</f>
        <v>42505.738032407404</v>
      </c>
      <c r="L3715">
        <v>1463334166</v>
      </c>
      <c r="M3715" t="b">
        <v>0</v>
      </c>
      <c r="N3715">
        <v>19</v>
      </c>
      <c r="O3715" s="10">
        <f>Kickstarter[[#This Row],[pledged]]/Kickstarter[[#This Row],[goal]]</f>
        <v>1.0149999999999999</v>
      </c>
      <c r="P3715" s="12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Sub-Category]],LEN(Kickstarter[[#This Row],[Category and Sub-Category]])-FIND("/",Kickstarter[[#This Row],[Category and Sub-Category]]))</f>
        <v>plays</v>
      </c>
      <c r="S3715" t="b">
        <v>1</v>
      </c>
      <c r="T3715" t="s">
        <v>8271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f>(((Kickstarter[[#This Row],[deadline]]/60)/60)/24)+DATE(1970,1,1)</f>
        <v>42150.165972222225</v>
      </c>
      <c r="J3716">
        <v>1432612740</v>
      </c>
      <c r="K3716" s="9">
        <f>(((Kickstarter[[#This Row],[launched_at]]/60)/60)/24)+DATE(1970,1,1)</f>
        <v>42118.556331018524</v>
      </c>
      <c r="L3716">
        <v>1429881667</v>
      </c>
      <c r="M3716" t="b">
        <v>0</v>
      </c>
      <c r="N3716">
        <v>97</v>
      </c>
      <c r="O3716" s="10">
        <f>Kickstarter[[#This Row],[pledged]]/Kickstarter[[#This Row],[goal]]</f>
        <v>1.0235000000000001</v>
      </c>
      <c r="P3716" s="12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Sub-Category]],LEN(Kickstarter[[#This Row],[Category and Sub-Category]])-FIND("/",Kickstarter[[#This Row],[Category and Sub-Category]]))</f>
        <v>plays</v>
      </c>
      <c r="S3716" t="b">
        <v>1</v>
      </c>
      <c r="T3716" t="s">
        <v>8271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f>(((Kickstarter[[#This Row],[deadline]]/60)/60)/24)+DATE(1970,1,1)</f>
        <v>42094.536111111112</v>
      </c>
      <c r="J3717">
        <v>1427806320</v>
      </c>
      <c r="K3717" s="9">
        <f>(((Kickstarter[[#This Row],[launched_at]]/60)/60)/24)+DATE(1970,1,1)</f>
        <v>42036.995590277773</v>
      </c>
      <c r="L3717">
        <v>1422834819</v>
      </c>
      <c r="M3717" t="b">
        <v>0</v>
      </c>
      <c r="N3717">
        <v>27</v>
      </c>
      <c r="O3717" s="10">
        <f>Kickstarter[[#This Row],[pledged]]/Kickstarter[[#This Row],[goal]]</f>
        <v>1.0257142857142858</v>
      </c>
      <c r="P3717" s="12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Sub-Category]],LEN(Kickstarter[[#This Row],[Category and Sub-Category]])-FIND("/",Kickstarter[[#This Row],[Category and Sub-Category]]))</f>
        <v>plays</v>
      </c>
      <c r="S3717" t="b">
        <v>1</v>
      </c>
      <c r="T3717" t="s">
        <v>8271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f>(((Kickstarter[[#This Row],[deadline]]/60)/60)/24)+DATE(1970,1,1)</f>
        <v>42390.887835648144</v>
      </c>
      <c r="J3718">
        <v>1453411109</v>
      </c>
      <c r="K3718" s="9">
        <f>(((Kickstarter[[#This Row],[launched_at]]/60)/60)/24)+DATE(1970,1,1)</f>
        <v>42360.887835648144</v>
      </c>
      <c r="L3718">
        <v>1450819109</v>
      </c>
      <c r="M3718" t="b">
        <v>0</v>
      </c>
      <c r="N3718">
        <v>24</v>
      </c>
      <c r="O3718" s="10">
        <f>Kickstarter[[#This Row],[pledged]]/Kickstarter[[#This Row],[goal]]</f>
        <v>1.5575000000000001</v>
      </c>
      <c r="P3718" s="12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Sub-Category]],LEN(Kickstarter[[#This Row],[Category and Sub-Category]])-FIND("/",Kickstarter[[#This Row],[Category and Sub-Category]]))</f>
        <v>plays</v>
      </c>
      <c r="S3718" t="b">
        <v>1</v>
      </c>
      <c r="T3718" t="s">
        <v>8271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f>(((Kickstarter[[#This Row],[deadline]]/60)/60)/24)+DATE(1970,1,1)</f>
        <v>42133.866307870368</v>
      </c>
      <c r="J3719">
        <v>1431204449</v>
      </c>
      <c r="K3719" s="9">
        <f>(((Kickstarter[[#This Row],[launched_at]]/60)/60)/24)+DATE(1970,1,1)</f>
        <v>42102.866307870368</v>
      </c>
      <c r="L3719">
        <v>1428526049</v>
      </c>
      <c r="M3719" t="b">
        <v>0</v>
      </c>
      <c r="N3719">
        <v>13</v>
      </c>
      <c r="O3719" s="10">
        <f>Kickstarter[[#This Row],[pledged]]/Kickstarter[[#This Row],[goal]]</f>
        <v>1.0075000000000001</v>
      </c>
      <c r="P3719" s="12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Sub-Category]],LEN(Kickstarter[[#This Row],[Category and Sub-Category]])-FIND("/",Kickstarter[[#This Row],[Category and Sub-Category]]))</f>
        <v>plays</v>
      </c>
      <c r="S3719" t="b">
        <v>1</v>
      </c>
      <c r="T3719" t="s">
        <v>8271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f>(((Kickstarter[[#This Row],[deadline]]/60)/60)/24)+DATE(1970,1,1)</f>
        <v>42062.716145833328</v>
      </c>
      <c r="J3720">
        <v>1425057075</v>
      </c>
      <c r="K3720" s="9">
        <f>(((Kickstarter[[#This Row],[launched_at]]/60)/60)/24)+DATE(1970,1,1)</f>
        <v>42032.716145833328</v>
      </c>
      <c r="L3720">
        <v>1422465075</v>
      </c>
      <c r="M3720" t="b">
        <v>0</v>
      </c>
      <c r="N3720">
        <v>46</v>
      </c>
      <c r="O3720" s="10">
        <f>Kickstarter[[#This Row],[pledged]]/Kickstarter[[#This Row],[goal]]</f>
        <v>2.3940000000000001</v>
      </c>
      <c r="P3720" s="12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Sub-Category]],LEN(Kickstarter[[#This Row],[Category and Sub-Category]])-FIND("/",Kickstarter[[#This Row],[Category and Sub-Category]]))</f>
        <v>plays</v>
      </c>
      <c r="S3720" t="b">
        <v>1</v>
      </c>
      <c r="T3720" t="s">
        <v>8271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f>(((Kickstarter[[#This Row],[deadline]]/60)/60)/24)+DATE(1970,1,1)</f>
        <v>42177.729930555557</v>
      </c>
      <c r="J3721">
        <v>1434994266</v>
      </c>
      <c r="K3721" s="9">
        <f>(((Kickstarter[[#This Row],[launched_at]]/60)/60)/24)+DATE(1970,1,1)</f>
        <v>42147.729930555557</v>
      </c>
      <c r="L3721">
        <v>1432402266</v>
      </c>
      <c r="M3721" t="b">
        <v>0</v>
      </c>
      <c r="N3721">
        <v>4</v>
      </c>
      <c r="O3721" s="10">
        <f>Kickstarter[[#This Row],[pledged]]/Kickstarter[[#This Row],[goal]]</f>
        <v>2.1</v>
      </c>
      <c r="P3721" s="12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Sub-Category]],LEN(Kickstarter[[#This Row],[Category and Sub-Category]])-FIND("/",Kickstarter[[#This Row],[Category and Sub-Category]]))</f>
        <v>plays</v>
      </c>
      <c r="S3721" t="b">
        <v>1</v>
      </c>
      <c r="T3721" t="s">
        <v>8271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f>(((Kickstarter[[#This Row],[deadline]]/60)/60)/24)+DATE(1970,1,1)</f>
        <v>42187.993125000001</v>
      </c>
      <c r="J3722">
        <v>1435881006</v>
      </c>
      <c r="K3722" s="9">
        <f>(((Kickstarter[[#This Row],[launched_at]]/60)/60)/24)+DATE(1970,1,1)</f>
        <v>42165.993125000001</v>
      </c>
      <c r="L3722">
        <v>1433980206</v>
      </c>
      <c r="M3722" t="b">
        <v>0</v>
      </c>
      <c r="N3722">
        <v>40</v>
      </c>
      <c r="O3722" s="10">
        <f>Kickstarter[[#This Row],[pledged]]/Kickstarter[[#This Row],[goal]]</f>
        <v>1.0451515151515152</v>
      </c>
      <c r="P3722" s="12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Sub-Category]],LEN(Kickstarter[[#This Row],[Category and Sub-Category]])-FIND("/",Kickstarter[[#This Row],[Category and Sub-Category]]))</f>
        <v>plays</v>
      </c>
      <c r="S3722" t="b">
        <v>1</v>
      </c>
      <c r="T3722" t="s">
        <v>8271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f>(((Kickstarter[[#This Row],[deadline]]/60)/60)/24)+DATE(1970,1,1)</f>
        <v>41948.977824074071</v>
      </c>
      <c r="J3723">
        <v>1415230084</v>
      </c>
      <c r="K3723" s="9">
        <f>(((Kickstarter[[#This Row],[launched_at]]/60)/60)/24)+DATE(1970,1,1)</f>
        <v>41927.936157407406</v>
      </c>
      <c r="L3723">
        <v>1413412084</v>
      </c>
      <c r="M3723" t="b">
        <v>0</v>
      </c>
      <c r="N3723">
        <v>44</v>
      </c>
      <c r="O3723" s="10">
        <f>Kickstarter[[#This Row],[pledged]]/Kickstarter[[#This Row],[goal]]</f>
        <v>1.008</v>
      </c>
      <c r="P3723" s="12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Sub-Category]],LEN(Kickstarter[[#This Row],[Category and Sub-Category]])-FIND("/",Kickstarter[[#This Row],[Category and Sub-Category]]))</f>
        <v>plays</v>
      </c>
      <c r="S3723" t="b">
        <v>1</v>
      </c>
      <c r="T3723" t="s">
        <v>8271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f>(((Kickstarter[[#This Row],[deadline]]/60)/60)/24)+DATE(1970,1,1)</f>
        <v>42411.957638888889</v>
      </c>
      <c r="J3724">
        <v>1455231540</v>
      </c>
      <c r="K3724" s="9">
        <f>(((Kickstarter[[#This Row],[launched_at]]/60)/60)/24)+DATE(1970,1,1)</f>
        <v>42381.671840277777</v>
      </c>
      <c r="L3724">
        <v>1452614847</v>
      </c>
      <c r="M3724" t="b">
        <v>0</v>
      </c>
      <c r="N3724">
        <v>35</v>
      </c>
      <c r="O3724" s="10">
        <f>Kickstarter[[#This Row],[pledged]]/Kickstarter[[#This Row],[goal]]</f>
        <v>1.1120000000000001</v>
      </c>
      <c r="P3724" s="12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Sub-Category]],LEN(Kickstarter[[#This Row],[Category and Sub-Category]])-FIND("/",Kickstarter[[#This Row],[Category and Sub-Category]]))</f>
        <v>plays</v>
      </c>
      <c r="S3724" t="b">
        <v>1</v>
      </c>
      <c r="T3724" t="s">
        <v>8271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f>(((Kickstarter[[#This Row],[deadline]]/60)/60)/24)+DATE(1970,1,1)</f>
        <v>41973.794699074075</v>
      </c>
      <c r="J3725">
        <v>1417374262</v>
      </c>
      <c r="K3725" s="9">
        <f>(((Kickstarter[[#This Row],[launched_at]]/60)/60)/24)+DATE(1970,1,1)</f>
        <v>41943.753032407411</v>
      </c>
      <c r="L3725">
        <v>1414778662</v>
      </c>
      <c r="M3725" t="b">
        <v>0</v>
      </c>
      <c r="N3725">
        <v>63</v>
      </c>
      <c r="O3725" s="10">
        <f>Kickstarter[[#This Row],[pledged]]/Kickstarter[[#This Row],[goal]]</f>
        <v>1.0204444444444445</v>
      </c>
      <c r="P3725" s="12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Sub-Category]],LEN(Kickstarter[[#This Row],[Category and Sub-Category]])-FIND("/",Kickstarter[[#This Row],[Category and Sub-Category]]))</f>
        <v>plays</v>
      </c>
      <c r="S3725" t="b">
        <v>1</v>
      </c>
      <c r="T3725" t="s">
        <v>8271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f>(((Kickstarter[[#This Row],[deadline]]/60)/60)/24)+DATE(1970,1,1)</f>
        <v>42494.958333333328</v>
      </c>
      <c r="J3726">
        <v>1462402800</v>
      </c>
      <c r="K3726" s="9">
        <f>(((Kickstarter[[#This Row],[launched_at]]/60)/60)/24)+DATE(1970,1,1)</f>
        <v>42465.491435185191</v>
      </c>
      <c r="L3726">
        <v>1459856860</v>
      </c>
      <c r="M3726" t="b">
        <v>0</v>
      </c>
      <c r="N3726">
        <v>89</v>
      </c>
      <c r="O3726" s="10">
        <f>Kickstarter[[#This Row],[pledged]]/Kickstarter[[#This Row],[goal]]</f>
        <v>1.0254767441860466</v>
      </c>
      <c r="P3726" s="12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Sub-Category]],LEN(Kickstarter[[#This Row],[Category and Sub-Category]])-FIND("/",Kickstarter[[#This Row],[Category and Sub-Category]]))</f>
        <v>plays</v>
      </c>
      <c r="S3726" t="b">
        <v>1</v>
      </c>
      <c r="T3726" t="s">
        <v>8271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f>(((Kickstarter[[#This Row],[deadline]]/60)/60)/24)+DATE(1970,1,1)</f>
        <v>42418.895833333328</v>
      </c>
      <c r="J3727">
        <v>1455831000</v>
      </c>
      <c r="K3727" s="9">
        <f>(((Kickstarter[[#This Row],[launched_at]]/60)/60)/24)+DATE(1970,1,1)</f>
        <v>42401.945219907408</v>
      </c>
      <c r="L3727">
        <v>1454366467</v>
      </c>
      <c r="M3727" t="b">
        <v>0</v>
      </c>
      <c r="N3727">
        <v>15</v>
      </c>
      <c r="O3727" s="10">
        <f>Kickstarter[[#This Row],[pledged]]/Kickstarter[[#This Row],[goal]]</f>
        <v>1.27</v>
      </c>
      <c r="P3727" s="12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Sub-Category]],LEN(Kickstarter[[#This Row],[Category and Sub-Category]])-FIND("/",Kickstarter[[#This Row],[Category and Sub-Category]]))</f>
        <v>plays</v>
      </c>
      <c r="S3727" t="b">
        <v>1</v>
      </c>
      <c r="T3727" t="s">
        <v>8271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f>(((Kickstarter[[#This Row],[deadline]]/60)/60)/24)+DATE(1970,1,1)</f>
        <v>42489.875</v>
      </c>
      <c r="J3728">
        <v>1461963600</v>
      </c>
      <c r="K3728" s="9">
        <f>(((Kickstarter[[#This Row],[launched_at]]/60)/60)/24)+DATE(1970,1,1)</f>
        <v>42462.140868055561</v>
      </c>
      <c r="L3728">
        <v>1459567371</v>
      </c>
      <c r="M3728" t="b">
        <v>0</v>
      </c>
      <c r="N3728">
        <v>46</v>
      </c>
      <c r="O3728" s="10">
        <f>Kickstarter[[#This Row],[pledged]]/Kickstarter[[#This Row],[goal]]</f>
        <v>3.3870588235294119</v>
      </c>
      <c r="P3728" s="12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Sub-Category]],LEN(Kickstarter[[#This Row],[Category and Sub-Category]])-FIND("/",Kickstarter[[#This Row],[Category and Sub-Category]]))</f>
        <v>plays</v>
      </c>
      <c r="S3728" t="b">
        <v>1</v>
      </c>
      <c r="T3728" t="s">
        <v>8271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f>(((Kickstarter[[#This Row],[deadline]]/60)/60)/24)+DATE(1970,1,1)</f>
        <v>42663.204861111109</v>
      </c>
      <c r="J3729">
        <v>1476939300</v>
      </c>
      <c r="K3729" s="9">
        <f>(((Kickstarter[[#This Row],[launched_at]]/60)/60)/24)+DATE(1970,1,1)</f>
        <v>42632.348310185189</v>
      </c>
      <c r="L3729">
        <v>1474273294</v>
      </c>
      <c r="M3729" t="b">
        <v>0</v>
      </c>
      <c r="N3729">
        <v>33</v>
      </c>
      <c r="O3729" s="10">
        <f>Kickstarter[[#This Row],[pledged]]/Kickstarter[[#This Row],[goal]]</f>
        <v>1.0075000000000001</v>
      </c>
      <c r="P3729" s="12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Sub-Category]],LEN(Kickstarter[[#This Row],[Category and Sub-Category]])-FIND("/",Kickstarter[[#This Row],[Category and Sub-Category]]))</f>
        <v>plays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f>(((Kickstarter[[#This Row],[deadline]]/60)/60)/24)+DATE(1970,1,1)</f>
        <v>42235.171018518522</v>
      </c>
      <c r="J3730">
        <v>1439957176</v>
      </c>
      <c r="K3730" s="9">
        <f>(((Kickstarter[[#This Row],[launched_at]]/60)/60)/24)+DATE(1970,1,1)</f>
        <v>42205.171018518522</v>
      </c>
      <c r="L3730">
        <v>1437365176</v>
      </c>
      <c r="M3730" t="b">
        <v>0</v>
      </c>
      <c r="N3730">
        <v>31</v>
      </c>
      <c r="O3730" s="10">
        <f>Kickstarter[[#This Row],[pledged]]/Kickstarter[[#This Row],[goal]]</f>
        <v>9.3100000000000002E-2</v>
      </c>
      <c r="P3730" s="12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Sub-Category]],LEN(Kickstarter[[#This Row],[Category and Sub-Category]])-FIND("/",Kickstarter[[#This Row],[Category and Sub-Category]]))</f>
        <v>plays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f>(((Kickstarter[[#This Row],[deadline]]/60)/60)/24)+DATE(1970,1,1)</f>
        <v>42086.16333333333</v>
      </c>
      <c r="J3731">
        <v>1427082912</v>
      </c>
      <c r="K3731" s="9">
        <f>(((Kickstarter[[#This Row],[launched_at]]/60)/60)/24)+DATE(1970,1,1)</f>
        <v>42041.205000000002</v>
      </c>
      <c r="L3731">
        <v>1423198512</v>
      </c>
      <c r="M3731" t="b">
        <v>0</v>
      </c>
      <c r="N3731">
        <v>5</v>
      </c>
      <c r="O3731" s="10">
        <f>Kickstarter[[#This Row],[pledged]]/Kickstarter[[#This Row],[goal]]</f>
        <v>7.2400000000000006E-2</v>
      </c>
      <c r="P3731" s="12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Sub-Category]],LEN(Kickstarter[[#This Row],[Category and Sub-Category]])-FIND("/",Kickstarter[[#This Row],[Category and Sub-Category]]))</f>
        <v>plays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f>(((Kickstarter[[#This Row],[deadline]]/60)/60)/24)+DATE(1970,1,1)</f>
        <v>42233.677766203706</v>
      </c>
      <c r="J3732">
        <v>1439828159</v>
      </c>
      <c r="K3732" s="9">
        <f>(((Kickstarter[[#This Row],[launched_at]]/60)/60)/24)+DATE(1970,1,1)</f>
        <v>42203.677766203706</v>
      </c>
      <c r="L3732">
        <v>1437236159</v>
      </c>
      <c r="M3732" t="b">
        <v>0</v>
      </c>
      <c r="N3732">
        <v>1</v>
      </c>
      <c r="O3732" s="10">
        <f>Kickstarter[[#This Row],[pledged]]/Kickstarter[[#This Row],[goal]]</f>
        <v>0.1</v>
      </c>
      <c r="P3732" s="12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Sub-Category]],LEN(Kickstarter[[#This Row],[Category and Sub-Category]])-FIND("/",Kickstarter[[#This Row],[Category and Sub-Category]]))</f>
        <v>plays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f>(((Kickstarter[[#This Row],[deadline]]/60)/60)/24)+DATE(1970,1,1)</f>
        <v>42014.140972222223</v>
      </c>
      <c r="J3733">
        <v>1420860180</v>
      </c>
      <c r="K3733" s="9">
        <f>(((Kickstarter[[#This Row],[launched_at]]/60)/60)/24)+DATE(1970,1,1)</f>
        <v>41983.752847222218</v>
      </c>
      <c r="L3733">
        <v>1418234646</v>
      </c>
      <c r="M3733" t="b">
        <v>0</v>
      </c>
      <c r="N3733">
        <v>12</v>
      </c>
      <c r="O3733" s="10">
        <f>Kickstarter[[#This Row],[pledged]]/Kickstarter[[#This Row],[goal]]</f>
        <v>0.11272727272727273</v>
      </c>
      <c r="P3733" s="12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Sub-Category]],LEN(Kickstarter[[#This Row],[Category and Sub-Category]])-FIND("/",Kickstarter[[#This Row],[Category and Sub-Category]]))</f>
        <v>plays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f>(((Kickstarter[[#This Row],[deadline]]/60)/60)/24)+DATE(1970,1,1)</f>
        <v>42028.5</v>
      </c>
      <c r="J3734">
        <v>1422100800</v>
      </c>
      <c r="K3734" s="9">
        <f>(((Kickstarter[[#This Row],[launched_at]]/60)/60)/24)+DATE(1970,1,1)</f>
        <v>41968.677465277782</v>
      </c>
      <c r="L3734">
        <v>1416932133</v>
      </c>
      <c r="M3734" t="b">
        <v>0</v>
      </c>
      <c r="N3734">
        <v>4</v>
      </c>
      <c r="O3734" s="10">
        <f>Kickstarter[[#This Row],[pledged]]/Kickstarter[[#This Row],[goal]]</f>
        <v>0.15411764705882353</v>
      </c>
      <c r="P3734" s="12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Sub-Category]],LEN(Kickstarter[[#This Row],[Category and Sub-Category]])-FIND("/",Kickstarter[[#This Row],[Category and Sub-Category]]))</f>
        <v>plays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f>(((Kickstarter[[#This Row],[deadline]]/60)/60)/24)+DATE(1970,1,1)</f>
        <v>42112.9375</v>
      </c>
      <c r="J3735">
        <v>1429396200</v>
      </c>
      <c r="K3735" s="9">
        <f>(((Kickstarter[[#This Row],[launched_at]]/60)/60)/24)+DATE(1970,1,1)</f>
        <v>42103.024398148147</v>
      </c>
      <c r="L3735">
        <v>1428539708</v>
      </c>
      <c r="M3735" t="b">
        <v>0</v>
      </c>
      <c r="N3735">
        <v>0</v>
      </c>
      <c r="O3735" s="10">
        <f>Kickstarter[[#This Row],[pledged]]/Kickstarter[[#This Row],[goal]]</f>
        <v>0</v>
      </c>
      <c r="P3735" s="12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Sub-Category]],LEN(Kickstarter[[#This Row],[Category and Sub-Category]])-FIND("/",Kickstarter[[#This Row],[Category and Sub-Category]]))</f>
        <v>plays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f>(((Kickstarter[[#This Row],[deadline]]/60)/60)/24)+DATE(1970,1,1)</f>
        <v>42149.901574074072</v>
      </c>
      <c r="J3736">
        <v>1432589896</v>
      </c>
      <c r="K3736" s="9">
        <f>(((Kickstarter[[#This Row],[launched_at]]/60)/60)/24)+DATE(1970,1,1)</f>
        <v>42089.901574074072</v>
      </c>
      <c r="L3736">
        <v>1427405896</v>
      </c>
      <c r="M3736" t="b">
        <v>0</v>
      </c>
      <c r="N3736">
        <v>7</v>
      </c>
      <c r="O3736" s="10">
        <f>Kickstarter[[#This Row],[pledged]]/Kickstarter[[#This Row],[goal]]</f>
        <v>0.28466666666666668</v>
      </c>
      <c r="P3736" s="12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Sub-Category]],LEN(Kickstarter[[#This Row],[Category and Sub-Category]])-FIND("/",Kickstarter[[#This Row],[Category and Sub-Category]]))</f>
        <v>plays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f>(((Kickstarter[[#This Row],[deadline]]/60)/60)/24)+DATE(1970,1,1)</f>
        <v>42152.693159722221</v>
      </c>
      <c r="J3737">
        <v>1432831089</v>
      </c>
      <c r="K3737" s="9">
        <f>(((Kickstarter[[#This Row],[launched_at]]/60)/60)/24)+DATE(1970,1,1)</f>
        <v>42122.693159722221</v>
      </c>
      <c r="L3737">
        <v>1430239089</v>
      </c>
      <c r="M3737" t="b">
        <v>0</v>
      </c>
      <c r="N3737">
        <v>2</v>
      </c>
      <c r="O3737" s="10">
        <f>Kickstarter[[#This Row],[pledged]]/Kickstarter[[#This Row],[goal]]</f>
        <v>0.13333333333333333</v>
      </c>
      <c r="P3737" s="12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Sub-Category]],LEN(Kickstarter[[#This Row],[Category and Sub-Category]])-FIND("/",Kickstarter[[#This Row],[Category and Sub-Category]]))</f>
        <v>plays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f>(((Kickstarter[[#This Row],[deadline]]/60)/60)/24)+DATE(1970,1,1)</f>
        <v>42086.75</v>
      </c>
      <c r="J3738">
        <v>1427133600</v>
      </c>
      <c r="K3738" s="9">
        <f>(((Kickstarter[[#This Row],[launched_at]]/60)/60)/24)+DATE(1970,1,1)</f>
        <v>42048.711724537032</v>
      </c>
      <c r="L3738">
        <v>1423847093</v>
      </c>
      <c r="M3738" t="b">
        <v>0</v>
      </c>
      <c r="N3738">
        <v>1</v>
      </c>
      <c r="O3738" s="10">
        <f>Kickstarter[[#This Row],[pledged]]/Kickstarter[[#This Row],[goal]]</f>
        <v>6.6666666666666671E-3</v>
      </c>
      <c r="P3738" s="12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Sub-Category]],LEN(Kickstarter[[#This Row],[Category and Sub-Category]])-FIND("/",Kickstarter[[#This Row],[Category and Sub-Category]]))</f>
        <v>plays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f>(((Kickstarter[[#This Row],[deadline]]/60)/60)/24)+DATE(1970,1,1)</f>
        <v>42320.290972222225</v>
      </c>
      <c r="J3739">
        <v>1447311540</v>
      </c>
      <c r="K3739" s="9">
        <f>(((Kickstarter[[#This Row],[launched_at]]/60)/60)/24)+DATE(1970,1,1)</f>
        <v>42297.691006944442</v>
      </c>
      <c r="L3739">
        <v>1445358903</v>
      </c>
      <c r="M3739" t="b">
        <v>0</v>
      </c>
      <c r="N3739">
        <v>4</v>
      </c>
      <c r="O3739" s="10">
        <f>Kickstarter[[#This Row],[pledged]]/Kickstarter[[#This Row],[goal]]</f>
        <v>0.21428571428571427</v>
      </c>
      <c r="P3739" s="12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Sub-Category]],LEN(Kickstarter[[#This Row],[Category and Sub-Category]])-FIND("/",Kickstarter[[#This Row],[Category and Sub-Category]]))</f>
        <v>plays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f>(((Kickstarter[[#This Row],[deadline]]/60)/60)/24)+DATE(1970,1,1)</f>
        <v>41835.916666666664</v>
      </c>
      <c r="J3740">
        <v>1405461600</v>
      </c>
      <c r="K3740" s="9">
        <f>(((Kickstarter[[#This Row],[launched_at]]/60)/60)/24)+DATE(1970,1,1)</f>
        <v>41813.938715277778</v>
      </c>
      <c r="L3740">
        <v>1403562705</v>
      </c>
      <c r="M3740" t="b">
        <v>0</v>
      </c>
      <c r="N3740">
        <v>6</v>
      </c>
      <c r="O3740" s="10">
        <f>Kickstarter[[#This Row],[pledged]]/Kickstarter[[#This Row],[goal]]</f>
        <v>0.18</v>
      </c>
      <c r="P3740" s="12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Sub-Category]],LEN(Kickstarter[[#This Row],[Category and Sub-Category]])-FIND("/",Kickstarter[[#This Row],[Category and Sub-Category]]))</f>
        <v>plays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f>(((Kickstarter[[#This Row],[deadline]]/60)/60)/24)+DATE(1970,1,1)</f>
        <v>42568.449861111112</v>
      </c>
      <c r="J3741">
        <v>1468752468</v>
      </c>
      <c r="K3741" s="9">
        <f>(((Kickstarter[[#This Row],[launched_at]]/60)/60)/24)+DATE(1970,1,1)</f>
        <v>42548.449861111112</v>
      </c>
      <c r="L3741">
        <v>1467024468</v>
      </c>
      <c r="M3741" t="b">
        <v>0</v>
      </c>
      <c r="N3741">
        <v>8</v>
      </c>
      <c r="O3741" s="10">
        <f>Kickstarter[[#This Row],[pledged]]/Kickstarter[[#This Row],[goal]]</f>
        <v>0.20125000000000001</v>
      </c>
      <c r="P3741" s="12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Sub-Category]],LEN(Kickstarter[[#This Row],[Category and Sub-Category]])-FIND("/",Kickstarter[[#This Row],[Category and Sub-Category]]))</f>
        <v>plays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f>(((Kickstarter[[#This Row],[deadline]]/60)/60)/24)+DATE(1970,1,1)</f>
        <v>41863.079143518517</v>
      </c>
      <c r="J3742">
        <v>1407808438</v>
      </c>
      <c r="K3742" s="9">
        <f>(((Kickstarter[[#This Row],[launched_at]]/60)/60)/24)+DATE(1970,1,1)</f>
        <v>41833.089756944442</v>
      </c>
      <c r="L3742">
        <v>1405217355</v>
      </c>
      <c r="M3742" t="b">
        <v>0</v>
      </c>
      <c r="N3742">
        <v>14</v>
      </c>
      <c r="O3742" s="10">
        <f>Kickstarter[[#This Row],[pledged]]/Kickstarter[[#This Row],[goal]]</f>
        <v>0.17899999999999999</v>
      </c>
      <c r="P3742" s="12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Sub-Category]],LEN(Kickstarter[[#This Row],[Category and Sub-Category]])-FIND("/",Kickstarter[[#This Row],[Category and Sub-Category]]))</f>
        <v>plays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f>(((Kickstarter[[#This Row],[deadline]]/60)/60)/24)+DATE(1970,1,1)</f>
        <v>42355.920717592591</v>
      </c>
      <c r="J3743">
        <v>1450389950</v>
      </c>
      <c r="K3743" s="9">
        <f>(((Kickstarter[[#This Row],[launched_at]]/60)/60)/24)+DATE(1970,1,1)</f>
        <v>42325.920717592591</v>
      </c>
      <c r="L3743">
        <v>1447797950</v>
      </c>
      <c r="M3743" t="b">
        <v>0</v>
      </c>
      <c r="N3743">
        <v>0</v>
      </c>
      <c r="O3743" s="10">
        <f>Kickstarter[[#This Row],[pledged]]/Kickstarter[[#This Row],[goal]]</f>
        <v>0</v>
      </c>
      <c r="P3743" s="12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Sub-Category]],LEN(Kickstarter[[#This Row],[Category and Sub-Category]])-FIND("/",Kickstarter[[#This Row],[Category and Sub-Category]]))</f>
        <v>plays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f>(((Kickstarter[[#This Row],[deadline]]/60)/60)/24)+DATE(1970,1,1)</f>
        <v>41888.214629629627</v>
      </c>
      <c r="J3744">
        <v>1409980144</v>
      </c>
      <c r="K3744" s="9">
        <f>(((Kickstarter[[#This Row],[launched_at]]/60)/60)/24)+DATE(1970,1,1)</f>
        <v>41858.214629629627</v>
      </c>
      <c r="L3744">
        <v>1407388144</v>
      </c>
      <c r="M3744" t="b">
        <v>0</v>
      </c>
      <c r="N3744">
        <v>4</v>
      </c>
      <c r="O3744" s="10">
        <f>Kickstarter[[#This Row],[pledged]]/Kickstarter[[#This Row],[goal]]</f>
        <v>0.02</v>
      </c>
      <c r="P3744" s="12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Sub-Category]],LEN(Kickstarter[[#This Row],[Category and Sub-Category]])-FIND("/",Kickstarter[[#This Row],[Category and Sub-Category]]))</f>
        <v>plays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f>(((Kickstarter[[#This Row],[deadline]]/60)/60)/24)+DATE(1970,1,1)</f>
        <v>41823.710231481484</v>
      </c>
      <c r="J3745">
        <v>1404406964</v>
      </c>
      <c r="K3745" s="9">
        <f>(((Kickstarter[[#This Row],[launched_at]]/60)/60)/24)+DATE(1970,1,1)</f>
        <v>41793.710231481484</v>
      </c>
      <c r="L3745">
        <v>1401814964</v>
      </c>
      <c r="M3745" t="b">
        <v>0</v>
      </c>
      <c r="N3745">
        <v>0</v>
      </c>
      <c r="O3745" s="10">
        <f>Kickstarter[[#This Row],[pledged]]/Kickstarter[[#This Row],[goal]]</f>
        <v>0</v>
      </c>
      <c r="P3745" s="12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Sub-Category]],LEN(Kickstarter[[#This Row],[Category and Sub-Category]])-FIND("/",Kickstarter[[#This Row],[Category and Sub-Category]]))</f>
        <v>plays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f>(((Kickstarter[[#This Row],[deadline]]/60)/60)/24)+DATE(1970,1,1)</f>
        <v>41825.165972222225</v>
      </c>
      <c r="J3746">
        <v>1404532740</v>
      </c>
      <c r="K3746" s="9">
        <f>(((Kickstarter[[#This Row],[launched_at]]/60)/60)/24)+DATE(1970,1,1)</f>
        <v>41793.814259259263</v>
      </c>
      <c r="L3746">
        <v>1401823952</v>
      </c>
      <c r="M3746" t="b">
        <v>0</v>
      </c>
      <c r="N3746">
        <v>0</v>
      </c>
      <c r="O3746" s="10">
        <f>Kickstarter[[#This Row],[pledged]]/Kickstarter[[#This Row],[goal]]</f>
        <v>0</v>
      </c>
      <c r="P3746" s="12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Sub-Category]],LEN(Kickstarter[[#This Row],[Category and Sub-Category]])-FIND("/",Kickstarter[[#This Row],[Category and Sub-Category]]))</f>
        <v>plays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f>(((Kickstarter[[#This Row],[deadline]]/60)/60)/24)+DATE(1970,1,1)</f>
        <v>41861.697939814818</v>
      </c>
      <c r="J3747">
        <v>1407689102</v>
      </c>
      <c r="K3747" s="9">
        <f>(((Kickstarter[[#This Row],[launched_at]]/60)/60)/24)+DATE(1970,1,1)</f>
        <v>41831.697939814818</v>
      </c>
      <c r="L3747">
        <v>1405097102</v>
      </c>
      <c r="M3747" t="b">
        <v>0</v>
      </c>
      <c r="N3747">
        <v>1</v>
      </c>
      <c r="O3747" s="10">
        <f>Kickstarter[[#This Row],[pledged]]/Kickstarter[[#This Row],[goal]]</f>
        <v>0.1</v>
      </c>
      <c r="P3747" s="12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Sub-Category]],LEN(Kickstarter[[#This Row],[Category and Sub-Category]])-FIND("/",Kickstarter[[#This Row],[Category and Sub-Category]]))</f>
        <v>plays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f>(((Kickstarter[[#This Row],[deadline]]/60)/60)/24)+DATE(1970,1,1)</f>
        <v>42651.389340277776</v>
      </c>
      <c r="J3748">
        <v>1475918439</v>
      </c>
      <c r="K3748" s="9">
        <f>(((Kickstarter[[#This Row],[launched_at]]/60)/60)/24)+DATE(1970,1,1)</f>
        <v>42621.389340277776</v>
      </c>
      <c r="L3748">
        <v>1473326439</v>
      </c>
      <c r="M3748" t="b">
        <v>0</v>
      </c>
      <c r="N3748">
        <v>1</v>
      </c>
      <c r="O3748" s="10">
        <f>Kickstarter[[#This Row],[pledged]]/Kickstarter[[#This Row],[goal]]</f>
        <v>2.3764705882352941E-2</v>
      </c>
      <c r="P3748" s="12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Sub-Category]],LEN(Kickstarter[[#This Row],[Category and Sub-Category]])-FIND("/",Kickstarter[[#This Row],[Category and Sub-Category]]))</f>
        <v>plays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f>(((Kickstarter[[#This Row],[deadline]]/60)/60)/24)+DATE(1970,1,1)</f>
        <v>42190.957638888889</v>
      </c>
      <c r="J3749">
        <v>1436137140</v>
      </c>
      <c r="K3749" s="9">
        <f>(((Kickstarter[[#This Row],[launched_at]]/60)/60)/24)+DATE(1970,1,1)</f>
        <v>42164.299722222218</v>
      </c>
      <c r="L3749">
        <v>1433833896</v>
      </c>
      <c r="M3749" t="b">
        <v>0</v>
      </c>
      <c r="N3749">
        <v>1</v>
      </c>
      <c r="O3749" s="10">
        <f>Kickstarter[[#This Row],[pledged]]/Kickstarter[[#This Row],[goal]]</f>
        <v>0.01</v>
      </c>
      <c r="P3749" s="12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Sub-Category]],LEN(Kickstarter[[#This Row],[Category and Sub-Category]])-FIND("/",Kickstarter[[#This Row],[Category and Sub-Category]]))</f>
        <v>plays</v>
      </c>
      <c r="S3749" t="b">
        <v>0</v>
      </c>
      <c r="T3749" t="s">
        <v>8271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f>(((Kickstarter[[#This Row],[deadline]]/60)/60)/24)+DATE(1970,1,1)</f>
        <v>42416.249305555553</v>
      </c>
      <c r="J3750">
        <v>1455602340</v>
      </c>
      <c r="K3750" s="9">
        <f>(((Kickstarter[[#This Row],[launched_at]]/60)/60)/24)+DATE(1970,1,1)</f>
        <v>42395.706435185188</v>
      </c>
      <c r="L3750">
        <v>1453827436</v>
      </c>
      <c r="M3750" t="b">
        <v>0</v>
      </c>
      <c r="N3750">
        <v>52</v>
      </c>
      <c r="O3750" s="10">
        <f>Kickstarter[[#This Row],[pledged]]/Kickstarter[[#This Row],[goal]]</f>
        <v>1.0351999999999999</v>
      </c>
      <c r="P3750" s="12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Sub-Category]],LEN(Kickstarter[[#This Row],[Category and Sub-Category]])-FIND("/",Kickstarter[[#This Row],[Category and Sub-Category]]))</f>
        <v>musical</v>
      </c>
      <c r="S3750" t="b">
        <v>1</v>
      </c>
      <c r="T3750" t="s">
        <v>8305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f>(((Kickstarter[[#This Row],[deadline]]/60)/60)/24)+DATE(1970,1,1)</f>
        <v>42489.165972222225</v>
      </c>
      <c r="J3751">
        <v>1461902340</v>
      </c>
      <c r="K3751" s="9">
        <f>(((Kickstarter[[#This Row],[launched_at]]/60)/60)/24)+DATE(1970,1,1)</f>
        <v>42458.127175925925</v>
      </c>
      <c r="L3751">
        <v>1459220588</v>
      </c>
      <c r="M3751" t="b">
        <v>0</v>
      </c>
      <c r="N3751">
        <v>7</v>
      </c>
      <c r="O3751" s="10">
        <f>Kickstarter[[#This Row],[pledged]]/Kickstarter[[#This Row],[goal]]</f>
        <v>1.05</v>
      </c>
      <c r="P3751" s="12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Sub-Category]],LEN(Kickstarter[[#This Row],[Category and Sub-Category]])-FIND("/",Kickstarter[[#This Row],[Category and Sub-Category]]))</f>
        <v>musical</v>
      </c>
      <c r="S3751" t="b">
        <v>1</v>
      </c>
      <c r="T3751" t="s">
        <v>8305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f>(((Kickstarter[[#This Row],[deadline]]/60)/60)/24)+DATE(1970,1,1)</f>
        <v>42045.332638888889</v>
      </c>
      <c r="J3752">
        <v>1423555140</v>
      </c>
      <c r="K3752" s="9">
        <f>(((Kickstarter[[#This Row],[launched_at]]/60)/60)/24)+DATE(1970,1,1)</f>
        <v>42016.981574074074</v>
      </c>
      <c r="L3752">
        <v>1421105608</v>
      </c>
      <c r="M3752" t="b">
        <v>0</v>
      </c>
      <c r="N3752">
        <v>28</v>
      </c>
      <c r="O3752" s="10">
        <f>Kickstarter[[#This Row],[pledged]]/Kickstarter[[#This Row],[goal]]</f>
        <v>1.0044999999999999</v>
      </c>
      <c r="P3752" s="12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Sub-Category]],LEN(Kickstarter[[#This Row],[Category and Sub-Category]])-FIND("/",Kickstarter[[#This Row],[Category and Sub-Category]]))</f>
        <v>musical</v>
      </c>
      <c r="S3752" t="b">
        <v>1</v>
      </c>
      <c r="T3752" t="s">
        <v>8305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f>(((Kickstarter[[#This Row],[deadline]]/60)/60)/24)+DATE(1970,1,1)</f>
        <v>42462.993900462956</v>
      </c>
      <c r="J3753">
        <v>1459641073</v>
      </c>
      <c r="K3753" s="9">
        <f>(((Kickstarter[[#This Row],[launched_at]]/60)/60)/24)+DATE(1970,1,1)</f>
        <v>42403.035567129627</v>
      </c>
      <c r="L3753">
        <v>1454460673</v>
      </c>
      <c r="M3753" t="b">
        <v>0</v>
      </c>
      <c r="N3753">
        <v>11</v>
      </c>
      <c r="O3753" s="10">
        <f>Kickstarter[[#This Row],[pledged]]/Kickstarter[[#This Row],[goal]]</f>
        <v>1.3260000000000001</v>
      </c>
      <c r="P3753" s="12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Sub-Category]],LEN(Kickstarter[[#This Row],[Category and Sub-Category]])-FIND("/",Kickstarter[[#This Row],[Category and Sub-Category]]))</f>
        <v>musical</v>
      </c>
      <c r="S3753" t="b">
        <v>1</v>
      </c>
      <c r="T3753" t="s">
        <v>8305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f>(((Kickstarter[[#This Row],[deadline]]/60)/60)/24)+DATE(1970,1,1)</f>
        <v>42659.875</v>
      </c>
      <c r="J3754">
        <v>1476651600</v>
      </c>
      <c r="K3754" s="9">
        <f>(((Kickstarter[[#This Row],[launched_at]]/60)/60)/24)+DATE(1970,1,1)</f>
        <v>42619.802488425921</v>
      </c>
      <c r="L3754">
        <v>1473189335</v>
      </c>
      <c r="M3754" t="b">
        <v>0</v>
      </c>
      <c r="N3754">
        <v>15</v>
      </c>
      <c r="O3754" s="10">
        <f>Kickstarter[[#This Row],[pledged]]/Kickstarter[[#This Row],[goal]]</f>
        <v>1.1299999999999999</v>
      </c>
      <c r="P3754" s="12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Sub-Category]],LEN(Kickstarter[[#This Row],[Category and Sub-Category]])-FIND("/",Kickstarter[[#This Row],[Category and Sub-Category]]))</f>
        <v>musical</v>
      </c>
      <c r="S3754" t="b">
        <v>1</v>
      </c>
      <c r="T3754" t="s">
        <v>8305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f>(((Kickstarter[[#This Row],[deadline]]/60)/60)/24)+DATE(1970,1,1)</f>
        <v>42158</v>
      </c>
      <c r="J3755">
        <v>1433289600</v>
      </c>
      <c r="K3755" s="9">
        <f>(((Kickstarter[[#This Row],[launched_at]]/60)/60)/24)+DATE(1970,1,1)</f>
        <v>42128.824074074073</v>
      </c>
      <c r="L3755">
        <v>1430768800</v>
      </c>
      <c r="M3755" t="b">
        <v>0</v>
      </c>
      <c r="N3755">
        <v>30</v>
      </c>
      <c r="O3755" s="10">
        <f>Kickstarter[[#This Row],[pledged]]/Kickstarter[[#This Row],[goal]]</f>
        <v>1.0334000000000001</v>
      </c>
      <c r="P3755" s="12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Sub-Category]],LEN(Kickstarter[[#This Row],[Category and Sub-Category]])-FIND("/",Kickstarter[[#This Row],[Category and Sub-Category]]))</f>
        <v>musical</v>
      </c>
      <c r="S3755" t="b">
        <v>1</v>
      </c>
      <c r="T3755" t="s">
        <v>8305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f>(((Kickstarter[[#This Row],[deadline]]/60)/60)/24)+DATE(1970,1,1)</f>
        <v>41846.207638888889</v>
      </c>
      <c r="J3756">
        <v>1406350740</v>
      </c>
      <c r="K3756" s="9">
        <f>(((Kickstarter[[#This Row],[launched_at]]/60)/60)/24)+DATE(1970,1,1)</f>
        <v>41808.881215277775</v>
      </c>
      <c r="L3756">
        <v>1403125737</v>
      </c>
      <c r="M3756" t="b">
        <v>0</v>
      </c>
      <c r="N3756">
        <v>27</v>
      </c>
      <c r="O3756" s="10">
        <f>Kickstarter[[#This Row],[pledged]]/Kickstarter[[#This Row],[goal]]</f>
        <v>1.2</v>
      </c>
      <c r="P3756" s="12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Sub-Category]],LEN(Kickstarter[[#This Row],[Category and Sub-Category]])-FIND("/",Kickstarter[[#This Row],[Category and Sub-Category]]))</f>
        <v>musical</v>
      </c>
      <c r="S3756" t="b">
        <v>1</v>
      </c>
      <c r="T3756" t="s">
        <v>8305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f>(((Kickstarter[[#This Row],[deadline]]/60)/60)/24)+DATE(1970,1,1)</f>
        <v>42475.866979166662</v>
      </c>
      <c r="J3757">
        <v>1460753307</v>
      </c>
      <c r="K3757" s="9">
        <f>(((Kickstarter[[#This Row],[launched_at]]/60)/60)/24)+DATE(1970,1,1)</f>
        <v>42445.866979166662</v>
      </c>
      <c r="L3757">
        <v>1458161307</v>
      </c>
      <c r="M3757" t="b">
        <v>0</v>
      </c>
      <c r="N3757">
        <v>28</v>
      </c>
      <c r="O3757" s="10">
        <f>Kickstarter[[#This Row],[pledged]]/Kickstarter[[#This Row],[goal]]</f>
        <v>1.2963636363636364</v>
      </c>
      <c r="P3757" s="12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Sub-Category]],LEN(Kickstarter[[#This Row],[Category and Sub-Category]])-FIND("/",Kickstarter[[#This Row],[Category and Sub-Category]]))</f>
        <v>musical</v>
      </c>
      <c r="S3757" t="b">
        <v>1</v>
      </c>
      <c r="T3757" t="s">
        <v>8305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f>(((Kickstarter[[#This Row],[deadline]]/60)/60)/24)+DATE(1970,1,1)</f>
        <v>41801.814791666664</v>
      </c>
      <c r="J3758">
        <v>1402515198</v>
      </c>
      <c r="K3758" s="9">
        <f>(((Kickstarter[[#This Row],[launched_at]]/60)/60)/24)+DATE(1970,1,1)</f>
        <v>41771.814791666664</v>
      </c>
      <c r="L3758">
        <v>1399923198</v>
      </c>
      <c r="M3758" t="b">
        <v>0</v>
      </c>
      <c r="N3758">
        <v>17</v>
      </c>
      <c r="O3758" s="10">
        <f>Kickstarter[[#This Row],[pledged]]/Kickstarter[[#This Row],[goal]]</f>
        <v>1.0111111111111111</v>
      </c>
      <c r="P3758" s="12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Sub-Category]],LEN(Kickstarter[[#This Row],[Category and Sub-Category]])-FIND("/",Kickstarter[[#This Row],[Category and Sub-Category]]))</f>
        <v>musical</v>
      </c>
      <c r="S3758" t="b">
        <v>1</v>
      </c>
      <c r="T3758" t="s">
        <v>8305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f>(((Kickstarter[[#This Row],[deadline]]/60)/60)/24)+DATE(1970,1,1)</f>
        <v>41974.850868055553</v>
      </c>
      <c r="J3759">
        <v>1417465515</v>
      </c>
      <c r="K3759" s="9">
        <f>(((Kickstarter[[#This Row],[launched_at]]/60)/60)/24)+DATE(1970,1,1)</f>
        <v>41954.850868055553</v>
      </c>
      <c r="L3759">
        <v>1415737515</v>
      </c>
      <c r="M3759" t="b">
        <v>0</v>
      </c>
      <c r="N3759">
        <v>50</v>
      </c>
      <c r="O3759" s="10">
        <f>Kickstarter[[#This Row],[pledged]]/Kickstarter[[#This Row],[goal]]</f>
        <v>1.0851428571428572</v>
      </c>
      <c r="P3759" s="12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Sub-Category]],LEN(Kickstarter[[#This Row],[Category and Sub-Category]])-FIND("/",Kickstarter[[#This Row],[Category and Sub-Category]]))</f>
        <v>musical</v>
      </c>
      <c r="S3759" t="b">
        <v>1</v>
      </c>
      <c r="T3759" t="s">
        <v>8305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f>(((Kickstarter[[#This Row],[deadline]]/60)/60)/24)+DATE(1970,1,1)</f>
        <v>41778.208333333336</v>
      </c>
      <c r="J3760">
        <v>1400475600</v>
      </c>
      <c r="K3760" s="9">
        <f>(((Kickstarter[[#This Row],[launched_at]]/60)/60)/24)+DATE(1970,1,1)</f>
        <v>41747.471504629626</v>
      </c>
      <c r="L3760">
        <v>1397819938</v>
      </c>
      <c r="M3760" t="b">
        <v>0</v>
      </c>
      <c r="N3760">
        <v>26</v>
      </c>
      <c r="O3760" s="10">
        <f>Kickstarter[[#This Row],[pledged]]/Kickstarter[[#This Row],[goal]]</f>
        <v>1.0233333333333334</v>
      </c>
      <c r="P3760" s="12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Sub-Category]],LEN(Kickstarter[[#This Row],[Category and Sub-Category]])-FIND("/",Kickstarter[[#This Row],[Category and Sub-Category]]))</f>
        <v>musical</v>
      </c>
      <c r="S3760" t="b">
        <v>1</v>
      </c>
      <c r="T3760" t="s">
        <v>8305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f>(((Kickstarter[[#This Row],[deadline]]/60)/60)/24)+DATE(1970,1,1)</f>
        <v>42242.108252314814</v>
      </c>
      <c r="J3761">
        <v>1440556553</v>
      </c>
      <c r="K3761" s="9">
        <f>(((Kickstarter[[#This Row],[launched_at]]/60)/60)/24)+DATE(1970,1,1)</f>
        <v>42182.108252314814</v>
      </c>
      <c r="L3761">
        <v>1435372553</v>
      </c>
      <c r="M3761" t="b">
        <v>0</v>
      </c>
      <c r="N3761">
        <v>88</v>
      </c>
      <c r="O3761" s="10">
        <f>Kickstarter[[#This Row],[pledged]]/Kickstarter[[#This Row],[goal]]</f>
        <v>1.1024425000000002</v>
      </c>
      <c r="P3761" s="12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Sub-Category]],LEN(Kickstarter[[#This Row],[Category and Sub-Category]])-FIND("/",Kickstarter[[#This Row],[Category and Sub-Category]]))</f>
        <v>musical</v>
      </c>
      <c r="S3761" t="b">
        <v>1</v>
      </c>
      <c r="T3761" t="s">
        <v>8305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f>(((Kickstarter[[#This Row],[deadline]]/60)/60)/24)+DATE(1970,1,1)</f>
        <v>41764.525300925925</v>
      </c>
      <c r="J3762">
        <v>1399293386</v>
      </c>
      <c r="K3762" s="9">
        <f>(((Kickstarter[[#This Row],[launched_at]]/60)/60)/24)+DATE(1970,1,1)</f>
        <v>41739.525300925925</v>
      </c>
      <c r="L3762">
        <v>1397133386</v>
      </c>
      <c r="M3762" t="b">
        <v>0</v>
      </c>
      <c r="N3762">
        <v>91</v>
      </c>
      <c r="O3762" s="10">
        <f>Kickstarter[[#This Row],[pledged]]/Kickstarter[[#This Row],[goal]]</f>
        <v>1.010154</v>
      </c>
      <c r="P3762" s="12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Sub-Category]],LEN(Kickstarter[[#This Row],[Category and Sub-Category]])-FIND("/",Kickstarter[[#This Row],[Category and Sub-Category]]))</f>
        <v>musical</v>
      </c>
      <c r="S3762" t="b">
        <v>1</v>
      </c>
      <c r="T3762" t="s">
        <v>8305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f>(((Kickstarter[[#This Row],[deadline]]/60)/60)/24)+DATE(1970,1,1)</f>
        <v>42226.958333333328</v>
      </c>
      <c r="J3763">
        <v>1439247600</v>
      </c>
      <c r="K3763" s="9">
        <f>(((Kickstarter[[#This Row],[launched_at]]/60)/60)/24)+DATE(1970,1,1)</f>
        <v>42173.466863425929</v>
      </c>
      <c r="L3763">
        <v>1434625937</v>
      </c>
      <c r="M3763" t="b">
        <v>0</v>
      </c>
      <c r="N3763">
        <v>3</v>
      </c>
      <c r="O3763" s="10">
        <f>Kickstarter[[#This Row],[pledged]]/Kickstarter[[#This Row],[goal]]</f>
        <v>1</v>
      </c>
      <c r="P3763" s="12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Sub-Category]],LEN(Kickstarter[[#This Row],[Category and Sub-Category]])-FIND("/",Kickstarter[[#This Row],[Category and Sub-Category]]))</f>
        <v>musical</v>
      </c>
      <c r="S3763" t="b">
        <v>1</v>
      </c>
      <c r="T3763" t="s">
        <v>8305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f>(((Kickstarter[[#This Row],[deadline]]/60)/60)/24)+DATE(1970,1,1)</f>
        <v>42218.813530092593</v>
      </c>
      <c r="J3764">
        <v>1438543889</v>
      </c>
      <c r="K3764" s="9">
        <f>(((Kickstarter[[#This Row],[launched_at]]/60)/60)/24)+DATE(1970,1,1)</f>
        <v>42193.813530092593</v>
      </c>
      <c r="L3764">
        <v>1436383889</v>
      </c>
      <c r="M3764" t="b">
        <v>0</v>
      </c>
      <c r="N3764">
        <v>28</v>
      </c>
      <c r="O3764" s="10">
        <f>Kickstarter[[#This Row],[pledged]]/Kickstarter[[#This Row],[goal]]</f>
        <v>1.0624</v>
      </c>
      <c r="P3764" s="12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Sub-Category]],LEN(Kickstarter[[#This Row],[Category and Sub-Category]])-FIND("/",Kickstarter[[#This Row],[Category and Sub-Category]]))</f>
        <v>musical</v>
      </c>
      <c r="S3764" t="b">
        <v>1</v>
      </c>
      <c r="T3764" t="s">
        <v>8305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f>(((Kickstarter[[#This Row],[deadline]]/60)/60)/24)+DATE(1970,1,1)</f>
        <v>42095.708634259259</v>
      </c>
      <c r="J3765">
        <v>1427907626</v>
      </c>
      <c r="K3765" s="9">
        <f>(((Kickstarter[[#This Row],[launched_at]]/60)/60)/24)+DATE(1970,1,1)</f>
        <v>42065.750300925924</v>
      </c>
      <c r="L3765">
        <v>1425319226</v>
      </c>
      <c r="M3765" t="b">
        <v>0</v>
      </c>
      <c r="N3765">
        <v>77</v>
      </c>
      <c r="O3765" s="10">
        <f>Kickstarter[[#This Row],[pledged]]/Kickstarter[[#This Row],[goal]]</f>
        <v>1</v>
      </c>
      <c r="P3765" s="12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Sub-Category]],LEN(Kickstarter[[#This Row],[Category and Sub-Category]])-FIND("/",Kickstarter[[#This Row],[Category and Sub-Category]]))</f>
        <v>musical</v>
      </c>
      <c r="S3765" t="b">
        <v>1</v>
      </c>
      <c r="T3765" t="s">
        <v>8305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f>(((Kickstarter[[#This Row],[deadline]]/60)/60)/24)+DATE(1970,1,1)</f>
        <v>42519.024999999994</v>
      </c>
      <c r="J3766">
        <v>1464482160</v>
      </c>
      <c r="K3766" s="9">
        <f>(((Kickstarter[[#This Row],[launched_at]]/60)/60)/24)+DATE(1970,1,1)</f>
        <v>42499.842962962968</v>
      </c>
      <c r="L3766">
        <v>1462824832</v>
      </c>
      <c r="M3766" t="b">
        <v>0</v>
      </c>
      <c r="N3766">
        <v>27</v>
      </c>
      <c r="O3766" s="10">
        <f>Kickstarter[[#This Row],[pledged]]/Kickstarter[[#This Row],[goal]]</f>
        <v>1</v>
      </c>
      <c r="P3766" s="12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Sub-Category]],LEN(Kickstarter[[#This Row],[Category and Sub-Category]])-FIND("/",Kickstarter[[#This Row],[Category and Sub-Category]]))</f>
        <v>musical</v>
      </c>
      <c r="S3766" t="b">
        <v>1</v>
      </c>
      <c r="T3766" t="s">
        <v>8305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f>(((Kickstarter[[#This Row],[deadline]]/60)/60)/24)+DATE(1970,1,1)</f>
        <v>41850.776412037041</v>
      </c>
      <c r="J3767">
        <v>1406745482</v>
      </c>
      <c r="K3767" s="9">
        <f>(((Kickstarter[[#This Row],[launched_at]]/60)/60)/24)+DATE(1970,1,1)</f>
        <v>41820.776412037041</v>
      </c>
      <c r="L3767">
        <v>1404153482</v>
      </c>
      <c r="M3767" t="b">
        <v>0</v>
      </c>
      <c r="N3767">
        <v>107</v>
      </c>
      <c r="O3767" s="10">
        <f>Kickstarter[[#This Row],[pledged]]/Kickstarter[[#This Row],[goal]]</f>
        <v>1.1345714285714286</v>
      </c>
      <c r="P3767" s="12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Sub-Category]],LEN(Kickstarter[[#This Row],[Category and Sub-Category]])-FIND("/",Kickstarter[[#This Row],[Category and Sub-Category]]))</f>
        <v>musical</v>
      </c>
      <c r="S3767" t="b">
        <v>1</v>
      </c>
      <c r="T3767" t="s">
        <v>8305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f>(((Kickstarter[[#This Row],[deadline]]/60)/60)/24)+DATE(1970,1,1)</f>
        <v>41823.167187500003</v>
      </c>
      <c r="J3768">
        <v>1404360045</v>
      </c>
      <c r="K3768" s="9">
        <f>(((Kickstarter[[#This Row],[launched_at]]/60)/60)/24)+DATE(1970,1,1)</f>
        <v>41788.167187500003</v>
      </c>
      <c r="L3768">
        <v>1401336045</v>
      </c>
      <c r="M3768" t="b">
        <v>0</v>
      </c>
      <c r="N3768">
        <v>96</v>
      </c>
      <c r="O3768" s="10">
        <f>Kickstarter[[#This Row],[pledged]]/Kickstarter[[#This Row],[goal]]</f>
        <v>1.0265010000000001</v>
      </c>
      <c r="P3768" s="12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Sub-Category]],LEN(Kickstarter[[#This Row],[Category and Sub-Category]])-FIND("/",Kickstarter[[#This Row],[Category and Sub-Category]]))</f>
        <v>musical</v>
      </c>
      <c r="S3768" t="b">
        <v>1</v>
      </c>
      <c r="T3768" t="s">
        <v>8305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f>(((Kickstarter[[#This Row],[deadline]]/60)/60)/24)+DATE(1970,1,1)</f>
        <v>42064.207638888889</v>
      </c>
      <c r="J3769">
        <v>1425185940</v>
      </c>
      <c r="K3769" s="9">
        <f>(((Kickstarter[[#This Row],[launched_at]]/60)/60)/24)+DATE(1970,1,1)</f>
        <v>42050.019641203704</v>
      </c>
      <c r="L3769">
        <v>1423960097</v>
      </c>
      <c r="M3769" t="b">
        <v>0</v>
      </c>
      <c r="N3769">
        <v>56</v>
      </c>
      <c r="O3769" s="10">
        <f>Kickstarter[[#This Row],[pledged]]/Kickstarter[[#This Row],[goal]]</f>
        <v>1.1675</v>
      </c>
      <c r="P3769" s="12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Sub-Category]],LEN(Kickstarter[[#This Row],[Category and Sub-Category]])-FIND("/",Kickstarter[[#This Row],[Category and Sub-Category]]))</f>
        <v>musical</v>
      </c>
      <c r="S3769" t="b">
        <v>1</v>
      </c>
      <c r="T3769" t="s">
        <v>8305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f>(((Kickstarter[[#This Row],[deadline]]/60)/60)/24)+DATE(1970,1,1)</f>
        <v>41802.727893518517</v>
      </c>
      <c r="J3770">
        <v>1402594090</v>
      </c>
      <c r="K3770" s="9">
        <f>(((Kickstarter[[#This Row],[launched_at]]/60)/60)/24)+DATE(1970,1,1)</f>
        <v>41772.727893518517</v>
      </c>
      <c r="L3770">
        <v>1400002090</v>
      </c>
      <c r="M3770" t="b">
        <v>0</v>
      </c>
      <c r="N3770">
        <v>58</v>
      </c>
      <c r="O3770" s="10">
        <f>Kickstarter[[#This Row],[pledged]]/Kickstarter[[#This Row],[goal]]</f>
        <v>1.0765274999999999</v>
      </c>
      <c r="P3770" s="12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Sub-Category]],LEN(Kickstarter[[#This Row],[Category and Sub-Category]])-FIND("/",Kickstarter[[#This Row],[Category and Sub-Category]]))</f>
        <v>musical</v>
      </c>
      <c r="S3770" t="b">
        <v>1</v>
      </c>
      <c r="T3770" t="s">
        <v>8305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f>(((Kickstarter[[#This Row],[deadline]]/60)/60)/24)+DATE(1970,1,1)</f>
        <v>42475.598136574074</v>
      </c>
      <c r="J3771">
        <v>1460730079</v>
      </c>
      <c r="K3771" s="9">
        <f>(((Kickstarter[[#This Row],[launched_at]]/60)/60)/24)+DATE(1970,1,1)</f>
        <v>42445.598136574074</v>
      </c>
      <c r="L3771">
        <v>1458138079</v>
      </c>
      <c r="M3771" t="b">
        <v>0</v>
      </c>
      <c r="N3771">
        <v>15</v>
      </c>
      <c r="O3771" s="10">
        <f>Kickstarter[[#This Row],[pledged]]/Kickstarter[[#This Row],[goal]]</f>
        <v>1</v>
      </c>
      <c r="P3771" s="12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Sub-Category]],LEN(Kickstarter[[#This Row],[Category and Sub-Category]])-FIND("/",Kickstarter[[#This Row],[Category and Sub-Category]]))</f>
        <v>musical</v>
      </c>
      <c r="S3771" t="b">
        <v>1</v>
      </c>
      <c r="T3771" t="s">
        <v>8305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f>(((Kickstarter[[#This Row],[deadline]]/60)/60)/24)+DATE(1970,1,1)</f>
        <v>42168.930671296301</v>
      </c>
      <c r="J3772">
        <v>1434234010</v>
      </c>
      <c r="K3772" s="9">
        <f>(((Kickstarter[[#This Row],[launched_at]]/60)/60)/24)+DATE(1970,1,1)</f>
        <v>42138.930671296301</v>
      </c>
      <c r="L3772">
        <v>1431642010</v>
      </c>
      <c r="M3772" t="b">
        <v>0</v>
      </c>
      <c r="N3772">
        <v>20</v>
      </c>
      <c r="O3772" s="10">
        <f>Kickstarter[[#This Row],[pledged]]/Kickstarter[[#This Row],[goal]]</f>
        <v>1</v>
      </c>
      <c r="P3772" s="12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Sub-Category]],LEN(Kickstarter[[#This Row],[Category and Sub-Category]])-FIND("/",Kickstarter[[#This Row],[Category and Sub-Category]]))</f>
        <v>musical</v>
      </c>
      <c r="S3772" t="b">
        <v>1</v>
      </c>
      <c r="T3772" t="s">
        <v>8305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f>(((Kickstarter[[#This Row],[deadline]]/60)/60)/24)+DATE(1970,1,1)</f>
        <v>42508</v>
      </c>
      <c r="J3773">
        <v>1463529600</v>
      </c>
      <c r="K3773" s="9">
        <f>(((Kickstarter[[#This Row],[launched_at]]/60)/60)/24)+DATE(1970,1,1)</f>
        <v>42493.857083333336</v>
      </c>
      <c r="L3773">
        <v>1462307652</v>
      </c>
      <c r="M3773" t="b">
        <v>0</v>
      </c>
      <c r="N3773">
        <v>38</v>
      </c>
      <c r="O3773" s="10">
        <f>Kickstarter[[#This Row],[pledged]]/Kickstarter[[#This Row],[goal]]</f>
        <v>1.46</v>
      </c>
      <c r="P3773" s="12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Sub-Category]],LEN(Kickstarter[[#This Row],[Category and Sub-Category]])-FIND("/",Kickstarter[[#This Row],[Category and Sub-Category]]))</f>
        <v>musical</v>
      </c>
      <c r="S3773" t="b">
        <v>1</v>
      </c>
      <c r="T3773" t="s">
        <v>8305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f>(((Kickstarter[[#This Row],[deadline]]/60)/60)/24)+DATE(1970,1,1)</f>
        <v>42703.25</v>
      </c>
      <c r="J3774">
        <v>1480399200</v>
      </c>
      <c r="K3774" s="9">
        <f>(((Kickstarter[[#This Row],[launched_at]]/60)/60)/24)+DATE(1970,1,1)</f>
        <v>42682.616967592592</v>
      </c>
      <c r="L3774">
        <v>1478616506</v>
      </c>
      <c r="M3774" t="b">
        <v>0</v>
      </c>
      <c r="N3774">
        <v>33</v>
      </c>
      <c r="O3774" s="10">
        <f>Kickstarter[[#This Row],[pledged]]/Kickstarter[[#This Row],[goal]]</f>
        <v>1.1020000000000001</v>
      </c>
      <c r="P3774" s="12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Sub-Category]],LEN(Kickstarter[[#This Row],[Category and Sub-Category]])-FIND("/",Kickstarter[[#This Row],[Category and Sub-Category]]))</f>
        <v>musical</v>
      </c>
      <c r="S3774" t="b">
        <v>1</v>
      </c>
      <c r="T3774" t="s">
        <v>8305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f>(((Kickstarter[[#This Row],[deadline]]/60)/60)/24)+DATE(1970,1,1)</f>
        <v>42689.088888888888</v>
      </c>
      <c r="J3775">
        <v>1479175680</v>
      </c>
      <c r="K3775" s="9">
        <f>(((Kickstarter[[#This Row],[launched_at]]/60)/60)/24)+DATE(1970,1,1)</f>
        <v>42656.005173611105</v>
      </c>
      <c r="L3775">
        <v>1476317247</v>
      </c>
      <c r="M3775" t="b">
        <v>0</v>
      </c>
      <c r="N3775">
        <v>57</v>
      </c>
      <c r="O3775" s="10">
        <f>Kickstarter[[#This Row],[pledged]]/Kickstarter[[#This Row],[goal]]</f>
        <v>1.0820000000000001</v>
      </c>
      <c r="P3775" s="12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Sub-Category]],LEN(Kickstarter[[#This Row],[Category and Sub-Category]])-FIND("/",Kickstarter[[#This Row],[Category and Sub-Category]]))</f>
        <v>musical</v>
      </c>
      <c r="S3775" t="b">
        <v>1</v>
      </c>
      <c r="T3775" t="s">
        <v>8305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f>(((Kickstarter[[#This Row],[deadline]]/60)/60)/24)+DATE(1970,1,1)</f>
        <v>42103.792303240742</v>
      </c>
      <c r="J3776">
        <v>1428606055</v>
      </c>
      <c r="K3776" s="9">
        <f>(((Kickstarter[[#This Row],[launched_at]]/60)/60)/24)+DATE(1970,1,1)</f>
        <v>42087.792303240742</v>
      </c>
      <c r="L3776">
        <v>1427223655</v>
      </c>
      <c r="M3776" t="b">
        <v>0</v>
      </c>
      <c r="N3776">
        <v>25</v>
      </c>
      <c r="O3776" s="10">
        <f>Kickstarter[[#This Row],[pledged]]/Kickstarter[[#This Row],[goal]]</f>
        <v>1</v>
      </c>
      <c r="P3776" s="12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Sub-Category]],LEN(Kickstarter[[#This Row],[Category and Sub-Category]])-FIND("/",Kickstarter[[#This Row],[Category and Sub-Category]]))</f>
        <v>musical</v>
      </c>
      <c r="S3776" t="b">
        <v>1</v>
      </c>
      <c r="T3776" t="s">
        <v>8305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f>(((Kickstarter[[#This Row],[deadline]]/60)/60)/24)+DATE(1970,1,1)</f>
        <v>42103.166666666672</v>
      </c>
      <c r="J3777">
        <v>1428552000</v>
      </c>
      <c r="K3777" s="9">
        <f>(((Kickstarter[[#This Row],[launched_at]]/60)/60)/24)+DATE(1970,1,1)</f>
        <v>42075.942627314813</v>
      </c>
      <c r="L3777">
        <v>1426199843</v>
      </c>
      <c r="M3777" t="b">
        <v>0</v>
      </c>
      <c r="N3777">
        <v>14</v>
      </c>
      <c r="O3777" s="10">
        <f>Kickstarter[[#This Row],[pledged]]/Kickstarter[[#This Row],[goal]]</f>
        <v>1.0024999999999999</v>
      </c>
      <c r="P3777" s="12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Sub-Category]],LEN(Kickstarter[[#This Row],[Category and Sub-Category]])-FIND("/",Kickstarter[[#This Row],[Category and Sub-Category]]))</f>
        <v>musical</v>
      </c>
      <c r="S3777" t="b">
        <v>1</v>
      </c>
      <c r="T3777" t="s">
        <v>8305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f>(((Kickstarter[[#This Row],[deadline]]/60)/60)/24)+DATE(1970,1,1)</f>
        <v>41852.041666666664</v>
      </c>
      <c r="J3778">
        <v>1406854800</v>
      </c>
      <c r="K3778" s="9">
        <f>(((Kickstarter[[#This Row],[launched_at]]/60)/60)/24)+DATE(1970,1,1)</f>
        <v>41814.367800925924</v>
      </c>
      <c r="L3778">
        <v>1403599778</v>
      </c>
      <c r="M3778" t="b">
        <v>0</v>
      </c>
      <c r="N3778">
        <v>94</v>
      </c>
      <c r="O3778" s="10">
        <f>Kickstarter[[#This Row],[pledged]]/Kickstarter[[#This Row],[goal]]</f>
        <v>1.0671250000000001</v>
      </c>
      <c r="P3778" s="12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Sub-Category]],LEN(Kickstarter[[#This Row],[Category and Sub-Category]])-FIND("/",Kickstarter[[#This Row],[Category and Sub-Category]]))</f>
        <v>musical</v>
      </c>
      <c r="S3778" t="b">
        <v>1</v>
      </c>
      <c r="T3778" t="s">
        <v>8305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f>(((Kickstarter[[#This Row],[deadline]]/60)/60)/24)+DATE(1970,1,1)</f>
        <v>41909.166666666664</v>
      </c>
      <c r="J3779">
        <v>1411790400</v>
      </c>
      <c r="K3779" s="9">
        <f>(((Kickstarter[[#This Row],[launched_at]]/60)/60)/24)+DATE(1970,1,1)</f>
        <v>41887.111354166671</v>
      </c>
      <c r="L3779">
        <v>1409884821</v>
      </c>
      <c r="M3779" t="b">
        <v>0</v>
      </c>
      <c r="N3779">
        <v>59</v>
      </c>
      <c r="O3779" s="10">
        <f>Kickstarter[[#This Row],[pledged]]/Kickstarter[[#This Row],[goal]]</f>
        <v>1.4319999999999999</v>
      </c>
      <c r="P3779" s="12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Sub-Category]],LEN(Kickstarter[[#This Row],[Category and Sub-Category]])-FIND("/",Kickstarter[[#This Row],[Category and Sub-Category]]))</f>
        <v>musical</v>
      </c>
      <c r="S3779" t="b">
        <v>1</v>
      </c>
      <c r="T3779" t="s">
        <v>8305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f>(((Kickstarter[[#This Row],[deadline]]/60)/60)/24)+DATE(1970,1,1)</f>
        <v>42049.819212962961</v>
      </c>
      <c r="J3780">
        <v>1423942780</v>
      </c>
      <c r="K3780" s="9">
        <f>(((Kickstarter[[#This Row],[launched_at]]/60)/60)/24)+DATE(1970,1,1)</f>
        <v>41989.819212962961</v>
      </c>
      <c r="L3780">
        <v>1418758780</v>
      </c>
      <c r="M3780" t="b">
        <v>0</v>
      </c>
      <c r="N3780">
        <v>36</v>
      </c>
      <c r="O3780" s="10">
        <f>Kickstarter[[#This Row],[pledged]]/Kickstarter[[#This Row],[goal]]</f>
        <v>1.0504166666666668</v>
      </c>
      <c r="P3780" s="12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Sub-Category]],LEN(Kickstarter[[#This Row],[Category and Sub-Category]])-FIND("/",Kickstarter[[#This Row],[Category and Sub-Category]]))</f>
        <v>musical</v>
      </c>
      <c r="S3780" t="b">
        <v>1</v>
      </c>
      <c r="T3780" t="s">
        <v>8305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f>(((Kickstarter[[#This Row],[deadline]]/60)/60)/24)+DATE(1970,1,1)</f>
        <v>42455.693750000006</v>
      </c>
      <c r="J3781">
        <v>1459010340</v>
      </c>
      <c r="K3781" s="9">
        <f>(((Kickstarter[[#This Row],[launched_at]]/60)/60)/24)+DATE(1970,1,1)</f>
        <v>42425.735416666663</v>
      </c>
      <c r="L3781">
        <v>1456421940</v>
      </c>
      <c r="M3781" t="b">
        <v>0</v>
      </c>
      <c r="N3781">
        <v>115</v>
      </c>
      <c r="O3781" s="10">
        <f>Kickstarter[[#This Row],[pledged]]/Kickstarter[[#This Row],[goal]]</f>
        <v>1.0398000000000001</v>
      </c>
      <c r="P3781" s="12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Sub-Category]],LEN(Kickstarter[[#This Row],[Category and Sub-Category]])-FIND("/",Kickstarter[[#This Row],[Category and Sub-Category]]))</f>
        <v>musical</v>
      </c>
      <c r="S3781" t="b">
        <v>1</v>
      </c>
      <c r="T3781" t="s">
        <v>8305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f>(((Kickstarter[[#This Row],[deadline]]/60)/60)/24)+DATE(1970,1,1)</f>
        <v>42198.837499999994</v>
      </c>
      <c r="J3782">
        <v>1436817960</v>
      </c>
      <c r="K3782" s="9">
        <f>(((Kickstarter[[#This Row],[launched_at]]/60)/60)/24)+DATE(1970,1,1)</f>
        <v>42166.219733796301</v>
      </c>
      <c r="L3782">
        <v>1433999785</v>
      </c>
      <c r="M3782" t="b">
        <v>0</v>
      </c>
      <c r="N3782">
        <v>30</v>
      </c>
      <c r="O3782" s="10">
        <f>Kickstarter[[#This Row],[pledged]]/Kickstarter[[#This Row],[goal]]</f>
        <v>1.2</v>
      </c>
      <c r="P3782" s="12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Sub-Category]],LEN(Kickstarter[[#This Row],[Category and Sub-Category]])-FIND("/",Kickstarter[[#This Row],[Category and Sub-Category]]))</f>
        <v>musical</v>
      </c>
      <c r="S3782" t="b">
        <v>1</v>
      </c>
      <c r="T3782" t="s">
        <v>8305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f>(((Kickstarter[[#This Row],[deadline]]/60)/60)/24)+DATE(1970,1,1)</f>
        <v>41890.882928240739</v>
      </c>
      <c r="J3783">
        <v>1410210685</v>
      </c>
      <c r="K3783" s="9">
        <f>(((Kickstarter[[#This Row],[launched_at]]/60)/60)/24)+DATE(1970,1,1)</f>
        <v>41865.882928240739</v>
      </c>
      <c r="L3783">
        <v>1408050685</v>
      </c>
      <c r="M3783" t="b">
        <v>0</v>
      </c>
      <c r="N3783">
        <v>52</v>
      </c>
      <c r="O3783" s="10">
        <f>Kickstarter[[#This Row],[pledged]]/Kickstarter[[#This Row],[goal]]</f>
        <v>1.0966666666666667</v>
      </c>
      <c r="P3783" s="12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Sub-Category]],LEN(Kickstarter[[#This Row],[Category and Sub-Category]])-FIND("/",Kickstarter[[#This Row],[Category and Sub-Category]]))</f>
        <v>musical</v>
      </c>
      <c r="S3783" t="b">
        <v>1</v>
      </c>
      <c r="T3783" t="s">
        <v>8305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f>(((Kickstarter[[#This Row],[deadline]]/60)/60)/24)+DATE(1970,1,1)</f>
        <v>42575.958333333328</v>
      </c>
      <c r="J3784">
        <v>1469401200</v>
      </c>
      <c r="K3784" s="9">
        <f>(((Kickstarter[[#This Row],[launched_at]]/60)/60)/24)+DATE(1970,1,1)</f>
        <v>42546.862233796302</v>
      </c>
      <c r="L3784">
        <v>1466887297</v>
      </c>
      <c r="M3784" t="b">
        <v>0</v>
      </c>
      <c r="N3784">
        <v>27</v>
      </c>
      <c r="O3784" s="10">
        <f>Kickstarter[[#This Row],[pledged]]/Kickstarter[[#This Row],[goal]]</f>
        <v>1.0175000000000001</v>
      </c>
      <c r="P3784" s="12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Sub-Category]],LEN(Kickstarter[[#This Row],[Category and Sub-Category]])-FIND("/",Kickstarter[[#This Row],[Category and Sub-Category]]))</f>
        <v>musical</v>
      </c>
      <c r="S3784" t="b">
        <v>1</v>
      </c>
      <c r="T3784" t="s">
        <v>8305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f>(((Kickstarter[[#This Row],[deadline]]/60)/60)/24)+DATE(1970,1,1)</f>
        <v>42444.666666666672</v>
      </c>
      <c r="J3785">
        <v>1458057600</v>
      </c>
      <c r="K3785" s="9">
        <f>(((Kickstarter[[#This Row],[launched_at]]/60)/60)/24)+DATE(1970,1,1)</f>
        <v>42420.140277777777</v>
      </c>
      <c r="L3785">
        <v>1455938520</v>
      </c>
      <c r="M3785" t="b">
        <v>0</v>
      </c>
      <c r="N3785">
        <v>24</v>
      </c>
      <c r="O3785" s="10">
        <f>Kickstarter[[#This Row],[pledged]]/Kickstarter[[#This Row],[goal]]</f>
        <v>1.2891666666666666</v>
      </c>
      <c r="P3785" s="12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Sub-Category]],LEN(Kickstarter[[#This Row],[Category and Sub-Category]])-FIND("/",Kickstarter[[#This Row],[Category and Sub-Category]]))</f>
        <v>musical</v>
      </c>
      <c r="S3785" t="b">
        <v>1</v>
      </c>
      <c r="T3785" t="s">
        <v>8305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f>(((Kickstarter[[#This Row],[deadline]]/60)/60)/24)+DATE(1970,1,1)</f>
        <v>42561.980694444443</v>
      </c>
      <c r="J3786">
        <v>1468193532</v>
      </c>
      <c r="K3786" s="9">
        <f>(((Kickstarter[[#This Row],[launched_at]]/60)/60)/24)+DATE(1970,1,1)</f>
        <v>42531.980694444443</v>
      </c>
      <c r="L3786">
        <v>1465601532</v>
      </c>
      <c r="M3786" t="b">
        <v>0</v>
      </c>
      <c r="N3786">
        <v>10</v>
      </c>
      <c r="O3786" s="10">
        <f>Kickstarter[[#This Row],[pledged]]/Kickstarter[[#This Row],[goal]]</f>
        <v>1.1499999999999999</v>
      </c>
      <c r="P3786" s="12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Sub-Category]],LEN(Kickstarter[[#This Row],[Category and Sub-Category]])-FIND("/",Kickstarter[[#This Row],[Category and Sub-Category]]))</f>
        <v>musical</v>
      </c>
      <c r="S3786" t="b">
        <v>1</v>
      </c>
      <c r="T3786" t="s">
        <v>8305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f>(((Kickstarter[[#This Row],[deadline]]/60)/60)/24)+DATE(1970,1,1)</f>
        <v>42584.418749999997</v>
      </c>
      <c r="J3787">
        <v>1470132180</v>
      </c>
      <c r="K3787" s="9">
        <f>(((Kickstarter[[#This Row],[launched_at]]/60)/60)/24)+DATE(1970,1,1)</f>
        <v>42548.63853009259</v>
      </c>
      <c r="L3787">
        <v>1467040769</v>
      </c>
      <c r="M3787" t="b">
        <v>0</v>
      </c>
      <c r="N3787">
        <v>30</v>
      </c>
      <c r="O3787" s="10">
        <f>Kickstarter[[#This Row],[pledged]]/Kickstarter[[#This Row],[goal]]</f>
        <v>1.5075000000000001</v>
      </c>
      <c r="P3787" s="12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Sub-Category]],LEN(Kickstarter[[#This Row],[Category and Sub-Category]])-FIND("/",Kickstarter[[#This Row],[Category and Sub-Category]]))</f>
        <v>musical</v>
      </c>
      <c r="S3787" t="b">
        <v>1</v>
      </c>
      <c r="T3787" t="s">
        <v>8305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f>(((Kickstarter[[#This Row],[deadline]]/60)/60)/24)+DATE(1970,1,1)</f>
        <v>42517.037905092591</v>
      </c>
      <c r="J3788">
        <v>1464310475</v>
      </c>
      <c r="K3788" s="9">
        <f>(((Kickstarter[[#This Row],[launched_at]]/60)/60)/24)+DATE(1970,1,1)</f>
        <v>42487.037905092591</v>
      </c>
      <c r="L3788">
        <v>1461718475</v>
      </c>
      <c r="M3788" t="b">
        <v>0</v>
      </c>
      <c r="N3788">
        <v>71</v>
      </c>
      <c r="O3788" s="10">
        <f>Kickstarter[[#This Row],[pledged]]/Kickstarter[[#This Row],[goal]]</f>
        <v>1.1096666666666666</v>
      </c>
      <c r="P3788" s="12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Sub-Category]],LEN(Kickstarter[[#This Row],[Category and Sub-Category]])-FIND("/",Kickstarter[[#This Row],[Category and Sub-Category]]))</f>
        <v>musical</v>
      </c>
      <c r="S3788" t="b">
        <v>1</v>
      </c>
      <c r="T3788" t="s">
        <v>8305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f>(((Kickstarter[[#This Row],[deadline]]/60)/60)/24)+DATE(1970,1,1)</f>
        <v>42196.165972222225</v>
      </c>
      <c r="J3789">
        <v>1436587140</v>
      </c>
      <c r="K3789" s="9">
        <f>(((Kickstarter[[#This Row],[launched_at]]/60)/60)/24)+DATE(1970,1,1)</f>
        <v>42167.534791666665</v>
      </c>
      <c r="L3789">
        <v>1434113406</v>
      </c>
      <c r="M3789" t="b">
        <v>0</v>
      </c>
      <c r="N3789">
        <v>10</v>
      </c>
      <c r="O3789" s="10">
        <f>Kickstarter[[#This Row],[pledged]]/Kickstarter[[#This Row],[goal]]</f>
        <v>1.0028571428571429</v>
      </c>
      <c r="P3789" s="12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Sub-Category]],LEN(Kickstarter[[#This Row],[Category and Sub-Category]])-FIND("/",Kickstarter[[#This Row],[Category and Sub-Category]]))</f>
        <v>musical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f>(((Kickstarter[[#This Row],[deadline]]/60)/60)/24)+DATE(1970,1,1)</f>
        <v>42361.679166666669</v>
      </c>
      <c r="J3790">
        <v>1450887480</v>
      </c>
      <c r="K3790" s="9">
        <f>(((Kickstarter[[#This Row],[launched_at]]/60)/60)/24)+DATE(1970,1,1)</f>
        <v>42333.695821759262</v>
      </c>
      <c r="L3790">
        <v>1448469719</v>
      </c>
      <c r="M3790" t="b">
        <v>0</v>
      </c>
      <c r="N3790">
        <v>1</v>
      </c>
      <c r="O3790" s="10">
        <f>Kickstarter[[#This Row],[pledged]]/Kickstarter[[#This Row],[goal]]</f>
        <v>6.6666666666666671E-3</v>
      </c>
      <c r="P3790" s="12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Sub-Category]],LEN(Kickstarter[[#This Row],[Category and Sub-Category]])-FIND("/",Kickstarter[[#This Row],[Category and Sub-Category]]))</f>
        <v>musical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f>(((Kickstarter[[#This Row],[deadline]]/60)/60)/24)+DATE(1970,1,1)</f>
        <v>42170.798819444448</v>
      </c>
      <c r="J3791">
        <v>1434395418</v>
      </c>
      <c r="K3791" s="9">
        <f>(((Kickstarter[[#This Row],[launched_at]]/60)/60)/24)+DATE(1970,1,1)</f>
        <v>42138.798819444448</v>
      </c>
      <c r="L3791">
        <v>1431630618</v>
      </c>
      <c r="M3791" t="b">
        <v>0</v>
      </c>
      <c r="N3791">
        <v>4</v>
      </c>
      <c r="O3791" s="10">
        <f>Kickstarter[[#This Row],[pledged]]/Kickstarter[[#This Row],[goal]]</f>
        <v>3.267605633802817E-2</v>
      </c>
      <c r="P3791" s="12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Sub-Category]],LEN(Kickstarter[[#This Row],[Category and Sub-Category]])-FIND("/",Kickstarter[[#This Row],[Category and Sub-Category]]))</f>
        <v>musical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f>(((Kickstarter[[#This Row],[deadline]]/60)/60)/24)+DATE(1970,1,1)</f>
        <v>42696.708599537036</v>
      </c>
      <c r="J3792">
        <v>1479834023</v>
      </c>
      <c r="K3792" s="9">
        <f>(((Kickstarter[[#This Row],[launched_at]]/60)/60)/24)+DATE(1970,1,1)</f>
        <v>42666.666932870372</v>
      </c>
      <c r="L3792">
        <v>1477238423</v>
      </c>
      <c r="M3792" t="b">
        <v>0</v>
      </c>
      <c r="N3792">
        <v>0</v>
      </c>
      <c r="O3792" s="10">
        <f>Kickstarter[[#This Row],[pledged]]/Kickstarter[[#This Row],[goal]]</f>
        <v>0</v>
      </c>
      <c r="P3792" s="12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Sub-Category]],LEN(Kickstarter[[#This Row],[Category and Sub-Category]])-FIND("/",Kickstarter[[#This Row],[Category and Sub-Category]]))</f>
        <v>musical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f>(((Kickstarter[[#This Row],[deadline]]/60)/60)/24)+DATE(1970,1,1)</f>
        <v>41826.692037037035</v>
      </c>
      <c r="J3793">
        <v>1404664592</v>
      </c>
      <c r="K3793" s="9">
        <f>(((Kickstarter[[#This Row],[launched_at]]/60)/60)/24)+DATE(1970,1,1)</f>
        <v>41766.692037037035</v>
      </c>
      <c r="L3793">
        <v>1399480592</v>
      </c>
      <c r="M3793" t="b">
        <v>0</v>
      </c>
      <c r="N3793">
        <v>0</v>
      </c>
      <c r="O3793" s="10">
        <f>Kickstarter[[#This Row],[pledged]]/Kickstarter[[#This Row],[goal]]</f>
        <v>0</v>
      </c>
      <c r="P3793" s="12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Sub-Category]],LEN(Kickstarter[[#This Row],[Category and Sub-Category]])-FIND("/",Kickstarter[[#This Row],[Category and Sub-Category]]))</f>
        <v>musical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f>(((Kickstarter[[#This Row],[deadline]]/60)/60)/24)+DATE(1970,1,1)</f>
        <v>42200.447013888886</v>
      </c>
      <c r="J3794">
        <v>1436957022</v>
      </c>
      <c r="K3794" s="9">
        <f>(((Kickstarter[[#This Row],[launched_at]]/60)/60)/24)+DATE(1970,1,1)</f>
        <v>42170.447013888886</v>
      </c>
      <c r="L3794">
        <v>1434365022</v>
      </c>
      <c r="M3794" t="b">
        <v>0</v>
      </c>
      <c r="N3794">
        <v>2</v>
      </c>
      <c r="O3794" s="10">
        <f>Kickstarter[[#This Row],[pledged]]/Kickstarter[[#This Row],[goal]]</f>
        <v>2.8E-3</v>
      </c>
      <c r="P3794" s="12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Sub-Category]],LEN(Kickstarter[[#This Row],[Category and Sub-Category]])-FIND("/",Kickstarter[[#This Row],[Category and Sub-Category]]))</f>
        <v>musical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f>(((Kickstarter[[#This Row],[deadline]]/60)/60)/24)+DATE(1970,1,1)</f>
        <v>41989.938993055555</v>
      </c>
      <c r="J3795">
        <v>1418769129</v>
      </c>
      <c r="K3795" s="9">
        <f>(((Kickstarter[[#This Row],[launched_at]]/60)/60)/24)+DATE(1970,1,1)</f>
        <v>41968.938993055555</v>
      </c>
      <c r="L3795">
        <v>1416954729</v>
      </c>
      <c r="M3795" t="b">
        <v>0</v>
      </c>
      <c r="N3795">
        <v>24</v>
      </c>
      <c r="O3795" s="10">
        <f>Kickstarter[[#This Row],[pledged]]/Kickstarter[[#This Row],[goal]]</f>
        <v>0.59657142857142853</v>
      </c>
      <c r="P3795" s="12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Sub-Category]],LEN(Kickstarter[[#This Row],[Category and Sub-Category]])-FIND("/",Kickstarter[[#This Row],[Category and Sub-Category]]))</f>
        <v>musical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f>(((Kickstarter[[#This Row],[deadline]]/60)/60)/24)+DATE(1970,1,1)</f>
        <v>42162.58048611111</v>
      </c>
      <c r="J3796">
        <v>1433685354</v>
      </c>
      <c r="K3796" s="9">
        <f>(((Kickstarter[[#This Row],[launched_at]]/60)/60)/24)+DATE(1970,1,1)</f>
        <v>42132.58048611111</v>
      </c>
      <c r="L3796">
        <v>1431093354</v>
      </c>
      <c r="M3796" t="b">
        <v>0</v>
      </c>
      <c r="N3796">
        <v>1</v>
      </c>
      <c r="O3796" s="10">
        <f>Kickstarter[[#This Row],[pledged]]/Kickstarter[[#This Row],[goal]]</f>
        <v>0.01</v>
      </c>
      <c r="P3796" s="12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Sub-Category]],LEN(Kickstarter[[#This Row],[Category and Sub-Category]])-FIND("/",Kickstarter[[#This Row],[Category and Sub-Category]]))</f>
        <v>musical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f>(((Kickstarter[[#This Row],[deadline]]/60)/60)/24)+DATE(1970,1,1)</f>
        <v>42244.9375</v>
      </c>
      <c r="J3797">
        <v>1440801000</v>
      </c>
      <c r="K3797" s="9">
        <f>(((Kickstarter[[#This Row],[launched_at]]/60)/60)/24)+DATE(1970,1,1)</f>
        <v>42201.436226851853</v>
      </c>
      <c r="L3797">
        <v>1437042490</v>
      </c>
      <c r="M3797" t="b">
        <v>0</v>
      </c>
      <c r="N3797">
        <v>2</v>
      </c>
      <c r="O3797" s="10">
        <f>Kickstarter[[#This Row],[pledged]]/Kickstarter[[#This Row],[goal]]</f>
        <v>1.6666666666666666E-2</v>
      </c>
      <c r="P3797" s="12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Sub-Category]],LEN(Kickstarter[[#This Row],[Category and Sub-Category]])-FIND("/",Kickstarter[[#This Row],[Category and Sub-Category]]))</f>
        <v>musical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f>(((Kickstarter[[#This Row],[deadline]]/60)/60)/24)+DATE(1970,1,1)</f>
        <v>42749.029583333337</v>
      </c>
      <c r="J3798">
        <v>1484354556</v>
      </c>
      <c r="K3798" s="9">
        <f>(((Kickstarter[[#This Row],[launched_at]]/60)/60)/24)+DATE(1970,1,1)</f>
        <v>42689.029583333337</v>
      </c>
      <c r="L3798">
        <v>1479170556</v>
      </c>
      <c r="M3798" t="b">
        <v>0</v>
      </c>
      <c r="N3798">
        <v>1</v>
      </c>
      <c r="O3798" s="10">
        <f>Kickstarter[[#This Row],[pledged]]/Kickstarter[[#This Row],[goal]]</f>
        <v>4.4444444444444447E-5</v>
      </c>
      <c r="P3798" s="12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Sub-Category]],LEN(Kickstarter[[#This Row],[Category and Sub-Category]])-FIND("/",Kickstarter[[#This Row],[Category and Sub-Category]]))</f>
        <v>musical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f>(((Kickstarter[[#This Row],[deadline]]/60)/60)/24)+DATE(1970,1,1)</f>
        <v>42114.881539351853</v>
      </c>
      <c r="J3799">
        <v>1429564165</v>
      </c>
      <c r="K3799" s="9">
        <f>(((Kickstarter[[#This Row],[launched_at]]/60)/60)/24)+DATE(1970,1,1)</f>
        <v>42084.881539351853</v>
      </c>
      <c r="L3799">
        <v>1426972165</v>
      </c>
      <c r="M3799" t="b">
        <v>0</v>
      </c>
      <c r="N3799">
        <v>37</v>
      </c>
      <c r="O3799" s="10">
        <f>Kickstarter[[#This Row],[pledged]]/Kickstarter[[#This Row],[goal]]</f>
        <v>0.89666666666666661</v>
      </c>
      <c r="P3799" s="12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Sub-Category]],LEN(Kickstarter[[#This Row],[Category and Sub-Category]])-FIND("/",Kickstarter[[#This Row],[Category and Sub-Category]]))</f>
        <v>musical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f>(((Kickstarter[[#This Row],[deadline]]/60)/60)/24)+DATE(1970,1,1)</f>
        <v>41861.722777777781</v>
      </c>
      <c r="J3800">
        <v>1407691248</v>
      </c>
      <c r="K3800" s="9">
        <f>(((Kickstarter[[#This Row],[launched_at]]/60)/60)/24)+DATE(1970,1,1)</f>
        <v>41831.722777777781</v>
      </c>
      <c r="L3800">
        <v>1405099248</v>
      </c>
      <c r="M3800" t="b">
        <v>0</v>
      </c>
      <c r="N3800">
        <v>5</v>
      </c>
      <c r="O3800" s="10">
        <f>Kickstarter[[#This Row],[pledged]]/Kickstarter[[#This Row],[goal]]</f>
        <v>1.4642857142857143E-2</v>
      </c>
      <c r="P3800" s="12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Sub-Category]],LEN(Kickstarter[[#This Row],[Category and Sub-Category]])-FIND("/",Kickstarter[[#This Row],[Category and Sub-Category]]))</f>
        <v>musical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f>(((Kickstarter[[#This Row],[deadline]]/60)/60)/24)+DATE(1970,1,1)</f>
        <v>42440.93105324074</v>
      </c>
      <c r="J3801">
        <v>1457734843</v>
      </c>
      <c r="K3801" s="9">
        <f>(((Kickstarter[[#This Row],[launched_at]]/60)/60)/24)+DATE(1970,1,1)</f>
        <v>42410.93105324074</v>
      </c>
      <c r="L3801">
        <v>1455142843</v>
      </c>
      <c r="M3801" t="b">
        <v>0</v>
      </c>
      <c r="N3801">
        <v>4</v>
      </c>
      <c r="O3801" s="10">
        <f>Kickstarter[[#This Row],[pledged]]/Kickstarter[[#This Row],[goal]]</f>
        <v>4.02E-2</v>
      </c>
      <c r="P3801" s="12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Sub-Category]],LEN(Kickstarter[[#This Row],[Category and Sub-Category]])-FIND("/",Kickstarter[[#This Row],[Category and Sub-Category]]))</f>
        <v>musical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f>(((Kickstarter[[#This Row],[deadline]]/60)/60)/24)+DATE(1970,1,1)</f>
        <v>42015.207638888889</v>
      </c>
      <c r="J3802">
        <v>1420952340</v>
      </c>
      <c r="K3802" s="9">
        <f>(((Kickstarter[[#This Row],[launched_at]]/60)/60)/24)+DATE(1970,1,1)</f>
        <v>41982.737071759257</v>
      </c>
      <c r="L3802">
        <v>1418146883</v>
      </c>
      <c r="M3802" t="b">
        <v>0</v>
      </c>
      <c r="N3802">
        <v>16</v>
      </c>
      <c r="O3802" s="10">
        <f>Kickstarter[[#This Row],[pledged]]/Kickstarter[[#This Row],[goal]]</f>
        <v>4.0045454545454544E-2</v>
      </c>
      <c r="P3802" s="12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Sub-Category]],LEN(Kickstarter[[#This Row],[Category and Sub-Category]])-FIND("/",Kickstarter[[#This Row],[Category and Sub-Category]]))</f>
        <v>musical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f>(((Kickstarter[[#This Row],[deadline]]/60)/60)/24)+DATE(1970,1,1)</f>
        <v>42006.676111111112</v>
      </c>
      <c r="J3803">
        <v>1420215216</v>
      </c>
      <c r="K3803" s="9">
        <f>(((Kickstarter[[#This Row],[launched_at]]/60)/60)/24)+DATE(1970,1,1)</f>
        <v>41975.676111111112</v>
      </c>
      <c r="L3803">
        <v>1417536816</v>
      </c>
      <c r="M3803" t="b">
        <v>0</v>
      </c>
      <c r="N3803">
        <v>9</v>
      </c>
      <c r="O3803" s="10">
        <f>Kickstarter[[#This Row],[pledged]]/Kickstarter[[#This Row],[goal]]</f>
        <v>8.5199999999999998E-2</v>
      </c>
      <c r="P3803" s="12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Sub-Category]],LEN(Kickstarter[[#This Row],[Category and Sub-Category]])-FIND("/",Kickstarter[[#This Row],[Category and Sub-Category]]))</f>
        <v>musical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f>(((Kickstarter[[#This Row],[deadline]]/60)/60)/24)+DATE(1970,1,1)</f>
        <v>42299.126226851848</v>
      </c>
      <c r="J3804">
        <v>1445482906</v>
      </c>
      <c r="K3804" s="9">
        <f>(((Kickstarter[[#This Row],[launched_at]]/60)/60)/24)+DATE(1970,1,1)</f>
        <v>42269.126226851848</v>
      </c>
      <c r="L3804">
        <v>1442890906</v>
      </c>
      <c r="M3804" t="b">
        <v>0</v>
      </c>
      <c r="N3804">
        <v>0</v>
      </c>
      <c r="O3804" s="10">
        <f>Kickstarter[[#This Row],[pledged]]/Kickstarter[[#This Row],[goal]]</f>
        <v>0</v>
      </c>
      <c r="P3804" s="12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Sub-Category]],LEN(Kickstarter[[#This Row],[Category and Sub-Category]])-FIND("/",Kickstarter[[#This Row],[Category and Sub-Category]]))</f>
        <v>musical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f>(((Kickstarter[[#This Row],[deadline]]/60)/60)/24)+DATE(1970,1,1)</f>
        <v>42433.971851851849</v>
      </c>
      <c r="J3805">
        <v>1457133568</v>
      </c>
      <c r="K3805" s="9">
        <f>(((Kickstarter[[#This Row],[launched_at]]/60)/60)/24)+DATE(1970,1,1)</f>
        <v>42403.971851851849</v>
      </c>
      <c r="L3805">
        <v>1454541568</v>
      </c>
      <c r="M3805" t="b">
        <v>0</v>
      </c>
      <c r="N3805">
        <v>40</v>
      </c>
      <c r="O3805" s="10">
        <f>Kickstarter[[#This Row],[pledged]]/Kickstarter[[#This Row],[goal]]</f>
        <v>0.19650000000000001</v>
      </c>
      <c r="P3805" s="12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Sub-Category]],LEN(Kickstarter[[#This Row],[Category and Sub-Category]])-FIND("/",Kickstarter[[#This Row],[Category and Sub-Category]]))</f>
        <v>musical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f>(((Kickstarter[[#This Row],[deadline]]/60)/60)/24)+DATE(1970,1,1)</f>
        <v>42582.291666666672</v>
      </c>
      <c r="J3806">
        <v>1469948400</v>
      </c>
      <c r="K3806" s="9">
        <f>(((Kickstarter[[#This Row],[launched_at]]/60)/60)/24)+DATE(1970,1,1)</f>
        <v>42527.00953703704</v>
      </c>
      <c r="L3806">
        <v>1465172024</v>
      </c>
      <c r="M3806" t="b">
        <v>0</v>
      </c>
      <c r="N3806">
        <v>0</v>
      </c>
      <c r="O3806" s="10">
        <f>Kickstarter[[#This Row],[pledged]]/Kickstarter[[#This Row],[goal]]</f>
        <v>0</v>
      </c>
      <c r="P3806" s="12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Sub-Category]],LEN(Kickstarter[[#This Row],[Category and Sub-Category]])-FIND("/",Kickstarter[[#This Row],[Category and Sub-Category]]))</f>
        <v>musical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f>(((Kickstarter[[#This Row],[deadline]]/60)/60)/24)+DATE(1970,1,1)</f>
        <v>41909.887037037035</v>
      </c>
      <c r="J3807">
        <v>1411852640</v>
      </c>
      <c r="K3807" s="9">
        <f>(((Kickstarter[[#This Row],[launched_at]]/60)/60)/24)+DATE(1970,1,1)</f>
        <v>41849.887037037035</v>
      </c>
      <c r="L3807">
        <v>1406668640</v>
      </c>
      <c r="M3807" t="b">
        <v>0</v>
      </c>
      <c r="N3807">
        <v>2</v>
      </c>
      <c r="O3807" s="10">
        <f>Kickstarter[[#This Row],[pledged]]/Kickstarter[[#This Row],[goal]]</f>
        <v>2.0000000000000002E-5</v>
      </c>
      <c r="P3807" s="12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Sub-Category]],LEN(Kickstarter[[#This Row],[Category and Sub-Category]])-FIND("/",Kickstarter[[#This Row],[Category and Sub-Category]]))</f>
        <v>musical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f>(((Kickstarter[[#This Row],[deadline]]/60)/60)/24)+DATE(1970,1,1)</f>
        <v>41819.259039351848</v>
      </c>
      <c r="J3808">
        <v>1404022381</v>
      </c>
      <c r="K3808" s="9">
        <f>(((Kickstarter[[#This Row],[launched_at]]/60)/60)/24)+DATE(1970,1,1)</f>
        <v>41799.259039351848</v>
      </c>
      <c r="L3808">
        <v>1402294381</v>
      </c>
      <c r="M3808" t="b">
        <v>0</v>
      </c>
      <c r="N3808">
        <v>1</v>
      </c>
      <c r="O3808" s="10">
        <f>Kickstarter[[#This Row],[pledged]]/Kickstarter[[#This Row],[goal]]</f>
        <v>6.6666666666666664E-4</v>
      </c>
      <c r="P3808" s="12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Sub-Category]],LEN(Kickstarter[[#This Row],[Category and Sub-Category]])-FIND("/",Kickstarter[[#This Row],[Category and Sub-Category]]))</f>
        <v>musical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f>(((Kickstarter[[#This Row],[deadline]]/60)/60)/24)+DATE(1970,1,1)</f>
        <v>42097.909016203703</v>
      </c>
      <c r="J3809">
        <v>1428097739</v>
      </c>
      <c r="K3809" s="9">
        <f>(((Kickstarter[[#This Row],[launched_at]]/60)/60)/24)+DATE(1970,1,1)</f>
        <v>42090.909016203703</v>
      </c>
      <c r="L3809">
        <v>1427492939</v>
      </c>
      <c r="M3809" t="b">
        <v>0</v>
      </c>
      <c r="N3809">
        <v>9</v>
      </c>
      <c r="O3809" s="10">
        <f>Kickstarter[[#This Row],[pledged]]/Kickstarter[[#This Row],[goal]]</f>
        <v>0.30333333333333334</v>
      </c>
      <c r="P3809" s="12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Sub-Category]],LEN(Kickstarter[[#This Row],[Category and Sub-Category]])-FIND("/",Kickstarter[[#This Row],[Category and Sub-Category]]))</f>
        <v>musical</v>
      </c>
      <c r="S3809" t="b">
        <v>0</v>
      </c>
      <c r="T3809" t="s">
        <v>8305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f>(((Kickstarter[[#This Row],[deadline]]/60)/60)/24)+DATE(1970,1,1)</f>
        <v>42119.412256944444</v>
      </c>
      <c r="J3810">
        <v>1429955619</v>
      </c>
      <c r="K3810" s="9">
        <f>(((Kickstarter[[#This Row],[launched_at]]/60)/60)/24)+DATE(1970,1,1)</f>
        <v>42059.453923611116</v>
      </c>
      <c r="L3810">
        <v>1424775219</v>
      </c>
      <c r="M3810" t="b">
        <v>0</v>
      </c>
      <c r="N3810">
        <v>24</v>
      </c>
      <c r="O3810" s="10">
        <f>Kickstarter[[#This Row],[pledged]]/Kickstarter[[#This Row],[goal]]</f>
        <v>1</v>
      </c>
      <c r="P3810" s="12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Sub-Category]],LEN(Kickstarter[[#This Row],[Category and Sub-Category]])-FIND("/",Kickstarter[[#This Row],[Category and Sub-Category]]))</f>
        <v>plays</v>
      </c>
      <c r="S3810" t="b">
        <v>1</v>
      </c>
      <c r="T3810" t="s">
        <v>8271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f>(((Kickstarter[[#This Row],[deadline]]/60)/60)/24)+DATE(1970,1,1)</f>
        <v>41850.958333333336</v>
      </c>
      <c r="J3811">
        <v>1406761200</v>
      </c>
      <c r="K3811" s="9">
        <f>(((Kickstarter[[#This Row],[launched_at]]/60)/60)/24)+DATE(1970,1,1)</f>
        <v>41800.526701388888</v>
      </c>
      <c r="L3811">
        <v>1402403907</v>
      </c>
      <c r="M3811" t="b">
        <v>0</v>
      </c>
      <c r="N3811">
        <v>38</v>
      </c>
      <c r="O3811" s="10">
        <f>Kickstarter[[#This Row],[pledged]]/Kickstarter[[#This Row],[goal]]</f>
        <v>1.0125</v>
      </c>
      <c r="P3811" s="12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Sub-Category]],LEN(Kickstarter[[#This Row],[Category and Sub-Category]])-FIND("/",Kickstarter[[#This Row],[Category and Sub-Category]]))</f>
        <v>plays</v>
      </c>
      <c r="S3811" t="b">
        <v>1</v>
      </c>
      <c r="T3811" t="s">
        <v>8271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f>(((Kickstarter[[#This Row],[deadline]]/60)/60)/24)+DATE(1970,1,1)</f>
        <v>42084.807384259257</v>
      </c>
      <c r="J3812">
        <v>1426965758</v>
      </c>
      <c r="K3812" s="9">
        <f>(((Kickstarter[[#This Row],[launched_at]]/60)/60)/24)+DATE(1970,1,1)</f>
        <v>42054.849050925928</v>
      </c>
      <c r="L3812">
        <v>1424377358</v>
      </c>
      <c r="M3812" t="b">
        <v>0</v>
      </c>
      <c r="N3812">
        <v>26</v>
      </c>
      <c r="O3812" s="10">
        <f>Kickstarter[[#This Row],[pledged]]/Kickstarter[[#This Row],[goal]]</f>
        <v>1.2173333333333334</v>
      </c>
      <c r="P3812" s="12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Sub-Category]],LEN(Kickstarter[[#This Row],[Category and Sub-Category]])-FIND("/",Kickstarter[[#This Row],[Category and Sub-Category]]))</f>
        <v>plays</v>
      </c>
      <c r="S3812" t="b">
        <v>1</v>
      </c>
      <c r="T3812" t="s">
        <v>8271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f>(((Kickstarter[[#This Row],[deadline]]/60)/60)/24)+DATE(1970,1,1)</f>
        <v>42521.458333333328</v>
      </c>
      <c r="J3813">
        <v>1464692400</v>
      </c>
      <c r="K3813" s="9">
        <f>(((Kickstarter[[#This Row],[launched_at]]/60)/60)/24)+DATE(1970,1,1)</f>
        <v>42487.62700231481</v>
      </c>
      <c r="L3813">
        <v>1461769373</v>
      </c>
      <c r="M3813" t="b">
        <v>0</v>
      </c>
      <c r="N3813">
        <v>19</v>
      </c>
      <c r="O3813" s="10">
        <f>Kickstarter[[#This Row],[pledged]]/Kickstarter[[#This Row],[goal]]</f>
        <v>3.3</v>
      </c>
      <c r="P3813" s="12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Sub-Category]],LEN(Kickstarter[[#This Row],[Category and Sub-Category]])-FIND("/",Kickstarter[[#This Row],[Category and Sub-Category]]))</f>
        <v>plays</v>
      </c>
      <c r="S3813" t="b">
        <v>1</v>
      </c>
      <c r="T3813" t="s">
        <v>8271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f>(((Kickstarter[[#This Row],[deadline]]/60)/60)/24)+DATE(1970,1,1)</f>
        <v>42156.165972222225</v>
      </c>
      <c r="J3814">
        <v>1433131140</v>
      </c>
      <c r="K3814" s="9">
        <f>(((Kickstarter[[#This Row],[launched_at]]/60)/60)/24)+DATE(1970,1,1)</f>
        <v>42109.751250000001</v>
      </c>
      <c r="L3814">
        <v>1429120908</v>
      </c>
      <c r="M3814" t="b">
        <v>0</v>
      </c>
      <c r="N3814">
        <v>11</v>
      </c>
      <c r="O3814" s="10">
        <f>Kickstarter[[#This Row],[pledged]]/Kickstarter[[#This Row],[goal]]</f>
        <v>1.0954999999999999</v>
      </c>
      <c r="P3814" s="12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Sub-Category]],LEN(Kickstarter[[#This Row],[Category and Sub-Category]])-FIND("/",Kickstarter[[#This Row],[Category and Sub-Category]]))</f>
        <v>plays</v>
      </c>
      <c r="S3814" t="b">
        <v>1</v>
      </c>
      <c r="T3814" t="s">
        <v>8271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f>(((Kickstarter[[#This Row],[deadline]]/60)/60)/24)+DATE(1970,1,1)</f>
        <v>42535.904861111107</v>
      </c>
      <c r="J3815">
        <v>1465940580</v>
      </c>
      <c r="K3815" s="9">
        <f>(((Kickstarter[[#This Row],[launched_at]]/60)/60)/24)+DATE(1970,1,1)</f>
        <v>42497.275706018518</v>
      </c>
      <c r="L3815">
        <v>1462603021</v>
      </c>
      <c r="M3815" t="b">
        <v>0</v>
      </c>
      <c r="N3815">
        <v>27</v>
      </c>
      <c r="O3815" s="10">
        <f>Kickstarter[[#This Row],[pledged]]/Kickstarter[[#This Row],[goal]]</f>
        <v>1.0095190476190474</v>
      </c>
      <c r="P3815" s="12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Sub-Category]],LEN(Kickstarter[[#This Row],[Category and Sub-Category]])-FIND("/",Kickstarter[[#This Row],[Category and Sub-Category]]))</f>
        <v>plays</v>
      </c>
      <c r="S3815" t="b">
        <v>1</v>
      </c>
      <c r="T3815" t="s">
        <v>8271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f>(((Kickstarter[[#This Row],[deadline]]/60)/60)/24)+DATE(1970,1,1)</f>
        <v>42095.165972222225</v>
      </c>
      <c r="J3816">
        <v>1427860740</v>
      </c>
      <c r="K3816" s="9">
        <f>(((Kickstarter[[#This Row],[launched_at]]/60)/60)/24)+DATE(1970,1,1)</f>
        <v>42058.904074074075</v>
      </c>
      <c r="L3816">
        <v>1424727712</v>
      </c>
      <c r="M3816" t="b">
        <v>0</v>
      </c>
      <c r="N3816">
        <v>34</v>
      </c>
      <c r="O3816" s="10">
        <f>Kickstarter[[#This Row],[pledged]]/Kickstarter[[#This Row],[goal]]</f>
        <v>1.4013333333333333</v>
      </c>
      <c r="P3816" s="12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Sub-Category]],LEN(Kickstarter[[#This Row],[Category and Sub-Category]])-FIND("/",Kickstarter[[#This Row],[Category and Sub-Category]]))</f>
        <v>plays</v>
      </c>
      <c r="S3816" t="b">
        <v>1</v>
      </c>
      <c r="T3816" t="s">
        <v>8271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f>(((Kickstarter[[#This Row],[deadline]]/60)/60)/24)+DATE(1970,1,1)</f>
        <v>42236.958333333328</v>
      </c>
      <c r="J3817">
        <v>1440111600</v>
      </c>
      <c r="K3817" s="9">
        <f>(((Kickstarter[[#This Row],[launched_at]]/60)/60)/24)+DATE(1970,1,1)</f>
        <v>42207.259918981479</v>
      </c>
      <c r="L3817">
        <v>1437545657</v>
      </c>
      <c r="M3817" t="b">
        <v>0</v>
      </c>
      <c r="N3817">
        <v>20</v>
      </c>
      <c r="O3817" s="10">
        <f>Kickstarter[[#This Row],[pledged]]/Kickstarter[[#This Row],[goal]]</f>
        <v>1.0000100000000001</v>
      </c>
      <c r="P3817" s="12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Sub-Category]],LEN(Kickstarter[[#This Row],[Category and Sub-Category]])-FIND("/",Kickstarter[[#This Row],[Category and Sub-Category]]))</f>
        <v>plays</v>
      </c>
      <c r="S3817" t="b">
        <v>1</v>
      </c>
      <c r="T3817" t="s">
        <v>8271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f>(((Kickstarter[[#This Row],[deadline]]/60)/60)/24)+DATE(1970,1,1)</f>
        <v>41837.690081018518</v>
      </c>
      <c r="J3818">
        <v>1405614823</v>
      </c>
      <c r="K3818" s="9">
        <f>(((Kickstarter[[#This Row],[launched_at]]/60)/60)/24)+DATE(1970,1,1)</f>
        <v>41807.690081018518</v>
      </c>
      <c r="L3818">
        <v>1403022823</v>
      </c>
      <c r="M3818" t="b">
        <v>0</v>
      </c>
      <c r="N3818">
        <v>37</v>
      </c>
      <c r="O3818" s="10">
        <f>Kickstarter[[#This Row],[pledged]]/Kickstarter[[#This Row],[goal]]</f>
        <v>1.19238</v>
      </c>
      <c r="P3818" s="12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Sub-Category]],LEN(Kickstarter[[#This Row],[Category and Sub-Category]])-FIND("/",Kickstarter[[#This Row],[Category and Sub-Category]]))</f>
        <v>plays</v>
      </c>
      <c r="S3818" t="b">
        <v>1</v>
      </c>
      <c r="T3818" t="s">
        <v>8271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f>(((Kickstarter[[#This Row],[deadline]]/60)/60)/24)+DATE(1970,1,1)</f>
        <v>42301.165972222225</v>
      </c>
      <c r="J3819">
        <v>1445659140</v>
      </c>
      <c r="K3819" s="9">
        <f>(((Kickstarter[[#This Row],[launched_at]]/60)/60)/24)+DATE(1970,1,1)</f>
        <v>42284.69694444444</v>
      </c>
      <c r="L3819">
        <v>1444236216</v>
      </c>
      <c r="M3819" t="b">
        <v>0</v>
      </c>
      <c r="N3819">
        <v>20</v>
      </c>
      <c r="O3819" s="10">
        <f>Kickstarter[[#This Row],[pledged]]/Kickstarter[[#This Row],[goal]]</f>
        <v>1.0725</v>
      </c>
      <c r="P3819" s="12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Sub-Category]],LEN(Kickstarter[[#This Row],[Category and Sub-Category]])-FIND("/",Kickstarter[[#This Row],[Category and Sub-Category]]))</f>
        <v>plays</v>
      </c>
      <c r="S3819" t="b">
        <v>1</v>
      </c>
      <c r="T3819" t="s">
        <v>8271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f>(((Kickstarter[[#This Row],[deadline]]/60)/60)/24)+DATE(1970,1,1)</f>
        <v>42075.800717592589</v>
      </c>
      <c r="J3820">
        <v>1426187582</v>
      </c>
      <c r="K3820" s="9">
        <f>(((Kickstarter[[#This Row],[launched_at]]/60)/60)/24)+DATE(1970,1,1)</f>
        <v>42045.84238425926</v>
      </c>
      <c r="L3820">
        <v>1423599182</v>
      </c>
      <c r="M3820" t="b">
        <v>0</v>
      </c>
      <c r="N3820">
        <v>10</v>
      </c>
      <c r="O3820" s="10">
        <f>Kickstarter[[#This Row],[pledged]]/Kickstarter[[#This Row],[goal]]</f>
        <v>2.2799999999999998</v>
      </c>
      <c r="P3820" s="12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Sub-Category]],LEN(Kickstarter[[#This Row],[Category and Sub-Category]])-FIND("/",Kickstarter[[#This Row],[Category and Sub-Category]]))</f>
        <v>plays</v>
      </c>
      <c r="S3820" t="b">
        <v>1</v>
      </c>
      <c r="T3820" t="s">
        <v>8271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f>(((Kickstarter[[#This Row],[deadline]]/60)/60)/24)+DATE(1970,1,1)</f>
        <v>42202.876388888893</v>
      </c>
      <c r="J3821">
        <v>1437166920</v>
      </c>
      <c r="K3821" s="9">
        <f>(((Kickstarter[[#This Row],[launched_at]]/60)/60)/24)+DATE(1970,1,1)</f>
        <v>42184.209537037037</v>
      </c>
      <c r="L3821">
        <v>1435554104</v>
      </c>
      <c r="M3821" t="b">
        <v>0</v>
      </c>
      <c r="N3821">
        <v>26</v>
      </c>
      <c r="O3821" s="10">
        <f>Kickstarter[[#This Row],[pledged]]/Kickstarter[[#This Row],[goal]]</f>
        <v>1.0640000000000001</v>
      </c>
      <c r="P3821" s="12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Sub-Category]],LEN(Kickstarter[[#This Row],[Category and Sub-Category]])-FIND("/",Kickstarter[[#This Row],[Category and Sub-Category]]))</f>
        <v>plays</v>
      </c>
      <c r="S3821" t="b">
        <v>1</v>
      </c>
      <c r="T3821" t="s">
        <v>8271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f>(((Kickstarter[[#This Row],[deadline]]/60)/60)/24)+DATE(1970,1,1)</f>
        <v>42190.651817129634</v>
      </c>
      <c r="J3822">
        <v>1436110717</v>
      </c>
      <c r="K3822" s="9">
        <f>(((Kickstarter[[#This Row],[launched_at]]/60)/60)/24)+DATE(1970,1,1)</f>
        <v>42160.651817129634</v>
      </c>
      <c r="L3822">
        <v>1433518717</v>
      </c>
      <c r="M3822" t="b">
        <v>0</v>
      </c>
      <c r="N3822">
        <v>20</v>
      </c>
      <c r="O3822" s="10">
        <f>Kickstarter[[#This Row],[pledged]]/Kickstarter[[#This Row],[goal]]</f>
        <v>1.4333333333333333</v>
      </c>
      <c r="P3822" s="12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Sub-Category]],LEN(Kickstarter[[#This Row],[Category and Sub-Category]])-FIND("/",Kickstarter[[#This Row],[Category and Sub-Category]]))</f>
        <v>plays</v>
      </c>
      <c r="S3822" t="b">
        <v>1</v>
      </c>
      <c r="T3822" t="s">
        <v>8271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f>(((Kickstarter[[#This Row],[deadline]]/60)/60)/24)+DATE(1970,1,1)</f>
        <v>42373.180636574078</v>
      </c>
      <c r="J3823">
        <v>1451881207</v>
      </c>
      <c r="K3823" s="9">
        <f>(((Kickstarter[[#This Row],[launched_at]]/60)/60)/24)+DATE(1970,1,1)</f>
        <v>42341.180636574078</v>
      </c>
      <c r="L3823">
        <v>1449116407</v>
      </c>
      <c r="M3823" t="b">
        <v>0</v>
      </c>
      <c r="N3823">
        <v>46</v>
      </c>
      <c r="O3823" s="10">
        <f>Kickstarter[[#This Row],[pledged]]/Kickstarter[[#This Row],[goal]]</f>
        <v>1.0454285714285714</v>
      </c>
      <c r="P3823" s="12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Sub-Category]],LEN(Kickstarter[[#This Row],[Category and Sub-Category]])-FIND("/",Kickstarter[[#This Row],[Category and Sub-Category]]))</f>
        <v>plays</v>
      </c>
      <c r="S3823" t="b">
        <v>1</v>
      </c>
      <c r="T3823" t="s">
        <v>8271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f>(((Kickstarter[[#This Row],[deadline]]/60)/60)/24)+DATE(1970,1,1)</f>
        <v>42388.957638888889</v>
      </c>
      <c r="J3824">
        <v>1453244340</v>
      </c>
      <c r="K3824" s="9">
        <f>(((Kickstarter[[#This Row],[launched_at]]/60)/60)/24)+DATE(1970,1,1)</f>
        <v>42329.838159722218</v>
      </c>
      <c r="L3824">
        <v>1448136417</v>
      </c>
      <c r="M3824" t="b">
        <v>0</v>
      </c>
      <c r="N3824">
        <v>76</v>
      </c>
      <c r="O3824" s="10">
        <f>Kickstarter[[#This Row],[pledged]]/Kickstarter[[#This Row],[goal]]</f>
        <v>1.1002000000000001</v>
      </c>
      <c r="P3824" s="12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Sub-Category]],LEN(Kickstarter[[#This Row],[Category and Sub-Category]])-FIND("/",Kickstarter[[#This Row],[Category and Sub-Category]]))</f>
        <v>plays</v>
      </c>
      <c r="S3824" t="b">
        <v>1</v>
      </c>
      <c r="T3824" t="s">
        <v>8271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f>(((Kickstarter[[#This Row],[deadline]]/60)/60)/24)+DATE(1970,1,1)</f>
        <v>42205.165972222225</v>
      </c>
      <c r="J3825">
        <v>1437364740</v>
      </c>
      <c r="K3825" s="9">
        <f>(((Kickstarter[[#This Row],[launched_at]]/60)/60)/24)+DATE(1970,1,1)</f>
        <v>42170.910231481481</v>
      </c>
      <c r="L3825">
        <v>1434405044</v>
      </c>
      <c r="M3825" t="b">
        <v>0</v>
      </c>
      <c r="N3825">
        <v>41</v>
      </c>
      <c r="O3825" s="10">
        <f>Kickstarter[[#This Row],[pledged]]/Kickstarter[[#This Row],[goal]]</f>
        <v>1.06</v>
      </c>
      <c r="P3825" s="12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Sub-Category]],LEN(Kickstarter[[#This Row],[Category and Sub-Category]])-FIND("/",Kickstarter[[#This Row],[Category and Sub-Category]]))</f>
        <v>plays</v>
      </c>
      <c r="S3825" t="b">
        <v>1</v>
      </c>
      <c r="T3825" t="s">
        <v>8271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f>(((Kickstarter[[#This Row],[deadline]]/60)/60)/24)+DATE(1970,1,1)</f>
        <v>42583.570138888885</v>
      </c>
      <c r="J3826">
        <v>1470058860</v>
      </c>
      <c r="K3826" s="9">
        <f>(((Kickstarter[[#This Row],[launched_at]]/60)/60)/24)+DATE(1970,1,1)</f>
        <v>42571.626192129625</v>
      </c>
      <c r="L3826">
        <v>1469026903</v>
      </c>
      <c r="M3826" t="b">
        <v>0</v>
      </c>
      <c r="N3826">
        <v>7</v>
      </c>
      <c r="O3826" s="10">
        <f>Kickstarter[[#This Row],[pledged]]/Kickstarter[[#This Row],[goal]]</f>
        <v>1.08</v>
      </c>
      <c r="P3826" s="12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Sub-Category]],LEN(Kickstarter[[#This Row],[Category and Sub-Category]])-FIND("/",Kickstarter[[#This Row],[Category and Sub-Category]]))</f>
        <v>plays</v>
      </c>
      <c r="S3826" t="b">
        <v>1</v>
      </c>
      <c r="T3826" t="s">
        <v>8271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f>(((Kickstarter[[#This Row],[deadline]]/60)/60)/24)+DATE(1970,1,1)</f>
        <v>42172.069606481484</v>
      </c>
      <c r="J3827">
        <v>1434505214</v>
      </c>
      <c r="K3827" s="9">
        <f>(((Kickstarter[[#This Row],[launched_at]]/60)/60)/24)+DATE(1970,1,1)</f>
        <v>42151.069606481484</v>
      </c>
      <c r="L3827">
        <v>1432690814</v>
      </c>
      <c r="M3827" t="b">
        <v>0</v>
      </c>
      <c r="N3827">
        <v>49</v>
      </c>
      <c r="O3827" s="10">
        <f>Kickstarter[[#This Row],[pledged]]/Kickstarter[[#This Row],[goal]]</f>
        <v>1.0542</v>
      </c>
      <c r="P3827" s="12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Sub-Category]],LEN(Kickstarter[[#This Row],[Category and Sub-Category]])-FIND("/",Kickstarter[[#This Row],[Category and Sub-Category]]))</f>
        <v>plays</v>
      </c>
      <c r="S3827" t="b">
        <v>1</v>
      </c>
      <c r="T3827" t="s">
        <v>8271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f>(((Kickstarter[[#This Row],[deadline]]/60)/60)/24)+DATE(1970,1,1)</f>
        <v>42131.423541666663</v>
      </c>
      <c r="J3828">
        <v>1430993394</v>
      </c>
      <c r="K3828" s="9">
        <f>(((Kickstarter[[#This Row],[launched_at]]/60)/60)/24)+DATE(1970,1,1)</f>
        <v>42101.423541666663</v>
      </c>
      <c r="L3828">
        <v>1428401394</v>
      </c>
      <c r="M3828" t="b">
        <v>0</v>
      </c>
      <c r="N3828">
        <v>26</v>
      </c>
      <c r="O3828" s="10">
        <f>Kickstarter[[#This Row],[pledged]]/Kickstarter[[#This Row],[goal]]</f>
        <v>1.1916666666666667</v>
      </c>
      <c r="P3828" s="12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Sub-Category]],LEN(Kickstarter[[#This Row],[Category and Sub-Category]])-FIND("/",Kickstarter[[#This Row],[Category and Sub-Category]]))</f>
        <v>plays</v>
      </c>
      <c r="S3828" t="b">
        <v>1</v>
      </c>
      <c r="T3828" t="s">
        <v>8271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f>(((Kickstarter[[#This Row],[deadline]]/60)/60)/24)+DATE(1970,1,1)</f>
        <v>42090</v>
      </c>
      <c r="J3829">
        <v>1427414400</v>
      </c>
      <c r="K3829" s="9">
        <f>(((Kickstarter[[#This Row],[launched_at]]/60)/60)/24)+DATE(1970,1,1)</f>
        <v>42034.928252314814</v>
      </c>
      <c r="L3829">
        <v>1422656201</v>
      </c>
      <c r="M3829" t="b">
        <v>0</v>
      </c>
      <c r="N3829">
        <v>65</v>
      </c>
      <c r="O3829" s="10">
        <f>Kickstarter[[#This Row],[pledged]]/Kickstarter[[#This Row],[goal]]</f>
        <v>1.5266666666666666</v>
      </c>
      <c r="P3829" s="12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Sub-Category]],LEN(Kickstarter[[#This Row],[Category and Sub-Category]])-FIND("/",Kickstarter[[#This Row],[Category and Sub-Category]]))</f>
        <v>plays</v>
      </c>
      <c r="S3829" t="b">
        <v>1</v>
      </c>
      <c r="T3829" t="s">
        <v>8271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f>(((Kickstarter[[#This Row],[deadline]]/60)/60)/24)+DATE(1970,1,1)</f>
        <v>42004.569293981483</v>
      </c>
      <c r="J3830">
        <v>1420033187</v>
      </c>
      <c r="K3830" s="9">
        <f>(((Kickstarter[[#This Row],[launched_at]]/60)/60)/24)+DATE(1970,1,1)</f>
        <v>41944.527627314819</v>
      </c>
      <c r="L3830">
        <v>1414845587</v>
      </c>
      <c r="M3830" t="b">
        <v>0</v>
      </c>
      <c r="N3830">
        <v>28</v>
      </c>
      <c r="O3830" s="10">
        <f>Kickstarter[[#This Row],[pledged]]/Kickstarter[[#This Row],[goal]]</f>
        <v>1</v>
      </c>
      <c r="P3830" s="12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Sub-Category]],LEN(Kickstarter[[#This Row],[Category and Sub-Category]])-FIND("/",Kickstarter[[#This Row],[Category and Sub-Category]]))</f>
        <v>plays</v>
      </c>
      <c r="S3830" t="b">
        <v>1</v>
      </c>
      <c r="T3830" t="s">
        <v>8271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f>(((Kickstarter[[#This Row],[deadline]]/60)/60)/24)+DATE(1970,1,1)</f>
        <v>42613.865405092598</v>
      </c>
      <c r="J3831">
        <v>1472676371</v>
      </c>
      <c r="K3831" s="9">
        <f>(((Kickstarter[[#This Row],[launched_at]]/60)/60)/24)+DATE(1970,1,1)</f>
        <v>42593.865405092598</v>
      </c>
      <c r="L3831">
        <v>1470948371</v>
      </c>
      <c r="M3831" t="b">
        <v>0</v>
      </c>
      <c r="N3831">
        <v>8</v>
      </c>
      <c r="O3831" s="10">
        <f>Kickstarter[[#This Row],[pledged]]/Kickstarter[[#This Row],[goal]]</f>
        <v>1.002</v>
      </c>
      <c r="P3831" s="12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Sub-Category]],LEN(Kickstarter[[#This Row],[Category and Sub-Category]])-FIND("/",Kickstarter[[#This Row],[Category and Sub-Category]]))</f>
        <v>plays</v>
      </c>
      <c r="S3831" t="b">
        <v>1</v>
      </c>
      <c r="T3831" t="s">
        <v>8271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f>(((Kickstarter[[#This Row],[deadline]]/60)/60)/24)+DATE(1970,1,1)</f>
        <v>42517.740868055553</v>
      </c>
      <c r="J3832">
        <v>1464371211</v>
      </c>
      <c r="K3832" s="9">
        <f>(((Kickstarter[[#This Row],[launched_at]]/60)/60)/24)+DATE(1970,1,1)</f>
        <v>42503.740868055553</v>
      </c>
      <c r="L3832">
        <v>1463161611</v>
      </c>
      <c r="M3832" t="b">
        <v>0</v>
      </c>
      <c r="N3832">
        <v>3</v>
      </c>
      <c r="O3832" s="10">
        <f>Kickstarter[[#This Row],[pledged]]/Kickstarter[[#This Row],[goal]]</f>
        <v>2.25</v>
      </c>
      <c r="P3832" s="12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Sub-Category]],LEN(Kickstarter[[#This Row],[Category and Sub-Category]])-FIND("/",Kickstarter[[#This Row],[Category and Sub-Category]]))</f>
        <v>plays</v>
      </c>
      <c r="S3832" t="b">
        <v>1</v>
      </c>
      <c r="T3832" t="s">
        <v>8271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f>(((Kickstarter[[#This Row],[deadline]]/60)/60)/24)+DATE(1970,1,1)</f>
        <v>41948.890567129631</v>
      </c>
      <c r="J3833">
        <v>1415222545</v>
      </c>
      <c r="K3833" s="9">
        <f>(((Kickstarter[[#This Row],[launched_at]]/60)/60)/24)+DATE(1970,1,1)</f>
        <v>41927.848900462966</v>
      </c>
      <c r="L3833">
        <v>1413404545</v>
      </c>
      <c r="M3833" t="b">
        <v>0</v>
      </c>
      <c r="N3833">
        <v>9</v>
      </c>
      <c r="O3833" s="10">
        <f>Kickstarter[[#This Row],[pledged]]/Kickstarter[[#This Row],[goal]]</f>
        <v>1.0602199999999999</v>
      </c>
      <c r="P3833" s="12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Sub-Category]],LEN(Kickstarter[[#This Row],[Category and Sub-Category]])-FIND("/",Kickstarter[[#This Row],[Category and Sub-Category]]))</f>
        <v>plays</v>
      </c>
      <c r="S3833" t="b">
        <v>1</v>
      </c>
      <c r="T3833" t="s">
        <v>8271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f>(((Kickstarter[[#This Row],[deadline]]/60)/60)/24)+DATE(1970,1,1)</f>
        <v>42420.114988425921</v>
      </c>
      <c r="J3834">
        <v>1455936335</v>
      </c>
      <c r="K3834" s="9">
        <f>(((Kickstarter[[#This Row],[launched_at]]/60)/60)/24)+DATE(1970,1,1)</f>
        <v>42375.114988425921</v>
      </c>
      <c r="L3834">
        <v>1452048335</v>
      </c>
      <c r="M3834" t="b">
        <v>0</v>
      </c>
      <c r="N3834">
        <v>9</v>
      </c>
      <c r="O3834" s="10">
        <f>Kickstarter[[#This Row],[pledged]]/Kickstarter[[#This Row],[goal]]</f>
        <v>1.0466666666666666</v>
      </c>
      <c r="P3834" s="12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Sub-Category]],LEN(Kickstarter[[#This Row],[Category and Sub-Category]])-FIND("/",Kickstarter[[#This Row],[Category and Sub-Category]]))</f>
        <v>plays</v>
      </c>
      <c r="S3834" t="b">
        <v>1</v>
      </c>
      <c r="T3834" t="s">
        <v>8271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f>(((Kickstarter[[#This Row],[deadline]]/60)/60)/24)+DATE(1970,1,1)</f>
        <v>41974.797916666663</v>
      </c>
      <c r="J3835">
        <v>1417460940</v>
      </c>
      <c r="K3835" s="9">
        <f>(((Kickstarter[[#This Row],[launched_at]]/60)/60)/24)+DATE(1970,1,1)</f>
        <v>41963.872361111105</v>
      </c>
      <c r="L3835">
        <v>1416516972</v>
      </c>
      <c r="M3835" t="b">
        <v>0</v>
      </c>
      <c r="N3835">
        <v>20</v>
      </c>
      <c r="O3835" s="10">
        <f>Kickstarter[[#This Row],[pledged]]/Kickstarter[[#This Row],[goal]]</f>
        <v>1.1666666666666667</v>
      </c>
      <c r="P3835" s="12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Sub-Category]],LEN(Kickstarter[[#This Row],[Category and Sub-Category]])-FIND("/",Kickstarter[[#This Row],[Category and Sub-Category]]))</f>
        <v>plays</v>
      </c>
      <c r="S3835" t="b">
        <v>1</v>
      </c>
      <c r="T3835" t="s">
        <v>8271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f>(((Kickstarter[[#This Row],[deadline]]/60)/60)/24)+DATE(1970,1,1)</f>
        <v>42173.445219907408</v>
      </c>
      <c r="J3836">
        <v>1434624067</v>
      </c>
      <c r="K3836" s="9">
        <f>(((Kickstarter[[#This Row],[launched_at]]/60)/60)/24)+DATE(1970,1,1)</f>
        <v>42143.445219907408</v>
      </c>
      <c r="L3836">
        <v>1432032067</v>
      </c>
      <c r="M3836" t="b">
        <v>0</v>
      </c>
      <c r="N3836">
        <v>57</v>
      </c>
      <c r="O3836" s="10">
        <f>Kickstarter[[#This Row],[pledged]]/Kickstarter[[#This Row],[goal]]</f>
        <v>1.0903333333333334</v>
      </c>
      <c r="P3836" s="12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Sub-Category]],LEN(Kickstarter[[#This Row],[Category and Sub-Category]])-FIND("/",Kickstarter[[#This Row],[Category and Sub-Category]]))</f>
        <v>plays</v>
      </c>
      <c r="S3836" t="b">
        <v>1</v>
      </c>
      <c r="T3836" t="s">
        <v>8271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f>(((Kickstarter[[#This Row],[deadline]]/60)/60)/24)+DATE(1970,1,1)</f>
        <v>42481.94222222222</v>
      </c>
      <c r="J3837">
        <v>1461278208</v>
      </c>
      <c r="K3837" s="9">
        <f>(((Kickstarter[[#This Row],[launched_at]]/60)/60)/24)+DATE(1970,1,1)</f>
        <v>42460.94222222222</v>
      </c>
      <c r="L3837">
        <v>1459463808</v>
      </c>
      <c r="M3837" t="b">
        <v>0</v>
      </c>
      <c r="N3837">
        <v>8</v>
      </c>
      <c r="O3837" s="10">
        <f>Kickstarter[[#This Row],[pledged]]/Kickstarter[[#This Row],[goal]]</f>
        <v>1.6</v>
      </c>
      <c r="P3837" s="12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Sub-Category]],LEN(Kickstarter[[#This Row],[Category and Sub-Category]])-FIND("/",Kickstarter[[#This Row],[Category and Sub-Category]]))</f>
        <v>plays</v>
      </c>
      <c r="S3837" t="b">
        <v>1</v>
      </c>
      <c r="T3837" t="s">
        <v>8271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f>(((Kickstarter[[#This Row],[deadline]]/60)/60)/24)+DATE(1970,1,1)</f>
        <v>42585.172916666663</v>
      </c>
      <c r="J3838">
        <v>1470197340</v>
      </c>
      <c r="K3838" s="9">
        <f>(((Kickstarter[[#This Row],[launched_at]]/60)/60)/24)+DATE(1970,1,1)</f>
        <v>42553.926527777774</v>
      </c>
      <c r="L3838">
        <v>1467497652</v>
      </c>
      <c r="M3838" t="b">
        <v>0</v>
      </c>
      <c r="N3838">
        <v>14</v>
      </c>
      <c r="O3838" s="10">
        <f>Kickstarter[[#This Row],[pledged]]/Kickstarter[[#This Row],[goal]]</f>
        <v>1.125</v>
      </c>
      <c r="P3838" s="12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Sub-Category]],LEN(Kickstarter[[#This Row],[Category and Sub-Category]])-FIND("/",Kickstarter[[#This Row],[Category and Sub-Category]]))</f>
        <v>plays</v>
      </c>
      <c r="S3838" t="b">
        <v>1</v>
      </c>
      <c r="T3838" t="s">
        <v>8271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f>(((Kickstarter[[#This Row],[deadline]]/60)/60)/24)+DATE(1970,1,1)</f>
        <v>42188.765717592592</v>
      </c>
      <c r="J3839">
        <v>1435947758</v>
      </c>
      <c r="K3839" s="9">
        <f>(((Kickstarter[[#This Row],[launched_at]]/60)/60)/24)+DATE(1970,1,1)</f>
        <v>42152.765717592592</v>
      </c>
      <c r="L3839">
        <v>1432837358</v>
      </c>
      <c r="M3839" t="b">
        <v>0</v>
      </c>
      <c r="N3839">
        <v>17</v>
      </c>
      <c r="O3839" s="10">
        <f>Kickstarter[[#This Row],[pledged]]/Kickstarter[[#This Row],[goal]]</f>
        <v>1.0209999999999999</v>
      </c>
      <c r="P3839" s="12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Sub-Category]],LEN(Kickstarter[[#This Row],[Category and Sub-Category]])-FIND("/",Kickstarter[[#This Row],[Category and Sub-Category]]))</f>
        <v>plays</v>
      </c>
      <c r="S3839" t="b">
        <v>1</v>
      </c>
      <c r="T3839" t="s">
        <v>8271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f>(((Kickstarter[[#This Row],[deadline]]/60)/60)/24)+DATE(1970,1,1)</f>
        <v>42146.710752314815</v>
      </c>
      <c r="J3840">
        <v>1432314209</v>
      </c>
      <c r="K3840" s="9">
        <f>(((Kickstarter[[#This Row],[launched_at]]/60)/60)/24)+DATE(1970,1,1)</f>
        <v>42116.710752314815</v>
      </c>
      <c r="L3840">
        <v>1429722209</v>
      </c>
      <c r="M3840" t="b">
        <v>0</v>
      </c>
      <c r="N3840">
        <v>100</v>
      </c>
      <c r="O3840" s="10">
        <f>Kickstarter[[#This Row],[pledged]]/Kickstarter[[#This Row],[goal]]</f>
        <v>1.00824</v>
      </c>
      <c r="P3840" s="12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Sub-Category]],LEN(Kickstarter[[#This Row],[Category and Sub-Category]])-FIND("/",Kickstarter[[#This Row],[Category and Sub-Category]]))</f>
        <v>plays</v>
      </c>
      <c r="S3840" t="b">
        <v>1</v>
      </c>
      <c r="T3840" t="s">
        <v>8271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f>(((Kickstarter[[#This Row],[deadline]]/60)/60)/24)+DATE(1970,1,1)</f>
        <v>42215.142638888887</v>
      </c>
      <c r="J3841">
        <v>1438226724</v>
      </c>
      <c r="K3841" s="9">
        <f>(((Kickstarter[[#This Row],[launched_at]]/60)/60)/24)+DATE(1970,1,1)</f>
        <v>42155.142638888887</v>
      </c>
      <c r="L3841">
        <v>1433042724</v>
      </c>
      <c r="M3841" t="b">
        <v>0</v>
      </c>
      <c r="N3841">
        <v>32</v>
      </c>
      <c r="O3841" s="10">
        <f>Kickstarter[[#This Row],[pledged]]/Kickstarter[[#This Row],[goal]]</f>
        <v>1.0125</v>
      </c>
      <c r="P3841" s="12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Sub-Category]],LEN(Kickstarter[[#This Row],[Category and Sub-Category]])-FIND("/",Kickstarter[[#This Row],[Category and Sub-Category]]))</f>
        <v>plays</v>
      </c>
      <c r="S3841" t="b">
        <v>1</v>
      </c>
      <c r="T3841" t="s">
        <v>8271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f>(((Kickstarter[[#This Row],[deadline]]/60)/60)/24)+DATE(1970,1,1)</f>
        <v>42457.660057870366</v>
      </c>
      <c r="J3842">
        <v>1459180229</v>
      </c>
      <c r="K3842" s="9">
        <f>(((Kickstarter[[#This Row],[launched_at]]/60)/60)/24)+DATE(1970,1,1)</f>
        <v>42432.701724537037</v>
      </c>
      <c r="L3842">
        <v>1457023829</v>
      </c>
      <c r="M3842" t="b">
        <v>0</v>
      </c>
      <c r="N3842">
        <v>3</v>
      </c>
      <c r="O3842" s="10">
        <f>Kickstarter[[#This Row],[pledged]]/Kickstarter[[#This Row],[goal]]</f>
        <v>65</v>
      </c>
      <c r="P3842" s="12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Sub-Category]],LEN(Kickstarter[[#This Row],[Category and Sub-Category]])-FIND("/",Kickstarter[[#This Row],[Category and Sub-Category]]))</f>
        <v>plays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(((Kickstarter[[#This Row],[deadline]]/60)/60)/24)+DATE(1970,1,1)</f>
        <v>41840.785729166666</v>
      </c>
      <c r="J3843">
        <v>1405882287</v>
      </c>
      <c r="K3843" s="9">
        <f>(((Kickstarter[[#This Row],[launched_at]]/60)/60)/24)+DATE(1970,1,1)</f>
        <v>41780.785729166666</v>
      </c>
      <c r="L3843">
        <v>1400698287</v>
      </c>
      <c r="M3843" t="b">
        <v>1</v>
      </c>
      <c r="N3843">
        <v>34</v>
      </c>
      <c r="O3843" s="10">
        <f>Kickstarter[[#This Row],[pledged]]/Kickstarter[[#This Row],[goal]]</f>
        <v>8.72E-2</v>
      </c>
      <c r="P3843" s="12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Sub-Category]],LEN(Kickstarter[[#This Row],[Category and Sub-Category]])-FIND("/",Kickstarter[[#This Row],[Category and Sub-Category]]))</f>
        <v>plays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(((Kickstarter[[#This Row],[deadline]]/60)/60)/24)+DATE(1970,1,1)</f>
        <v>41770.493657407409</v>
      </c>
      <c r="J3844">
        <v>1399809052</v>
      </c>
      <c r="K3844" s="9">
        <f>(((Kickstarter[[#This Row],[launched_at]]/60)/60)/24)+DATE(1970,1,1)</f>
        <v>41740.493657407409</v>
      </c>
      <c r="L3844">
        <v>1397217052</v>
      </c>
      <c r="M3844" t="b">
        <v>1</v>
      </c>
      <c r="N3844">
        <v>23</v>
      </c>
      <c r="O3844" s="10">
        <f>Kickstarter[[#This Row],[pledged]]/Kickstarter[[#This Row],[goal]]</f>
        <v>0.21940000000000001</v>
      </c>
      <c r="P3844" s="12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Sub-Category]],LEN(Kickstarter[[#This Row],[Category and Sub-Category]])-FIND("/",Kickstarter[[#This Row],[Category and Sub-Category]]))</f>
        <v>plays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(((Kickstarter[[#This Row],[deadline]]/60)/60)/24)+DATE(1970,1,1)</f>
        <v>41791.072500000002</v>
      </c>
      <c r="J3845">
        <v>1401587064</v>
      </c>
      <c r="K3845" s="9">
        <f>(((Kickstarter[[#This Row],[launched_at]]/60)/60)/24)+DATE(1970,1,1)</f>
        <v>41766.072500000002</v>
      </c>
      <c r="L3845">
        <v>1399427064</v>
      </c>
      <c r="M3845" t="b">
        <v>1</v>
      </c>
      <c r="N3845">
        <v>19</v>
      </c>
      <c r="O3845" s="10">
        <f>Kickstarter[[#This Row],[pledged]]/Kickstarter[[#This Row],[goal]]</f>
        <v>0.21299999999999999</v>
      </c>
      <c r="P3845" s="12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Sub-Category]],LEN(Kickstarter[[#This Row],[Category and Sub-Category]])-FIND("/",Kickstarter[[#This Row],[Category and Sub-Category]]))</f>
        <v>plays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(((Kickstarter[[#This Row],[deadline]]/60)/60)/24)+DATE(1970,1,1)</f>
        <v>41793.290972222225</v>
      </c>
      <c r="J3846">
        <v>1401778740</v>
      </c>
      <c r="K3846" s="9">
        <f>(((Kickstarter[[#This Row],[launched_at]]/60)/60)/24)+DATE(1970,1,1)</f>
        <v>41766.617291666669</v>
      </c>
      <c r="L3846">
        <v>1399474134</v>
      </c>
      <c r="M3846" t="b">
        <v>1</v>
      </c>
      <c r="N3846">
        <v>50</v>
      </c>
      <c r="O3846" s="10">
        <f>Kickstarter[[#This Row],[pledged]]/Kickstarter[[#This Row],[goal]]</f>
        <v>0.41489795918367345</v>
      </c>
      <c r="P3846" s="12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Sub-Category]],LEN(Kickstarter[[#This Row],[Category and Sub-Category]])-FIND("/",Kickstarter[[#This Row],[Category and Sub-Category]]))</f>
        <v>plays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(((Kickstarter[[#This Row],[deadline]]/60)/60)/24)+DATE(1970,1,1)</f>
        <v>42278.627013888887</v>
      </c>
      <c r="J3847">
        <v>1443711774</v>
      </c>
      <c r="K3847" s="9">
        <f>(((Kickstarter[[#This Row],[launched_at]]/60)/60)/24)+DATE(1970,1,1)</f>
        <v>42248.627013888887</v>
      </c>
      <c r="L3847">
        <v>1441119774</v>
      </c>
      <c r="M3847" t="b">
        <v>1</v>
      </c>
      <c r="N3847">
        <v>12</v>
      </c>
      <c r="O3847" s="10">
        <f>Kickstarter[[#This Row],[pledged]]/Kickstarter[[#This Row],[goal]]</f>
        <v>2.1049999999999999E-2</v>
      </c>
      <c r="P3847" s="12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Sub-Category]],LEN(Kickstarter[[#This Row],[Category and Sub-Category]])-FIND("/",Kickstarter[[#This Row],[Category and Sub-Category]]))</f>
        <v>plays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(((Kickstarter[[#This Row],[deadline]]/60)/60)/24)+DATE(1970,1,1)</f>
        <v>41916.290972222225</v>
      </c>
      <c r="J3848">
        <v>1412405940</v>
      </c>
      <c r="K3848" s="9">
        <f>(((Kickstarter[[#This Row],[launched_at]]/60)/60)/24)+DATE(1970,1,1)</f>
        <v>41885.221550925926</v>
      </c>
      <c r="L3848">
        <v>1409721542</v>
      </c>
      <c r="M3848" t="b">
        <v>1</v>
      </c>
      <c r="N3848">
        <v>8</v>
      </c>
      <c r="O3848" s="10">
        <f>Kickstarter[[#This Row],[pledged]]/Kickstarter[[#This Row],[goal]]</f>
        <v>2.7E-2</v>
      </c>
      <c r="P3848" s="12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Sub-Category]],LEN(Kickstarter[[#This Row],[Category and Sub-Category]])-FIND("/",Kickstarter[[#This Row],[Category and Sub-Category]]))</f>
        <v>plays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(((Kickstarter[[#This Row],[deadline]]/60)/60)/24)+DATE(1970,1,1)</f>
        <v>42204.224432870367</v>
      </c>
      <c r="J3849">
        <v>1437283391</v>
      </c>
      <c r="K3849" s="9">
        <f>(((Kickstarter[[#This Row],[launched_at]]/60)/60)/24)+DATE(1970,1,1)</f>
        <v>42159.224432870367</v>
      </c>
      <c r="L3849">
        <v>1433395391</v>
      </c>
      <c r="M3849" t="b">
        <v>1</v>
      </c>
      <c r="N3849">
        <v>9</v>
      </c>
      <c r="O3849" s="10">
        <f>Kickstarter[[#This Row],[pledged]]/Kickstarter[[#This Row],[goal]]</f>
        <v>0.16161904761904761</v>
      </c>
      <c r="P3849" s="12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Sub-Category]],LEN(Kickstarter[[#This Row],[Category and Sub-Category]])-FIND("/",Kickstarter[[#This Row],[Category and Sub-Category]]))</f>
        <v>plays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(((Kickstarter[[#This Row],[deadline]]/60)/60)/24)+DATE(1970,1,1)</f>
        <v>42295.817002314812</v>
      </c>
      <c r="J3850">
        <v>1445196989</v>
      </c>
      <c r="K3850" s="9">
        <f>(((Kickstarter[[#This Row],[launched_at]]/60)/60)/24)+DATE(1970,1,1)</f>
        <v>42265.817002314812</v>
      </c>
      <c r="L3850">
        <v>1442604989</v>
      </c>
      <c r="M3850" t="b">
        <v>1</v>
      </c>
      <c r="N3850">
        <v>43</v>
      </c>
      <c r="O3850" s="10">
        <f>Kickstarter[[#This Row],[pledged]]/Kickstarter[[#This Row],[goal]]</f>
        <v>0.16376923076923078</v>
      </c>
      <c r="P3850" s="12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Sub-Category]],LEN(Kickstarter[[#This Row],[Category and Sub-Category]])-FIND("/",Kickstarter[[#This Row],[Category and Sub-Category]]))</f>
        <v>plays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(((Kickstarter[[#This Row],[deadline]]/60)/60)/24)+DATE(1970,1,1)</f>
        <v>42166.767175925925</v>
      </c>
      <c r="J3851">
        <v>1434047084</v>
      </c>
      <c r="K3851" s="9">
        <f>(((Kickstarter[[#This Row],[launched_at]]/60)/60)/24)+DATE(1970,1,1)</f>
        <v>42136.767175925925</v>
      </c>
      <c r="L3851">
        <v>1431455084</v>
      </c>
      <c r="M3851" t="b">
        <v>1</v>
      </c>
      <c r="N3851">
        <v>28</v>
      </c>
      <c r="O3851" s="10">
        <f>Kickstarter[[#This Row],[pledged]]/Kickstarter[[#This Row],[goal]]</f>
        <v>7.0433333333333334E-2</v>
      </c>
      <c r="P3851" s="12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Sub-Category]],LEN(Kickstarter[[#This Row],[Category and Sub-Category]])-FIND("/",Kickstarter[[#This Row],[Category and Sub-Category]]))</f>
        <v>plays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(((Kickstarter[[#This Row],[deadline]]/60)/60)/24)+DATE(1970,1,1)</f>
        <v>42005.124340277776</v>
      </c>
      <c r="J3852">
        <v>1420081143</v>
      </c>
      <c r="K3852" s="9">
        <f>(((Kickstarter[[#This Row],[launched_at]]/60)/60)/24)+DATE(1970,1,1)</f>
        <v>41975.124340277776</v>
      </c>
      <c r="L3852">
        <v>1417489143</v>
      </c>
      <c r="M3852" t="b">
        <v>1</v>
      </c>
      <c r="N3852">
        <v>4</v>
      </c>
      <c r="O3852" s="10">
        <f>Kickstarter[[#This Row],[pledged]]/Kickstarter[[#This Row],[goal]]</f>
        <v>3.7999999999999999E-2</v>
      </c>
      <c r="P3852" s="12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Sub-Category]],LEN(Kickstarter[[#This Row],[Category and Sub-Category]])-FIND("/",Kickstarter[[#This Row],[Category and Sub-Category]]))</f>
        <v>plays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(((Kickstarter[[#This Row],[deadline]]/60)/60)/24)+DATE(1970,1,1)</f>
        <v>42202.439571759256</v>
      </c>
      <c r="J3853">
        <v>1437129179</v>
      </c>
      <c r="K3853" s="9">
        <f>(((Kickstarter[[#This Row],[launched_at]]/60)/60)/24)+DATE(1970,1,1)</f>
        <v>42172.439571759256</v>
      </c>
      <c r="L3853">
        <v>1434537179</v>
      </c>
      <c r="M3853" t="b">
        <v>1</v>
      </c>
      <c r="N3853">
        <v>24</v>
      </c>
      <c r="O3853" s="10">
        <f>Kickstarter[[#This Row],[pledged]]/Kickstarter[[#This Row],[goal]]</f>
        <v>0.34079999999999999</v>
      </c>
      <c r="P3853" s="12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Sub-Category]],LEN(Kickstarter[[#This Row],[Category and Sub-Category]])-FIND("/",Kickstarter[[#This Row],[Category and Sub-Category]]))</f>
        <v>plays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(((Kickstarter[[#This Row],[deadline]]/60)/60)/24)+DATE(1970,1,1)</f>
        <v>42090.149027777778</v>
      </c>
      <c r="J3854">
        <v>1427427276</v>
      </c>
      <c r="K3854" s="9">
        <f>(((Kickstarter[[#This Row],[launched_at]]/60)/60)/24)+DATE(1970,1,1)</f>
        <v>42065.190694444449</v>
      </c>
      <c r="L3854">
        <v>1425270876</v>
      </c>
      <c r="M3854" t="b">
        <v>0</v>
      </c>
      <c r="N3854">
        <v>2</v>
      </c>
      <c r="O3854" s="10">
        <f>Kickstarter[[#This Row],[pledged]]/Kickstarter[[#This Row],[goal]]</f>
        <v>2E-3</v>
      </c>
      <c r="P3854" s="12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Sub-Category]],LEN(Kickstarter[[#This Row],[Category and Sub-Category]])-FIND("/",Kickstarter[[#This Row],[Category and Sub-Category]]))</f>
        <v>plays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(((Kickstarter[[#This Row],[deadline]]/60)/60)/24)+DATE(1970,1,1)</f>
        <v>41883.84002314815</v>
      </c>
      <c r="J3855">
        <v>1409602178</v>
      </c>
      <c r="K3855" s="9">
        <f>(((Kickstarter[[#This Row],[launched_at]]/60)/60)/24)+DATE(1970,1,1)</f>
        <v>41848.84002314815</v>
      </c>
      <c r="L3855">
        <v>1406578178</v>
      </c>
      <c r="M3855" t="b">
        <v>0</v>
      </c>
      <c r="N3855">
        <v>2</v>
      </c>
      <c r="O3855" s="10">
        <f>Kickstarter[[#This Row],[pledged]]/Kickstarter[[#This Row],[goal]]</f>
        <v>2.5999999999999998E-4</v>
      </c>
      <c r="P3855" s="12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Sub-Category]],LEN(Kickstarter[[#This Row],[Category and Sub-Category]])-FIND("/",Kickstarter[[#This Row],[Category and Sub-Category]]))</f>
        <v>plays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(((Kickstarter[[#This Row],[deadline]]/60)/60)/24)+DATE(1970,1,1)</f>
        <v>42133.884930555556</v>
      </c>
      <c r="J3856">
        <v>1431206058</v>
      </c>
      <c r="K3856" s="9">
        <f>(((Kickstarter[[#This Row],[launched_at]]/60)/60)/24)+DATE(1970,1,1)</f>
        <v>42103.884930555556</v>
      </c>
      <c r="L3856">
        <v>1428614058</v>
      </c>
      <c r="M3856" t="b">
        <v>0</v>
      </c>
      <c r="N3856">
        <v>20</v>
      </c>
      <c r="O3856" s="10">
        <f>Kickstarter[[#This Row],[pledged]]/Kickstarter[[#This Row],[goal]]</f>
        <v>0.16254545454545455</v>
      </c>
      <c r="P3856" s="12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Sub-Category]],LEN(Kickstarter[[#This Row],[Category and Sub-Category]])-FIND("/",Kickstarter[[#This Row],[Category and Sub-Category]]))</f>
        <v>plays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(((Kickstarter[[#This Row],[deadline]]/60)/60)/24)+DATE(1970,1,1)</f>
        <v>42089.929062499999</v>
      </c>
      <c r="J3857">
        <v>1427408271</v>
      </c>
      <c r="K3857" s="9">
        <f>(((Kickstarter[[#This Row],[launched_at]]/60)/60)/24)+DATE(1970,1,1)</f>
        <v>42059.970729166671</v>
      </c>
      <c r="L3857">
        <v>1424819871</v>
      </c>
      <c r="M3857" t="b">
        <v>0</v>
      </c>
      <c r="N3857">
        <v>1</v>
      </c>
      <c r="O3857" s="10">
        <f>Kickstarter[[#This Row],[pledged]]/Kickstarter[[#This Row],[goal]]</f>
        <v>2.5000000000000001E-2</v>
      </c>
      <c r="P3857" s="12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Sub-Category]],LEN(Kickstarter[[#This Row],[Category and Sub-Category]])-FIND("/",Kickstarter[[#This Row],[Category and Sub-Category]]))</f>
        <v>plays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(((Kickstarter[[#This Row],[deadline]]/60)/60)/24)+DATE(1970,1,1)</f>
        <v>42071.701423611114</v>
      </c>
      <c r="J3858">
        <v>1425833403</v>
      </c>
      <c r="K3858" s="9">
        <f>(((Kickstarter[[#This Row],[launched_at]]/60)/60)/24)+DATE(1970,1,1)</f>
        <v>42041.743090277778</v>
      </c>
      <c r="L3858">
        <v>1423245003</v>
      </c>
      <c r="M3858" t="b">
        <v>0</v>
      </c>
      <c r="N3858">
        <v>1</v>
      </c>
      <c r="O3858" s="10">
        <f>Kickstarter[[#This Row],[pledged]]/Kickstarter[[#This Row],[goal]]</f>
        <v>2.0000000000000001E-4</v>
      </c>
      <c r="P3858" s="12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Sub-Category]],LEN(Kickstarter[[#This Row],[Category and Sub-Category]])-FIND("/",Kickstarter[[#This Row],[Category and Sub-Category]]))</f>
        <v>plays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(((Kickstarter[[#This Row],[deadline]]/60)/60)/24)+DATE(1970,1,1)</f>
        <v>41852.716666666667</v>
      </c>
      <c r="J3859">
        <v>1406913120</v>
      </c>
      <c r="K3859" s="9">
        <f>(((Kickstarter[[#This Row],[launched_at]]/60)/60)/24)+DATE(1970,1,1)</f>
        <v>41829.73715277778</v>
      </c>
      <c r="L3859">
        <v>1404927690</v>
      </c>
      <c r="M3859" t="b">
        <v>0</v>
      </c>
      <c r="N3859">
        <v>4</v>
      </c>
      <c r="O3859" s="10">
        <f>Kickstarter[[#This Row],[pledged]]/Kickstarter[[#This Row],[goal]]</f>
        <v>5.1999999999999998E-2</v>
      </c>
      <c r="P3859" s="12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Sub-Category]],LEN(Kickstarter[[#This Row],[Category and Sub-Category]])-FIND("/",Kickstarter[[#This Row],[Category and Sub-Category]]))</f>
        <v>plays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(((Kickstarter[[#This Row],[deadline]]/60)/60)/24)+DATE(1970,1,1)</f>
        <v>42146.875</v>
      </c>
      <c r="J3860">
        <v>1432328400</v>
      </c>
      <c r="K3860" s="9">
        <f>(((Kickstarter[[#This Row],[launched_at]]/60)/60)/24)+DATE(1970,1,1)</f>
        <v>42128.431064814817</v>
      </c>
      <c r="L3860">
        <v>1430734844</v>
      </c>
      <c r="M3860" t="b">
        <v>0</v>
      </c>
      <c r="N3860">
        <v>1</v>
      </c>
      <c r="O3860" s="10">
        <f>Kickstarter[[#This Row],[pledged]]/Kickstarter[[#This Row],[goal]]</f>
        <v>0.02</v>
      </c>
      <c r="P3860" s="12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Sub-Category]],LEN(Kickstarter[[#This Row],[Category and Sub-Category]])-FIND("/",Kickstarter[[#This Row],[Category and Sub-Category]]))</f>
        <v>plays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(((Kickstarter[[#This Row],[deadline]]/60)/60)/24)+DATE(1970,1,1)</f>
        <v>41815.875</v>
      </c>
      <c r="J3861">
        <v>1403730000</v>
      </c>
      <c r="K3861" s="9">
        <f>(((Kickstarter[[#This Row],[launched_at]]/60)/60)/24)+DATE(1970,1,1)</f>
        <v>41789.893599537041</v>
      </c>
      <c r="L3861">
        <v>1401485207</v>
      </c>
      <c r="M3861" t="b">
        <v>0</v>
      </c>
      <c r="N3861">
        <v>1</v>
      </c>
      <c r="O3861" s="10">
        <f>Kickstarter[[#This Row],[pledged]]/Kickstarter[[#This Row],[goal]]</f>
        <v>4.0000000000000002E-4</v>
      </c>
      <c r="P3861" s="12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Sub-Category]],LEN(Kickstarter[[#This Row],[Category and Sub-Category]])-FIND("/",Kickstarter[[#This Row],[Category and Sub-Category]]))</f>
        <v>plays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(((Kickstarter[[#This Row],[deadline]]/60)/60)/24)+DATE(1970,1,1)</f>
        <v>41863.660995370366</v>
      </c>
      <c r="J3862">
        <v>1407858710</v>
      </c>
      <c r="K3862" s="9">
        <f>(((Kickstarter[[#This Row],[launched_at]]/60)/60)/24)+DATE(1970,1,1)</f>
        <v>41833.660995370366</v>
      </c>
      <c r="L3862">
        <v>1405266710</v>
      </c>
      <c r="M3862" t="b">
        <v>0</v>
      </c>
      <c r="N3862">
        <v>13</v>
      </c>
      <c r="O3862" s="10">
        <f>Kickstarter[[#This Row],[pledged]]/Kickstarter[[#This Row],[goal]]</f>
        <v>0.17666666666666667</v>
      </c>
      <c r="P3862" s="12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Sub-Category]],LEN(Kickstarter[[#This Row],[Category and Sub-Category]])-FIND("/",Kickstarter[[#This Row],[Category and Sub-Category]]))</f>
        <v>plays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(((Kickstarter[[#This Row],[deadline]]/60)/60)/24)+DATE(1970,1,1)</f>
        <v>41955.907638888893</v>
      </c>
      <c r="J3863">
        <v>1415828820</v>
      </c>
      <c r="K3863" s="9">
        <f>(((Kickstarter[[#This Row],[launched_at]]/60)/60)/24)+DATE(1970,1,1)</f>
        <v>41914.590011574073</v>
      </c>
      <c r="L3863">
        <v>1412258977</v>
      </c>
      <c r="M3863" t="b">
        <v>0</v>
      </c>
      <c r="N3863">
        <v>1</v>
      </c>
      <c r="O3863" s="10">
        <f>Kickstarter[[#This Row],[pledged]]/Kickstarter[[#This Row],[goal]]</f>
        <v>0.05</v>
      </c>
      <c r="P3863" s="12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Sub-Category]],LEN(Kickstarter[[#This Row],[Category and Sub-Category]])-FIND("/",Kickstarter[[#This Row],[Category and Sub-Category]]))</f>
        <v>plays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(((Kickstarter[[#This Row],[deadline]]/60)/60)/24)+DATE(1970,1,1)</f>
        <v>42625.707638888889</v>
      </c>
      <c r="J3864">
        <v>1473699540</v>
      </c>
      <c r="K3864" s="9">
        <f>(((Kickstarter[[#This Row],[launched_at]]/60)/60)/24)+DATE(1970,1,1)</f>
        <v>42611.261064814811</v>
      </c>
      <c r="L3864">
        <v>1472451356</v>
      </c>
      <c r="M3864" t="b">
        <v>0</v>
      </c>
      <c r="N3864">
        <v>1</v>
      </c>
      <c r="O3864" s="10">
        <f>Kickstarter[[#This Row],[pledged]]/Kickstarter[[#This Row],[goal]]</f>
        <v>1.3333333333333334E-4</v>
      </c>
      <c r="P3864" s="12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Sub-Category]],LEN(Kickstarter[[#This Row],[Category and Sub-Category]])-FIND("/",Kickstarter[[#This Row],[Category and Sub-Category]]))</f>
        <v>plays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(((Kickstarter[[#This Row],[deadline]]/60)/60)/24)+DATE(1970,1,1)</f>
        <v>42313.674826388888</v>
      </c>
      <c r="J3865">
        <v>1446739905</v>
      </c>
      <c r="K3865" s="9">
        <f>(((Kickstarter[[#This Row],[launched_at]]/60)/60)/24)+DATE(1970,1,1)</f>
        <v>42253.633159722223</v>
      </c>
      <c r="L3865">
        <v>1441552305</v>
      </c>
      <c r="M3865" t="b">
        <v>0</v>
      </c>
      <c r="N3865">
        <v>0</v>
      </c>
      <c r="O3865" s="10">
        <f>Kickstarter[[#This Row],[pledged]]/Kickstarter[[#This Row],[goal]]</f>
        <v>0</v>
      </c>
      <c r="P3865" s="12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Sub-Category]],LEN(Kickstarter[[#This Row],[Category and Sub-Category]])-FIND("/",Kickstarter[[#This Row],[Category and Sub-Category]]))</f>
        <v>plays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(((Kickstarter[[#This Row],[deadline]]/60)/60)/24)+DATE(1970,1,1)</f>
        <v>42325.933495370366</v>
      </c>
      <c r="J3866">
        <v>1447799054</v>
      </c>
      <c r="K3866" s="9">
        <f>(((Kickstarter[[#This Row],[launched_at]]/60)/60)/24)+DATE(1970,1,1)</f>
        <v>42295.891828703709</v>
      </c>
      <c r="L3866">
        <v>1445203454</v>
      </c>
      <c r="M3866" t="b">
        <v>0</v>
      </c>
      <c r="N3866">
        <v>3</v>
      </c>
      <c r="O3866" s="10">
        <f>Kickstarter[[#This Row],[pledged]]/Kickstarter[[#This Row],[goal]]</f>
        <v>1.2E-2</v>
      </c>
      <c r="P3866" s="12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Sub-Category]],LEN(Kickstarter[[#This Row],[Category and Sub-Category]])-FIND("/",Kickstarter[[#This Row],[Category and Sub-Category]]))</f>
        <v>plays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(((Kickstarter[[#This Row],[deadline]]/60)/60)/24)+DATE(1970,1,1)</f>
        <v>41881.229166666664</v>
      </c>
      <c r="J3867">
        <v>1409376600</v>
      </c>
      <c r="K3867" s="9">
        <f>(((Kickstarter[[#This Row],[launched_at]]/60)/60)/24)+DATE(1970,1,1)</f>
        <v>41841.651597222226</v>
      </c>
      <c r="L3867">
        <v>1405957098</v>
      </c>
      <c r="M3867" t="b">
        <v>0</v>
      </c>
      <c r="N3867">
        <v>14</v>
      </c>
      <c r="O3867" s="10">
        <f>Kickstarter[[#This Row],[pledged]]/Kickstarter[[#This Row],[goal]]</f>
        <v>0.26937422295897223</v>
      </c>
      <c r="P3867" s="12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Sub-Category]],LEN(Kickstarter[[#This Row],[Category and Sub-Category]])-FIND("/",Kickstarter[[#This Row],[Category and Sub-Category]]))</f>
        <v>plays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(((Kickstarter[[#This Row],[deadline]]/60)/60)/24)+DATE(1970,1,1)</f>
        <v>42452.145138888889</v>
      </c>
      <c r="J3868">
        <v>1458703740</v>
      </c>
      <c r="K3868" s="9">
        <f>(((Kickstarter[[#This Row],[launched_at]]/60)/60)/24)+DATE(1970,1,1)</f>
        <v>42402.947002314817</v>
      </c>
      <c r="L3868">
        <v>1454453021</v>
      </c>
      <c r="M3868" t="b">
        <v>0</v>
      </c>
      <c r="N3868">
        <v>2</v>
      </c>
      <c r="O3868" s="10">
        <f>Kickstarter[[#This Row],[pledged]]/Kickstarter[[#This Row],[goal]]</f>
        <v>5.4999999999999997E-3</v>
      </c>
      <c r="P3868" s="12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Sub-Category]],LEN(Kickstarter[[#This Row],[Category and Sub-Category]])-FIND("/",Kickstarter[[#This Row],[Category and Sub-Category]]))</f>
        <v>plays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(((Kickstarter[[#This Row],[deadline]]/60)/60)/24)+DATE(1970,1,1)</f>
        <v>42539.814108796301</v>
      </c>
      <c r="J3869">
        <v>1466278339</v>
      </c>
      <c r="K3869" s="9">
        <f>(((Kickstarter[[#This Row],[launched_at]]/60)/60)/24)+DATE(1970,1,1)</f>
        <v>42509.814108796301</v>
      </c>
      <c r="L3869">
        <v>1463686339</v>
      </c>
      <c r="M3869" t="b">
        <v>0</v>
      </c>
      <c r="N3869">
        <v>5</v>
      </c>
      <c r="O3869" s="10">
        <f>Kickstarter[[#This Row],[pledged]]/Kickstarter[[#This Row],[goal]]</f>
        <v>0.1255</v>
      </c>
      <c r="P3869" s="12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Sub-Category]],LEN(Kickstarter[[#This Row],[Category and Sub-Category]])-FIND("/",Kickstarter[[#This Row],[Category and Sub-Category]]))</f>
        <v>plays</v>
      </c>
      <c r="S3869" t="b">
        <v>0</v>
      </c>
      <c r="T3869" t="s">
        <v>8271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(((Kickstarter[[#This Row],[deadline]]/60)/60)/24)+DATE(1970,1,1)</f>
        <v>41890.659780092588</v>
      </c>
      <c r="J3870">
        <v>1410191405</v>
      </c>
      <c r="K3870" s="9">
        <f>(((Kickstarter[[#This Row],[launched_at]]/60)/60)/24)+DATE(1970,1,1)</f>
        <v>41865.659780092588</v>
      </c>
      <c r="L3870">
        <v>1408031405</v>
      </c>
      <c r="M3870" t="b">
        <v>0</v>
      </c>
      <c r="N3870">
        <v>1</v>
      </c>
      <c r="O3870" s="10">
        <f>Kickstarter[[#This Row],[pledged]]/Kickstarter[[#This Row],[goal]]</f>
        <v>2E-3</v>
      </c>
      <c r="P3870" s="12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Sub-Category]],LEN(Kickstarter[[#This Row],[Category and Sub-Category]])-FIND("/",Kickstarter[[#This Row],[Category and Sub-Category]]))</f>
        <v>musical</v>
      </c>
      <c r="S3870" t="b">
        <v>0</v>
      </c>
      <c r="T3870" t="s">
        <v>8305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(((Kickstarter[[#This Row],[deadline]]/60)/60)/24)+DATE(1970,1,1)</f>
        <v>42077.132638888885</v>
      </c>
      <c r="J3871">
        <v>1426302660</v>
      </c>
      <c r="K3871" s="9">
        <f>(((Kickstarter[[#This Row],[launched_at]]/60)/60)/24)+DATE(1970,1,1)</f>
        <v>42047.724444444444</v>
      </c>
      <c r="L3871">
        <v>1423761792</v>
      </c>
      <c r="M3871" t="b">
        <v>0</v>
      </c>
      <c r="N3871">
        <v>15</v>
      </c>
      <c r="O3871" s="10">
        <f>Kickstarter[[#This Row],[pledged]]/Kickstarter[[#This Row],[goal]]</f>
        <v>3.44748684310884E-2</v>
      </c>
      <c r="P3871" s="12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Sub-Category]],LEN(Kickstarter[[#This Row],[Category and Sub-Category]])-FIND("/",Kickstarter[[#This Row],[Category and Sub-Category]]))</f>
        <v>musical</v>
      </c>
      <c r="S3871" t="b">
        <v>0</v>
      </c>
      <c r="T3871" t="s">
        <v>8305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(((Kickstarter[[#This Row],[deadline]]/60)/60)/24)+DATE(1970,1,1)</f>
        <v>41823.17219907407</v>
      </c>
      <c r="J3872">
        <v>1404360478</v>
      </c>
      <c r="K3872" s="9">
        <f>(((Kickstarter[[#This Row],[launched_at]]/60)/60)/24)+DATE(1970,1,1)</f>
        <v>41793.17219907407</v>
      </c>
      <c r="L3872">
        <v>1401768478</v>
      </c>
      <c r="M3872" t="b">
        <v>0</v>
      </c>
      <c r="N3872">
        <v>10</v>
      </c>
      <c r="O3872" s="10">
        <f>Kickstarter[[#This Row],[pledged]]/Kickstarter[[#This Row],[goal]]</f>
        <v>0.15</v>
      </c>
      <c r="P3872" s="12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Sub-Category]],LEN(Kickstarter[[#This Row],[Category and Sub-Category]])-FIND("/",Kickstarter[[#This Row],[Category and Sub-Category]]))</f>
        <v>musical</v>
      </c>
      <c r="S3872" t="b">
        <v>0</v>
      </c>
      <c r="T3872" t="s">
        <v>8305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(((Kickstarter[[#This Row],[deadline]]/60)/60)/24)+DATE(1970,1,1)</f>
        <v>42823.739004629635</v>
      </c>
      <c r="J3873">
        <v>1490809450</v>
      </c>
      <c r="K3873" s="9">
        <f>(((Kickstarter[[#This Row],[launched_at]]/60)/60)/24)+DATE(1970,1,1)</f>
        <v>42763.780671296292</v>
      </c>
      <c r="L3873">
        <v>1485629050</v>
      </c>
      <c r="M3873" t="b">
        <v>0</v>
      </c>
      <c r="N3873">
        <v>3</v>
      </c>
      <c r="O3873" s="10">
        <f>Kickstarter[[#This Row],[pledged]]/Kickstarter[[#This Row],[goal]]</f>
        <v>2.6666666666666668E-2</v>
      </c>
      <c r="P3873" s="12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Sub-Category]],LEN(Kickstarter[[#This Row],[Category and Sub-Category]])-FIND("/",Kickstarter[[#This Row],[Category and Sub-Category]]))</f>
        <v>musical</v>
      </c>
      <c r="S3873" t="b">
        <v>0</v>
      </c>
      <c r="T3873" t="s">
        <v>8305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(((Kickstarter[[#This Row],[deadline]]/60)/60)/24)+DATE(1970,1,1)</f>
        <v>42230.145787037036</v>
      </c>
      <c r="J3874">
        <v>1439522996</v>
      </c>
      <c r="K3874" s="9">
        <f>(((Kickstarter[[#This Row],[launched_at]]/60)/60)/24)+DATE(1970,1,1)</f>
        <v>42180.145787037036</v>
      </c>
      <c r="L3874">
        <v>1435202996</v>
      </c>
      <c r="M3874" t="b">
        <v>0</v>
      </c>
      <c r="N3874">
        <v>0</v>
      </c>
      <c r="O3874" s="10">
        <f>Kickstarter[[#This Row],[pledged]]/Kickstarter[[#This Row],[goal]]</f>
        <v>0</v>
      </c>
      <c r="P3874" s="12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Sub-Category]],LEN(Kickstarter[[#This Row],[Category and Sub-Category]])-FIND("/",Kickstarter[[#This Row],[Category and Sub-Category]]))</f>
        <v>musical</v>
      </c>
      <c r="S3874" t="b">
        <v>0</v>
      </c>
      <c r="T3874" t="s">
        <v>8305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(((Kickstarter[[#This Row],[deadline]]/60)/60)/24)+DATE(1970,1,1)</f>
        <v>42285.696006944447</v>
      </c>
      <c r="J3875">
        <v>1444322535</v>
      </c>
      <c r="K3875" s="9">
        <f>(((Kickstarter[[#This Row],[launched_at]]/60)/60)/24)+DATE(1970,1,1)</f>
        <v>42255.696006944447</v>
      </c>
      <c r="L3875">
        <v>1441730535</v>
      </c>
      <c r="M3875" t="b">
        <v>0</v>
      </c>
      <c r="N3875">
        <v>0</v>
      </c>
      <c r="O3875" s="10">
        <f>Kickstarter[[#This Row],[pledged]]/Kickstarter[[#This Row],[goal]]</f>
        <v>0</v>
      </c>
      <c r="P3875" s="12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Sub-Category]],LEN(Kickstarter[[#This Row],[Category and Sub-Category]])-FIND("/",Kickstarter[[#This Row],[Category and Sub-Category]]))</f>
        <v>musical</v>
      </c>
      <c r="S3875" t="b">
        <v>0</v>
      </c>
      <c r="T3875" t="s">
        <v>8305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(((Kickstarter[[#This Row],[deadline]]/60)/60)/24)+DATE(1970,1,1)</f>
        <v>42028.041666666672</v>
      </c>
      <c r="J3876">
        <v>1422061200</v>
      </c>
      <c r="K3876" s="9">
        <f>(((Kickstarter[[#This Row],[launched_at]]/60)/60)/24)+DATE(1970,1,1)</f>
        <v>42007.016458333332</v>
      </c>
      <c r="L3876">
        <v>1420244622</v>
      </c>
      <c r="M3876" t="b">
        <v>0</v>
      </c>
      <c r="N3876">
        <v>0</v>
      </c>
      <c r="O3876" s="10">
        <f>Kickstarter[[#This Row],[pledged]]/Kickstarter[[#This Row],[goal]]</f>
        <v>0</v>
      </c>
      <c r="P3876" s="12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Sub-Category]],LEN(Kickstarter[[#This Row],[Category and Sub-Category]])-FIND("/",Kickstarter[[#This Row],[Category and Sub-Category]]))</f>
        <v>musical</v>
      </c>
      <c r="S3876" t="b">
        <v>0</v>
      </c>
      <c r="T3876" t="s">
        <v>8305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(((Kickstarter[[#This Row],[deadline]]/60)/60)/24)+DATE(1970,1,1)</f>
        <v>42616.416666666672</v>
      </c>
      <c r="J3877">
        <v>1472896800</v>
      </c>
      <c r="K3877" s="9">
        <f>(((Kickstarter[[#This Row],[launched_at]]/60)/60)/24)+DATE(1970,1,1)</f>
        <v>42615.346817129626</v>
      </c>
      <c r="L3877">
        <v>1472804365</v>
      </c>
      <c r="M3877" t="b">
        <v>0</v>
      </c>
      <c r="N3877">
        <v>0</v>
      </c>
      <c r="O3877" s="10">
        <f>Kickstarter[[#This Row],[pledged]]/Kickstarter[[#This Row],[goal]]</f>
        <v>0</v>
      </c>
      <c r="P3877" s="12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Sub-Category]],LEN(Kickstarter[[#This Row],[Category and Sub-Category]])-FIND("/",Kickstarter[[#This Row],[Category and Sub-Category]]))</f>
        <v>musical</v>
      </c>
      <c r="S3877" t="b">
        <v>0</v>
      </c>
      <c r="T3877" t="s">
        <v>8305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(((Kickstarter[[#This Row],[deadline]]/60)/60)/24)+DATE(1970,1,1)</f>
        <v>42402.624166666668</v>
      </c>
      <c r="J3878">
        <v>1454425128</v>
      </c>
      <c r="K3878" s="9">
        <f>(((Kickstarter[[#This Row],[launched_at]]/60)/60)/24)+DATE(1970,1,1)</f>
        <v>42372.624166666668</v>
      </c>
      <c r="L3878">
        <v>1451833128</v>
      </c>
      <c r="M3878" t="b">
        <v>0</v>
      </c>
      <c r="N3878">
        <v>46</v>
      </c>
      <c r="O3878" s="10">
        <f>Kickstarter[[#This Row],[pledged]]/Kickstarter[[#This Row],[goal]]</f>
        <v>0.52794871794871789</v>
      </c>
      <c r="P3878" s="12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Sub-Category]],LEN(Kickstarter[[#This Row],[Category and Sub-Category]])-FIND("/",Kickstarter[[#This Row],[Category and Sub-Category]]))</f>
        <v>musical</v>
      </c>
      <c r="S3878" t="b">
        <v>0</v>
      </c>
      <c r="T3878" t="s">
        <v>8305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(((Kickstarter[[#This Row],[deadline]]/60)/60)/24)+DATE(1970,1,1)</f>
        <v>42712.67768518519</v>
      </c>
      <c r="J3879">
        <v>1481213752</v>
      </c>
      <c r="K3879" s="9">
        <f>(((Kickstarter[[#This Row],[launched_at]]/60)/60)/24)+DATE(1970,1,1)</f>
        <v>42682.67768518519</v>
      </c>
      <c r="L3879">
        <v>1478621752</v>
      </c>
      <c r="M3879" t="b">
        <v>0</v>
      </c>
      <c r="N3879">
        <v>14</v>
      </c>
      <c r="O3879" s="10">
        <f>Kickstarter[[#This Row],[pledged]]/Kickstarter[[#This Row],[goal]]</f>
        <v>4.9639999999999997E-2</v>
      </c>
      <c r="P3879" s="12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Sub-Category]],LEN(Kickstarter[[#This Row],[Category and Sub-Category]])-FIND("/",Kickstarter[[#This Row],[Category and Sub-Category]]))</f>
        <v>musical</v>
      </c>
      <c r="S3879" t="b">
        <v>0</v>
      </c>
      <c r="T3879" t="s">
        <v>8305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(((Kickstarter[[#This Row],[deadline]]/60)/60)/24)+DATE(1970,1,1)</f>
        <v>42185.165972222225</v>
      </c>
      <c r="J3880">
        <v>1435636740</v>
      </c>
      <c r="K3880" s="9">
        <f>(((Kickstarter[[#This Row],[launched_at]]/60)/60)/24)+DATE(1970,1,1)</f>
        <v>42154.818819444445</v>
      </c>
      <c r="L3880">
        <v>1433014746</v>
      </c>
      <c r="M3880" t="b">
        <v>0</v>
      </c>
      <c r="N3880">
        <v>1</v>
      </c>
      <c r="O3880" s="10">
        <f>Kickstarter[[#This Row],[pledged]]/Kickstarter[[#This Row],[goal]]</f>
        <v>5.5555555555555556E-4</v>
      </c>
      <c r="P3880" s="12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Sub-Category]],LEN(Kickstarter[[#This Row],[Category and Sub-Category]])-FIND("/",Kickstarter[[#This Row],[Category and Sub-Category]]))</f>
        <v>musical</v>
      </c>
      <c r="S3880" t="b">
        <v>0</v>
      </c>
      <c r="T3880" t="s">
        <v>8305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(((Kickstarter[[#This Row],[deadline]]/60)/60)/24)+DATE(1970,1,1)</f>
        <v>42029.861064814817</v>
      </c>
      <c r="J3881">
        <v>1422218396</v>
      </c>
      <c r="K3881" s="9">
        <f>(((Kickstarter[[#This Row],[launched_at]]/60)/60)/24)+DATE(1970,1,1)</f>
        <v>41999.861064814817</v>
      </c>
      <c r="L3881">
        <v>1419626396</v>
      </c>
      <c r="M3881" t="b">
        <v>0</v>
      </c>
      <c r="N3881">
        <v>0</v>
      </c>
      <c r="O3881" s="10">
        <f>Kickstarter[[#This Row],[pledged]]/Kickstarter[[#This Row],[goal]]</f>
        <v>0</v>
      </c>
      <c r="P3881" s="12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Sub-Category]],LEN(Kickstarter[[#This Row],[Category and Sub-Category]])-FIND("/",Kickstarter[[#This Row],[Category and Sub-Category]]))</f>
        <v>musical</v>
      </c>
      <c r="S3881" t="b">
        <v>0</v>
      </c>
      <c r="T3881" t="s">
        <v>8305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(((Kickstarter[[#This Row],[deadline]]/60)/60)/24)+DATE(1970,1,1)</f>
        <v>41850.958333333336</v>
      </c>
      <c r="J3882">
        <v>1406761200</v>
      </c>
      <c r="K3882" s="9">
        <f>(((Kickstarter[[#This Row],[launched_at]]/60)/60)/24)+DATE(1970,1,1)</f>
        <v>41815.815046296295</v>
      </c>
      <c r="L3882">
        <v>1403724820</v>
      </c>
      <c r="M3882" t="b">
        <v>0</v>
      </c>
      <c r="N3882">
        <v>17</v>
      </c>
      <c r="O3882" s="10">
        <f>Kickstarter[[#This Row],[pledged]]/Kickstarter[[#This Row],[goal]]</f>
        <v>0.13066666666666665</v>
      </c>
      <c r="P3882" s="12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Sub-Category]],LEN(Kickstarter[[#This Row],[Category and Sub-Category]])-FIND("/",Kickstarter[[#This Row],[Category and Sub-Category]]))</f>
        <v>musical</v>
      </c>
      <c r="S3882" t="b">
        <v>0</v>
      </c>
      <c r="T3882" t="s">
        <v>8305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(((Kickstarter[[#This Row],[deadline]]/60)/60)/24)+DATE(1970,1,1)</f>
        <v>42786.018506944441</v>
      </c>
      <c r="J3883">
        <v>1487550399</v>
      </c>
      <c r="K3883" s="9">
        <f>(((Kickstarter[[#This Row],[launched_at]]/60)/60)/24)+DATE(1970,1,1)</f>
        <v>42756.018506944441</v>
      </c>
      <c r="L3883">
        <v>1484958399</v>
      </c>
      <c r="M3883" t="b">
        <v>0</v>
      </c>
      <c r="N3883">
        <v>1</v>
      </c>
      <c r="O3883" s="10">
        <f>Kickstarter[[#This Row],[pledged]]/Kickstarter[[#This Row],[goal]]</f>
        <v>0.05</v>
      </c>
      <c r="P3883" s="12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Sub-Category]],LEN(Kickstarter[[#This Row],[Category and Sub-Category]])-FIND("/",Kickstarter[[#This Row],[Category and Sub-Category]]))</f>
        <v>musical</v>
      </c>
      <c r="S3883" t="b">
        <v>0</v>
      </c>
      <c r="T3883" t="s">
        <v>8305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(((Kickstarter[[#This Row],[deadline]]/60)/60)/24)+DATE(1970,1,1)</f>
        <v>42400.960416666669</v>
      </c>
      <c r="J3884">
        <v>1454281380</v>
      </c>
      <c r="K3884" s="9">
        <f>(((Kickstarter[[#This Row],[launched_at]]/60)/60)/24)+DATE(1970,1,1)</f>
        <v>42373.983449074076</v>
      </c>
      <c r="L3884">
        <v>1451950570</v>
      </c>
      <c r="M3884" t="b">
        <v>0</v>
      </c>
      <c r="N3884">
        <v>0</v>
      </c>
      <c r="O3884" s="10">
        <f>Kickstarter[[#This Row],[pledged]]/Kickstarter[[#This Row],[goal]]</f>
        <v>0</v>
      </c>
      <c r="P3884" s="12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Sub-Category]],LEN(Kickstarter[[#This Row],[Category and Sub-Category]])-FIND("/",Kickstarter[[#This Row],[Category and Sub-Category]]))</f>
        <v>musical</v>
      </c>
      <c r="S3884" t="b">
        <v>0</v>
      </c>
      <c r="T3884" t="s">
        <v>8305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(((Kickstarter[[#This Row],[deadline]]/60)/60)/24)+DATE(1970,1,1)</f>
        <v>41884.602650462963</v>
      </c>
      <c r="J3885">
        <v>1409668069</v>
      </c>
      <c r="K3885" s="9">
        <f>(((Kickstarter[[#This Row],[launched_at]]/60)/60)/24)+DATE(1970,1,1)</f>
        <v>41854.602650462963</v>
      </c>
      <c r="L3885">
        <v>1407076069</v>
      </c>
      <c r="M3885" t="b">
        <v>0</v>
      </c>
      <c r="N3885">
        <v>0</v>
      </c>
      <c r="O3885" s="10">
        <f>Kickstarter[[#This Row],[pledged]]/Kickstarter[[#This Row],[goal]]</f>
        <v>0</v>
      </c>
      <c r="P3885" s="12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Sub-Category]],LEN(Kickstarter[[#This Row],[Category and Sub-Category]])-FIND("/",Kickstarter[[#This Row],[Category and Sub-Category]]))</f>
        <v>musical</v>
      </c>
      <c r="S3885" t="b">
        <v>0</v>
      </c>
      <c r="T3885" t="s">
        <v>8305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(((Kickstarter[[#This Row],[deadline]]/60)/60)/24)+DATE(1970,1,1)</f>
        <v>42090.749907407408</v>
      </c>
      <c r="J3886">
        <v>1427479192</v>
      </c>
      <c r="K3886" s="9">
        <f>(((Kickstarter[[#This Row],[launched_at]]/60)/60)/24)+DATE(1970,1,1)</f>
        <v>42065.791574074072</v>
      </c>
      <c r="L3886">
        <v>1425322792</v>
      </c>
      <c r="M3886" t="b">
        <v>0</v>
      </c>
      <c r="N3886">
        <v>0</v>
      </c>
      <c r="O3886" s="10">
        <f>Kickstarter[[#This Row],[pledged]]/Kickstarter[[#This Row],[goal]]</f>
        <v>0</v>
      </c>
      <c r="P3886" s="12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Sub-Category]],LEN(Kickstarter[[#This Row],[Category and Sub-Category]])-FIND("/",Kickstarter[[#This Row],[Category and Sub-Category]]))</f>
        <v>musical</v>
      </c>
      <c r="S3886" t="b">
        <v>0</v>
      </c>
      <c r="T3886" t="s">
        <v>8305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(((Kickstarter[[#This Row],[deadline]]/60)/60)/24)+DATE(1970,1,1)</f>
        <v>42499.951284722221</v>
      </c>
      <c r="J3887">
        <v>1462834191</v>
      </c>
      <c r="K3887" s="9">
        <f>(((Kickstarter[[#This Row],[launched_at]]/60)/60)/24)+DATE(1970,1,1)</f>
        <v>42469.951284722221</v>
      </c>
      <c r="L3887">
        <v>1460242191</v>
      </c>
      <c r="M3887" t="b">
        <v>0</v>
      </c>
      <c r="N3887">
        <v>0</v>
      </c>
      <c r="O3887" s="10">
        <f>Kickstarter[[#This Row],[pledged]]/Kickstarter[[#This Row],[goal]]</f>
        <v>0</v>
      </c>
      <c r="P3887" s="12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Sub-Category]],LEN(Kickstarter[[#This Row],[Category and Sub-Category]])-FIND("/",Kickstarter[[#This Row],[Category and Sub-Category]]))</f>
        <v>musical</v>
      </c>
      <c r="S3887" t="b">
        <v>0</v>
      </c>
      <c r="T3887" t="s">
        <v>8305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(((Kickstarter[[#This Row],[deadline]]/60)/60)/24)+DATE(1970,1,1)</f>
        <v>41984.228032407409</v>
      </c>
      <c r="J3888">
        <v>1418275702</v>
      </c>
      <c r="K3888" s="9">
        <f>(((Kickstarter[[#This Row],[launched_at]]/60)/60)/24)+DATE(1970,1,1)</f>
        <v>41954.228032407409</v>
      </c>
      <c r="L3888">
        <v>1415683702</v>
      </c>
      <c r="M3888" t="b">
        <v>0</v>
      </c>
      <c r="N3888">
        <v>0</v>
      </c>
      <c r="O3888" s="10">
        <f>Kickstarter[[#This Row],[pledged]]/Kickstarter[[#This Row],[goal]]</f>
        <v>0</v>
      </c>
      <c r="P3888" s="12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Sub-Category]],LEN(Kickstarter[[#This Row],[Category and Sub-Category]])-FIND("/",Kickstarter[[#This Row],[Category and Sub-Category]]))</f>
        <v>musical</v>
      </c>
      <c r="S3888" t="b">
        <v>0</v>
      </c>
      <c r="T3888" t="s">
        <v>8305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(((Kickstarter[[#This Row],[deadline]]/60)/60)/24)+DATE(1970,1,1)</f>
        <v>42125.916666666672</v>
      </c>
      <c r="J3889">
        <v>1430517600</v>
      </c>
      <c r="K3889" s="9">
        <f>(((Kickstarter[[#This Row],[launched_at]]/60)/60)/24)+DATE(1970,1,1)</f>
        <v>42079.857974537037</v>
      </c>
      <c r="L3889">
        <v>1426538129</v>
      </c>
      <c r="M3889" t="b">
        <v>0</v>
      </c>
      <c r="N3889">
        <v>2</v>
      </c>
      <c r="O3889" s="10">
        <f>Kickstarter[[#This Row],[pledged]]/Kickstarter[[#This Row],[goal]]</f>
        <v>1.7500000000000002E-2</v>
      </c>
      <c r="P3889" s="12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Sub-Category]],LEN(Kickstarter[[#This Row],[Category and Sub-Category]])-FIND("/",Kickstarter[[#This Row],[Category and Sub-Category]]))</f>
        <v>musical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(((Kickstarter[[#This Row],[deadline]]/60)/60)/24)+DATE(1970,1,1)</f>
        <v>42792.545810185184</v>
      </c>
      <c r="J3890">
        <v>1488114358</v>
      </c>
      <c r="K3890" s="9">
        <f>(((Kickstarter[[#This Row],[launched_at]]/60)/60)/24)+DATE(1970,1,1)</f>
        <v>42762.545810185184</v>
      </c>
      <c r="L3890">
        <v>1485522358</v>
      </c>
      <c r="M3890" t="b">
        <v>0</v>
      </c>
      <c r="N3890">
        <v>14</v>
      </c>
      <c r="O3890" s="10">
        <f>Kickstarter[[#This Row],[pledged]]/Kickstarter[[#This Row],[goal]]</f>
        <v>0.27100000000000002</v>
      </c>
      <c r="P3890" s="12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Sub-Category]],LEN(Kickstarter[[#This Row],[Category and Sub-Category]])-FIND("/",Kickstarter[[#This Row],[Category and Sub-Category]]))</f>
        <v>plays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(((Kickstarter[[#This Row],[deadline]]/60)/60)/24)+DATE(1970,1,1)</f>
        <v>42008.976388888885</v>
      </c>
      <c r="J3891">
        <v>1420413960</v>
      </c>
      <c r="K3891" s="9">
        <f>(((Kickstarter[[#This Row],[launched_at]]/60)/60)/24)+DATE(1970,1,1)</f>
        <v>41977.004976851851</v>
      </c>
      <c r="L3891">
        <v>1417651630</v>
      </c>
      <c r="M3891" t="b">
        <v>0</v>
      </c>
      <c r="N3891">
        <v>9</v>
      </c>
      <c r="O3891" s="10">
        <f>Kickstarter[[#This Row],[pledged]]/Kickstarter[[#This Row],[goal]]</f>
        <v>1.4749999999999999E-2</v>
      </c>
      <c r="P3891" s="12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Sub-Category]],LEN(Kickstarter[[#This Row],[Category and Sub-Category]])-FIND("/",Kickstarter[[#This Row],[Category and Sub-Category]]))</f>
        <v>plays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(((Kickstarter[[#This Row],[deadline]]/60)/60)/24)+DATE(1970,1,1)</f>
        <v>42231.758611111116</v>
      </c>
      <c r="J3892">
        <v>1439662344</v>
      </c>
      <c r="K3892" s="9">
        <f>(((Kickstarter[[#This Row],[launched_at]]/60)/60)/24)+DATE(1970,1,1)</f>
        <v>42171.758611111116</v>
      </c>
      <c r="L3892">
        <v>1434478344</v>
      </c>
      <c r="M3892" t="b">
        <v>0</v>
      </c>
      <c r="N3892">
        <v>8</v>
      </c>
      <c r="O3892" s="10">
        <f>Kickstarter[[#This Row],[pledged]]/Kickstarter[[#This Row],[goal]]</f>
        <v>0.16826666666666668</v>
      </c>
      <c r="P3892" s="12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Sub-Category]],LEN(Kickstarter[[#This Row],[Category and Sub-Category]])-FIND("/",Kickstarter[[#This Row],[Category and Sub-Category]]))</f>
        <v>plays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(((Kickstarter[[#This Row],[deadline]]/60)/60)/24)+DATE(1970,1,1)</f>
        <v>42086.207638888889</v>
      </c>
      <c r="J3893">
        <v>1427086740</v>
      </c>
      <c r="K3893" s="9">
        <f>(((Kickstarter[[#This Row],[launched_at]]/60)/60)/24)+DATE(1970,1,1)</f>
        <v>42056.1324537037</v>
      </c>
      <c r="L3893">
        <v>1424488244</v>
      </c>
      <c r="M3893" t="b">
        <v>0</v>
      </c>
      <c r="N3893">
        <v>7</v>
      </c>
      <c r="O3893" s="10">
        <f>Kickstarter[[#This Row],[pledged]]/Kickstarter[[#This Row],[goal]]</f>
        <v>0.32500000000000001</v>
      </c>
      <c r="P3893" s="12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Sub-Category]],LEN(Kickstarter[[#This Row],[Category and Sub-Category]])-FIND("/",Kickstarter[[#This Row],[Category and Sub-Category]]))</f>
        <v>plays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(((Kickstarter[[#This Row],[deadline]]/60)/60)/24)+DATE(1970,1,1)</f>
        <v>41875.291666666664</v>
      </c>
      <c r="J3894">
        <v>1408863600</v>
      </c>
      <c r="K3894" s="9">
        <f>(((Kickstarter[[#This Row],[launched_at]]/60)/60)/24)+DATE(1970,1,1)</f>
        <v>41867.652280092596</v>
      </c>
      <c r="L3894">
        <v>1408203557</v>
      </c>
      <c r="M3894" t="b">
        <v>0</v>
      </c>
      <c r="N3894">
        <v>0</v>
      </c>
      <c r="O3894" s="10">
        <f>Kickstarter[[#This Row],[pledged]]/Kickstarter[[#This Row],[goal]]</f>
        <v>0</v>
      </c>
      <c r="P3894" s="12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Sub-Category]],LEN(Kickstarter[[#This Row],[Category and Sub-Category]])-FIND("/",Kickstarter[[#This Row],[Category and Sub-Category]]))</f>
        <v>plays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(((Kickstarter[[#This Row],[deadline]]/60)/60)/24)+DATE(1970,1,1)</f>
        <v>41821.25</v>
      </c>
      <c r="J3895">
        <v>1404194400</v>
      </c>
      <c r="K3895" s="9">
        <f>(((Kickstarter[[#This Row],[launched_at]]/60)/60)/24)+DATE(1970,1,1)</f>
        <v>41779.657870370371</v>
      </c>
      <c r="L3895">
        <v>1400600840</v>
      </c>
      <c r="M3895" t="b">
        <v>0</v>
      </c>
      <c r="N3895">
        <v>84</v>
      </c>
      <c r="O3895" s="10">
        <f>Kickstarter[[#This Row],[pledged]]/Kickstarter[[#This Row],[goal]]</f>
        <v>0.2155</v>
      </c>
      <c r="P3895" s="12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Sub-Category]],LEN(Kickstarter[[#This Row],[Category and Sub-Category]])-FIND("/",Kickstarter[[#This Row],[Category and Sub-Category]]))</f>
        <v>plays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(((Kickstarter[[#This Row],[deadline]]/60)/60)/24)+DATE(1970,1,1)</f>
        <v>42710.207638888889</v>
      </c>
      <c r="J3896">
        <v>1481000340</v>
      </c>
      <c r="K3896" s="9">
        <f>(((Kickstarter[[#This Row],[launched_at]]/60)/60)/24)+DATE(1970,1,1)</f>
        <v>42679.958472222221</v>
      </c>
      <c r="L3896">
        <v>1478386812</v>
      </c>
      <c r="M3896" t="b">
        <v>0</v>
      </c>
      <c r="N3896">
        <v>11</v>
      </c>
      <c r="O3896" s="10">
        <f>Kickstarter[[#This Row],[pledged]]/Kickstarter[[#This Row],[goal]]</f>
        <v>3.4666666666666665E-2</v>
      </c>
      <c r="P3896" s="12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Sub-Category]],LEN(Kickstarter[[#This Row],[Category and Sub-Category]])-FIND("/",Kickstarter[[#This Row],[Category and Sub-Category]]))</f>
        <v>plays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(((Kickstarter[[#This Row],[deadline]]/60)/60)/24)+DATE(1970,1,1)</f>
        <v>42063.250208333338</v>
      </c>
      <c r="J3897">
        <v>1425103218</v>
      </c>
      <c r="K3897" s="9">
        <f>(((Kickstarter[[#This Row],[launched_at]]/60)/60)/24)+DATE(1970,1,1)</f>
        <v>42032.250208333338</v>
      </c>
      <c r="L3897">
        <v>1422424818</v>
      </c>
      <c r="M3897" t="b">
        <v>0</v>
      </c>
      <c r="N3897">
        <v>1</v>
      </c>
      <c r="O3897" s="10">
        <f>Kickstarter[[#This Row],[pledged]]/Kickstarter[[#This Row],[goal]]</f>
        <v>0.05</v>
      </c>
      <c r="P3897" s="12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Sub-Category]],LEN(Kickstarter[[#This Row],[Category and Sub-Category]])-FIND("/",Kickstarter[[#This Row],[Category and Sub-Category]]))</f>
        <v>plays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(((Kickstarter[[#This Row],[deadline]]/60)/60)/24)+DATE(1970,1,1)</f>
        <v>41807.191875000004</v>
      </c>
      <c r="J3898">
        <v>1402979778</v>
      </c>
      <c r="K3898" s="9">
        <f>(((Kickstarter[[#This Row],[launched_at]]/60)/60)/24)+DATE(1970,1,1)</f>
        <v>41793.191875000004</v>
      </c>
      <c r="L3898">
        <v>1401770178</v>
      </c>
      <c r="M3898" t="b">
        <v>0</v>
      </c>
      <c r="N3898">
        <v>4</v>
      </c>
      <c r="O3898" s="10">
        <f>Kickstarter[[#This Row],[pledged]]/Kickstarter[[#This Row],[goal]]</f>
        <v>0.10625</v>
      </c>
      <c r="P3898" s="12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Sub-Category]],LEN(Kickstarter[[#This Row],[Category and Sub-Category]])-FIND("/",Kickstarter[[#This Row],[Category and Sub-Category]]))</f>
        <v>plays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(((Kickstarter[[#This Row],[deadline]]/60)/60)/24)+DATE(1970,1,1)</f>
        <v>42012.87364583333</v>
      </c>
      <c r="J3899">
        <v>1420750683</v>
      </c>
      <c r="K3899" s="9">
        <f>(((Kickstarter[[#This Row],[launched_at]]/60)/60)/24)+DATE(1970,1,1)</f>
        <v>41982.87364583333</v>
      </c>
      <c r="L3899">
        <v>1418158683</v>
      </c>
      <c r="M3899" t="b">
        <v>0</v>
      </c>
      <c r="N3899">
        <v>10</v>
      </c>
      <c r="O3899" s="10">
        <f>Kickstarter[[#This Row],[pledged]]/Kickstarter[[#This Row],[goal]]</f>
        <v>0.17599999999999999</v>
      </c>
      <c r="P3899" s="12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Sub-Category]],LEN(Kickstarter[[#This Row],[Category and Sub-Category]])-FIND("/",Kickstarter[[#This Row],[Category and Sub-Category]]))</f>
        <v>plays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(((Kickstarter[[#This Row],[deadline]]/60)/60)/24)+DATE(1970,1,1)</f>
        <v>42233.666666666672</v>
      </c>
      <c r="J3900">
        <v>1439827200</v>
      </c>
      <c r="K3900" s="9">
        <f>(((Kickstarter[[#This Row],[launched_at]]/60)/60)/24)+DATE(1970,1,1)</f>
        <v>42193.482291666667</v>
      </c>
      <c r="L3900">
        <v>1436355270</v>
      </c>
      <c r="M3900" t="b">
        <v>0</v>
      </c>
      <c r="N3900">
        <v>16</v>
      </c>
      <c r="O3900" s="10">
        <f>Kickstarter[[#This Row],[pledged]]/Kickstarter[[#This Row],[goal]]</f>
        <v>0.3256</v>
      </c>
      <c r="P3900" s="12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Sub-Category]],LEN(Kickstarter[[#This Row],[Category and Sub-Category]])-FIND("/",Kickstarter[[#This Row],[Category and Sub-Category]]))</f>
        <v>plays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(((Kickstarter[[#This Row],[deadline]]/60)/60)/24)+DATE(1970,1,1)</f>
        <v>41863.775011574071</v>
      </c>
      <c r="J3901">
        <v>1407868561</v>
      </c>
      <c r="K3901" s="9">
        <f>(((Kickstarter[[#This Row],[launched_at]]/60)/60)/24)+DATE(1970,1,1)</f>
        <v>41843.775011574071</v>
      </c>
      <c r="L3901">
        <v>1406140561</v>
      </c>
      <c r="M3901" t="b">
        <v>0</v>
      </c>
      <c r="N3901">
        <v>2</v>
      </c>
      <c r="O3901" s="10">
        <f>Kickstarter[[#This Row],[pledged]]/Kickstarter[[#This Row],[goal]]</f>
        <v>1.2500000000000001E-2</v>
      </c>
      <c r="P3901" s="12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Sub-Category]],LEN(Kickstarter[[#This Row],[Category and Sub-Category]])-FIND("/",Kickstarter[[#This Row],[Category and Sub-Category]]))</f>
        <v>plays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(((Kickstarter[[#This Row],[deadline]]/60)/60)/24)+DATE(1970,1,1)</f>
        <v>42166.092488425929</v>
      </c>
      <c r="J3902">
        <v>1433988791</v>
      </c>
      <c r="K3902" s="9">
        <f>(((Kickstarter[[#This Row],[launched_at]]/60)/60)/24)+DATE(1970,1,1)</f>
        <v>42136.092488425929</v>
      </c>
      <c r="L3902">
        <v>1431396791</v>
      </c>
      <c r="M3902" t="b">
        <v>0</v>
      </c>
      <c r="N3902">
        <v>5</v>
      </c>
      <c r="O3902" s="10">
        <f>Kickstarter[[#This Row],[pledged]]/Kickstarter[[#This Row],[goal]]</f>
        <v>5.3999999999999999E-2</v>
      </c>
      <c r="P3902" s="12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Sub-Category]],LEN(Kickstarter[[#This Row],[Category and Sub-Category]])-FIND("/",Kickstarter[[#This Row],[Category and Sub-Category]]))</f>
        <v>plays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(((Kickstarter[[#This Row],[deadline]]/60)/60)/24)+DATE(1970,1,1)</f>
        <v>42357.826377314821</v>
      </c>
      <c r="J3903">
        <v>1450554599</v>
      </c>
      <c r="K3903" s="9">
        <f>(((Kickstarter[[#This Row],[launched_at]]/60)/60)/24)+DATE(1970,1,1)</f>
        <v>42317.826377314821</v>
      </c>
      <c r="L3903">
        <v>1447098599</v>
      </c>
      <c r="M3903" t="b">
        <v>0</v>
      </c>
      <c r="N3903">
        <v>1</v>
      </c>
      <c r="O3903" s="10">
        <f>Kickstarter[[#This Row],[pledged]]/Kickstarter[[#This Row],[goal]]</f>
        <v>8.3333333333333332E-3</v>
      </c>
      <c r="P3903" s="12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Sub-Category]],LEN(Kickstarter[[#This Row],[Category and Sub-Category]])-FIND("/",Kickstarter[[#This Row],[Category and Sub-Category]]))</f>
        <v>plays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(((Kickstarter[[#This Row],[deadline]]/60)/60)/24)+DATE(1970,1,1)</f>
        <v>42688.509745370371</v>
      </c>
      <c r="J3904">
        <v>1479125642</v>
      </c>
      <c r="K3904" s="9">
        <f>(((Kickstarter[[#This Row],[launched_at]]/60)/60)/24)+DATE(1970,1,1)</f>
        <v>42663.468078703707</v>
      </c>
      <c r="L3904">
        <v>1476962042</v>
      </c>
      <c r="M3904" t="b">
        <v>0</v>
      </c>
      <c r="N3904">
        <v>31</v>
      </c>
      <c r="O3904" s="10">
        <f>Kickstarter[[#This Row],[pledged]]/Kickstarter[[#This Row],[goal]]</f>
        <v>0.48833333333333334</v>
      </c>
      <c r="P3904" s="12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Sub-Category]],LEN(Kickstarter[[#This Row],[Category and Sub-Category]])-FIND("/",Kickstarter[[#This Row],[Category and Sub-Category]]))</f>
        <v>plays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(((Kickstarter[[#This Row],[deadline]]/60)/60)/24)+DATE(1970,1,1)</f>
        <v>42230.818055555559</v>
      </c>
      <c r="J3905">
        <v>1439581080</v>
      </c>
      <c r="K3905" s="9">
        <f>(((Kickstarter[[#This Row],[launched_at]]/60)/60)/24)+DATE(1970,1,1)</f>
        <v>42186.01116898148</v>
      </c>
      <c r="L3905">
        <v>1435709765</v>
      </c>
      <c r="M3905" t="b">
        <v>0</v>
      </c>
      <c r="N3905">
        <v>0</v>
      </c>
      <c r="O3905" s="10">
        <f>Kickstarter[[#This Row],[pledged]]/Kickstarter[[#This Row],[goal]]</f>
        <v>0</v>
      </c>
      <c r="P3905" s="12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Sub-Category]],LEN(Kickstarter[[#This Row],[Category and Sub-Category]])-FIND("/",Kickstarter[[#This Row],[Category and Sub-Category]]))</f>
        <v>plays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(((Kickstarter[[#This Row],[deadline]]/60)/60)/24)+DATE(1970,1,1)</f>
        <v>42109.211111111115</v>
      </c>
      <c r="J3906">
        <v>1429074240</v>
      </c>
      <c r="K3906" s="9">
        <f>(((Kickstarter[[#This Row],[launched_at]]/60)/60)/24)+DATE(1970,1,1)</f>
        <v>42095.229166666672</v>
      </c>
      <c r="L3906">
        <v>1427866200</v>
      </c>
      <c r="M3906" t="b">
        <v>0</v>
      </c>
      <c r="N3906">
        <v>2</v>
      </c>
      <c r="O3906" s="10">
        <f>Kickstarter[[#This Row],[pledged]]/Kickstarter[[#This Row],[goal]]</f>
        <v>2.9999999999999997E-4</v>
      </c>
      <c r="P3906" s="12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Sub-Category]],LEN(Kickstarter[[#This Row],[Category and Sub-Category]])-FIND("/",Kickstarter[[#This Row],[Category and Sub-Category]]))</f>
        <v>plays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(((Kickstarter[[#This Row],[deadline]]/60)/60)/24)+DATE(1970,1,1)</f>
        <v>42166.958333333328</v>
      </c>
      <c r="J3907">
        <v>1434063600</v>
      </c>
      <c r="K3907" s="9">
        <f>(((Kickstarter[[#This Row],[launched_at]]/60)/60)/24)+DATE(1970,1,1)</f>
        <v>42124.623877314814</v>
      </c>
      <c r="L3907">
        <v>1430405903</v>
      </c>
      <c r="M3907" t="b">
        <v>0</v>
      </c>
      <c r="N3907">
        <v>7</v>
      </c>
      <c r="O3907" s="10">
        <f>Kickstarter[[#This Row],[pledged]]/Kickstarter[[#This Row],[goal]]</f>
        <v>0.11533333333333333</v>
      </c>
      <c r="P3907" s="12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Sub-Category]],LEN(Kickstarter[[#This Row],[Category and Sub-Category]])-FIND("/",Kickstarter[[#This Row],[Category and Sub-Category]]))</f>
        <v>plays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(((Kickstarter[[#This Row],[deadline]]/60)/60)/24)+DATE(1970,1,1)</f>
        <v>42181.559027777781</v>
      </c>
      <c r="J3908">
        <v>1435325100</v>
      </c>
      <c r="K3908" s="9">
        <f>(((Kickstarter[[#This Row],[launched_at]]/60)/60)/24)+DATE(1970,1,1)</f>
        <v>42143.917743055557</v>
      </c>
      <c r="L3908">
        <v>1432072893</v>
      </c>
      <c r="M3908" t="b">
        <v>0</v>
      </c>
      <c r="N3908">
        <v>16</v>
      </c>
      <c r="O3908" s="10">
        <f>Kickstarter[[#This Row],[pledged]]/Kickstarter[[#This Row],[goal]]</f>
        <v>0.67333333333333334</v>
      </c>
      <c r="P3908" s="12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Sub-Category]],LEN(Kickstarter[[#This Row],[Category and Sub-Category]])-FIND("/",Kickstarter[[#This Row],[Category and Sub-Category]]))</f>
        <v>plays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(((Kickstarter[[#This Row],[deadline]]/60)/60)/24)+DATE(1970,1,1)</f>
        <v>41938.838888888888</v>
      </c>
      <c r="J3909">
        <v>1414354080</v>
      </c>
      <c r="K3909" s="9">
        <f>(((Kickstarter[[#This Row],[launched_at]]/60)/60)/24)+DATE(1970,1,1)</f>
        <v>41906.819513888891</v>
      </c>
      <c r="L3909">
        <v>1411587606</v>
      </c>
      <c r="M3909" t="b">
        <v>0</v>
      </c>
      <c r="N3909">
        <v>4</v>
      </c>
      <c r="O3909" s="10">
        <f>Kickstarter[[#This Row],[pledged]]/Kickstarter[[#This Row],[goal]]</f>
        <v>0.153</v>
      </c>
      <c r="P3909" s="12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Sub-Category]],LEN(Kickstarter[[#This Row],[Category and Sub-Category]])-FIND("/",Kickstarter[[#This Row],[Category and Sub-Category]]))</f>
        <v>plays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(((Kickstarter[[#This Row],[deadline]]/60)/60)/24)+DATE(1970,1,1)</f>
        <v>41849.135370370372</v>
      </c>
      <c r="J3910">
        <v>1406603696</v>
      </c>
      <c r="K3910" s="9">
        <f>(((Kickstarter[[#This Row],[launched_at]]/60)/60)/24)+DATE(1970,1,1)</f>
        <v>41834.135370370372</v>
      </c>
      <c r="L3910">
        <v>1405307696</v>
      </c>
      <c r="M3910" t="b">
        <v>0</v>
      </c>
      <c r="N3910">
        <v>4</v>
      </c>
      <c r="O3910" s="10">
        <f>Kickstarter[[#This Row],[pledged]]/Kickstarter[[#This Row],[goal]]</f>
        <v>8.666666666666667E-2</v>
      </c>
      <c r="P3910" s="12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Sub-Category]],LEN(Kickstarter[[#This Row],[Category and Sub-Category]])-FIND("/",Kickstarter[[#This Row],[Category and Sub-Category]]))</f>
        <v>plays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(((Kickstarter[[#This Row],[deadline]]/60)/60)/24)+DATE(1970,1,1)</f>
        <v>41893.359282407408</v>
      </c>
      <c r="J3911">
        <v>1410424642</v>
      </c>
      <c r="K3911" s="9">
        <f>(((Kickstarter[[#This Row],[launched_at]]/60)/60)/24)+DATE(1970,1,1)</f>
        <v>41863.359282407408</v>
      </c>
      <c r="L3911">
        <v>1407832642</v>
      </c>
      <c r="M3911" t="b">
        <v>0</v>
      </c>
      <c r="N3911">
        <v>4</v>
      </c>
      <c r="O3911" s="10">
        <f>Kickstarter[[#This Row],[pledged]]/Kickstarter[[#This Row],[goal]]</f>
        <v>2.2499999999999998E-3</v>
      </c>
      <c r="P3911" s="12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Sub-Category]],LEN(Kickstarter[[#This Row],[Category and Sub-Category]])-FIND("/",Kickstarter[[#This Row],[Category and Sub-Category]]))</f>
        <v>plays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(((Kickstarter[[#This Row],[deadline]]/60)/60)/24)+DATE(1970,1,1)</f>
        <v>42254.756909722222</v>
      </c>
      <c r="J3912">
        <v>1441649397</v>
      </c>
      <c r="K3912" s="9">
        <f>(((Kickstarter[[#This Row],[launched_at]]/60)/60)/24)+DATE(1970,1,1)</f>
        <v>42224.756909722222</v>
      </c>
      <c r="L3912">
        <v>1439057397</v>
      </c>
      <c r="M3912" t="b">
        <v>0</v>
      </c>
      <c r="N3912">
        <v>3</v>
      </c>
      <c r="O3912" s="10">
        <f>Kickstarter[[#This Row],[pledged]]/Kickstarter[[#This Row],[goal]]</f>
        <v>3.0833333333333334E-2</v>
      </c>
      <c r="P3912" s="12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Sub-Category]],LEN(Kickstarter[[#This Row],[Category and Sub-Category]])-FIND("/",Kickstarter[[#This Row],[Category and Sub-Category]]))</f>
        <v>plays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(((Kickstarter[[#This Row],[deadline]]/60)/60)/24)+DATE(1970,1,1)</f>
        <v>41969.853900462964</v>
      </c>
      <c r="J3913">
        <v>1417033777</v>
      </c>
      <c r="K3913" s="9">
        <f>(((Kickstarter[[#This Row],[launched_at]]/60)/60)/24)+DATE(1970,1,1)</f>
        <v>41939.8122337963</v>
      </c>
      <c r="L3913">
        <v>1414438177</v>
      </c>
      <c r="M3913" t="b">
        <v>0</v>
      </c>
      <c r="N3913">
        <v>36</v>
      </c>
      <c r="O3913" s="10">
        <f>Kickstarter[[#This Row],[pledged]]/Kickstarter[[#This Row],[goal]]</f>
        <v>0.37412499999999999</v>
      </c>
      <c r="P3913" s="12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Sub-Category]],LEN(Kickstarter[[#This Row],[Category and Sub-Category]])-FIND("/",Kickstarter[[#This Row],[Category and Sub-Category]]))</f>
        <v>plays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(((Kickstarter[[#This Row],[deadline]]/60)/60)/24)+DATE(1970,1,1)</f>
        <v>42119.190972222219</v>
      </c>
      <c r="J3914">
        <v>1429936500</v>
      </c>
      <c r="K3914" s="9">
        <f>(((Kickstarter[[#This Row],[launched_at]]/60)/60)/24)+DATE(1970,1,1)</f>
        <v>42059.270023148143</v>
      </c>
      <c r="L3914">
        <v>1424759330</v>
      </c>
      <c r="M3914" t="b">
        <v>0</v>
      </c>
      <c r="N3914">
        <v>1</v>
      </c>
      <c r="O3914" s="10">
        <f>Kickstarter[[#This Row],[pledged]]/Kickstarter[[#This Row],[goal]]</f>
        <v>6.666666666666667E-5</v>
      </c>
      <c r="P3914" s="12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Sub-Category]],LEN(Kickstarter[[#This Row],[Category and Sub-Category]])-FIND("/",Kickstarter[[#This Row],[Category and Sub-Category]]))</f>
        <v>plays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(((Kickstarter[[#This Row],[deadline]]/60)/60)/24)+DATE(1970,1,1)</f>
        <v>42338.252881944441</v>
      </c>
      <c r="J3915">
        <v>1448863449</v>
      </c>
      <c r="K3915" s="9">
        <f>(((Kickstarter[[#This Row],[launched_at]]/60)/60)/24)+DATE(1970,1,1)</f>
        <v>42308.211215277777</v>
      </c>
      <c r="L3915">
        <v>1446267849</v>
      </c>
      <c r="M3915" t="b">
        <v>0</v>
      </c>
      <c r="N3915">
        <v>7</v>
      </c>
      <c r="O3915" s="10">
        <f>Kickstarter[[#This Row],[pledged]]/Kickstarter[[#This Row],[goal]]</f>
        <v>0.1</v>
      </c>
      <c r="P3915" s="12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Sub-Category]],LEN(Kickstarter[[#This Row],[Category and Sub-Category]])-FIND("/",Kickstarter[[#This Row],[Category and Sub-Category]]))</f>
        <v>plays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(((Kickstarter[[#This Row],[deadline]]/60)/60)/24)+DATE(1970,1,1)</f>
        <v>42134.957638888889</v>
      </c>
      <c r="J3916">
        <v>1431298740</v>
      </c>
      <c r="K3916" s="9">
        <f>(((Kickstarter[[#This Row],[launched_at]]/60)/60)/24)+DATE(1970,1,1)</f>
        <v>42114.818935185183</v>
      </c>
      <c r="L3916">
        <v>1429558756</v>
      </c>
      <c r="M3916" t="b">
        <v>0</v>
      </c>
      <c r="N3916">
        <v>27</v>
      </c>
      <c r="O3916" s="10">
        <f>Kickstarter[[#This Row],[pledged]]/Kickstarter[[#This Row],[goal]]</f>
        <v>0.36359999999999998</v>
      </c>
      <c r="P3916" s="12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Sub-Category]],LEN(Kickstarter[[#This Row],[Category and Sub-Category]])-FIND("/",Kickstarter[[#This Row],[Category and Sub-Category]]))</f>
        <v>plays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(((Kickstarter[[#This Row],[deadline]]/60)/60)/24)+DATE(1970,1,1)</f>
        <v>42522.98505787037</v>
      </c>
      <c r="J3917">
        <v>1464824309</v>
      </c>
      <c r="K3917" s="9">
        <f>(((Kickstarter[[#This Row],[launched_at]]/60)/60)/24)+DATE(1970,1,1)</f>
        <v>42492.98505787037</v>
      </c>
      <c r="L3917">
        <v>1462232309</v>
      </c>
      <c r="M3917" t="b">
        <v>0</v>
      </c>
      <c r="N3917">
        <v>1</v>
      </c>
      <c r="O3917" s="10">
        <f>Kickstarter[[#This Row],[pledged]]/Kickstarter[[#This Row],[goal]]</f>
        <v>3.3333333333333335E-3</v>
      </c>
      <c r="P3917" s="12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Sub-Category]],LEN(Kickstarter[[#This Row],[Category and Sub-Category]])-FIND("/",Kickstarter[[#This Row],[Category and Sub-Category]]))</f>
        <v>plays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(((Kickstarter[[#This Row],[deadline]]/60)/60)/24)+DATE(1970,1,1)</f>
        <v>42524.471666666665</v>
      </c>
      <c r="J3918">
        <v>1464952752</v>
      </c>
      <c r="K3918" s="9">
        <f>(((Kickstarter[[#This Row],[launched_at]]/60)/60)/24)+DATE(1970,1,1)</f>
        <v>42494.471666666665</v>
      </c>
      <c r="L3918">
        <v>1462360752</v>
      </c>
      <c r="M3918" t="b">
        <v>0</v>
      </c>
      <c r="N3918">
        <v>0</v>
      </c>
      <c r="O3918" s="10">
        <f>Kickstarter[[#This Row],[pledged]]/Kickstarter[[#This Row],[goal]]</f>
        <v>0</v>
      </c>
      <c r="P3918" s="12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Sub-Category]],LEN(Kickstarter[[#This Row],[Category and Sub-Category]])-FIND("/",Kickstarter[[#This Row],[Category and Sub-Category]]))</f>
        <v>plays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(((Kickstarter[[#This Row],[deadline]]/60)/60)/24)+DATE(1970,1,1)</f>
        <v>41893.527326388888</v>
      </c>
      <c r="J3919">
        <v>1410439161</v>
      </c>
      <c r="K3919" s="9">
        <f>(((Kickstarter[[#This Row],[launched_at]]/60)/60)/24)+DATE(1970,1,1)</f>
        <v>41863.527326388888</v>
      </c>
      <c r="L3919">
        <v>1407847161</v>
      </c>
      <c r="M3919" t="b">
        <v>0</v>
      </c>
      <c r="N3919">
        <v>1</v>
      </c>
      <c r="O3919" s="10">
        <f>Kickstarter[[#This Row],[pledged]]/Kickstarter[[#This Row],[goal]]</f>
        <v>2.8571428571428571E-3</v>
      </c>
      <c r="P3919" s="12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Sub-Category]],LEN(Kickstarter[[#This Row],[Category and Sub-Category]])-FIND("/",Kickstarter[[#This Row],[Category and Sub-Category]]))</f>
        <v>plays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(((Kickstarter[[#This Row],[deadline]]/60)/60)/24)+DATE(1970,1,1)</f>
        <v>41855.666666666664</v>
      </c>
      <c r="J3920">
        <v>1407168000</v>
      </c>
      <c r="K3920" s="9">
        <f>(((Kickstarter[[#This Row],[launched_at]]/60)/60)/24)+DATE(1970,1,1)</f>
        <v>41843.664618055554</v>
      </c>
      <c r="L3920">
        <v>1406131023</v>
      </c>
      <c r="M3920" t="b">
        <v>0</v>
      </c>
      <c r="N3920">
        <v>3</v>
      </c>
      <c r="O3920" s="10">
        <f>Kickstarter[[#This Row],[pledged]]/Kickstarter[[#This Row],[goal]]</f>
        <v>2E-3</v>
      </c>
      <c r="P3920" s="12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Sub-Category]],LEN(Kickstarter[[#This Row],[Category and Sub-Category]])-FIND("/",Kickstarter[[#This Row],[Category and Sub-Category]]))</f>
        <v>plays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(((Kickstarter[[#This Row],[deadline]]/60)/60)/24)+DATE(1970,1,1)</f>
        <v>42387</v>
      </c>
      <c r="J3921">
        <v>1453075200</v>
      </c>
      <c r="K3921" s="9">
        <f>(((Kickstarter[[#This Row],[launched_at]]/60)/60)/24)+DATE(1970,1,1)</f>
        <v>42358.684872685189</v>
      </c>
      <c r="L3921">
        <v>1450628773</v>
      </c>
      <c r="M3921" t="b">
        <v>0</v>
      </c>
      <c r="N3921">
        <v>3</v>
      </c>
      <c r="O3921" s="10">
        <f>Kickstarter[[#This Row],[pledged]]/Kickstarter[[#This Row],[goal]]</f>
        <v>1.7999999999999999E-2</v>
      </c>
      <c r="P3921" s="12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Sub-Category]],LEN(Kickstarter[[#This Row],[Category and Sub-Category]])-FIND("/",Kickstarter[[#This Row],[Category and Sub-Category]]))</f>
        <v>plays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(((Kickstarter[[#This Row],[deadline]]/60)/60)/24)+DATE(1970,1,1)</f>
        <v>42687.428935185191</v>
      </c>
      <c r="J3922">
        <v>1479032260</v>
      </c>
      <c r="K3922" s="9">
        <f>(((Kickstarter[[#This Row],[launched_at]]/60)/60)/24)+DATE(1970,1,1)</f>
        <v>42657.38726851852</v>
      </c>
      <c r="L3922">
        <v>1476436660</v>
      </c>
      <c r="M3922" t="b">
        <v>0</v>
      </c>
      <c r="N3922">
        <v>3</v>
      </c>
      <c r="O3922" s="10">
        <f>Kickstarter[[#This Row],[pledged]]/Kickstarter[[#This Row],[goal]]</f>
        <v>5.3999999999999999E-2</v>
      </c>
      <c r="P3922" s="12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Sub-Category]],LEN(Kickstarter[[#This Row],[Category and Sub-Category]])-FIND("/",Kickstarter[[#This Row],[Category and Sub-Category]]))</f>
        <v>plays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(((Kickstarter[[#This Row],[deadline]]/60)/60)/24)+DATE(1970,1,1)</f>
        <v>41938.75</v>
      </c>
      <c r="J3923">
        <v>1414346400</v>
      </c>
      <c r="K3923" s="9">
        <f>(((Kickstarter[[#This Row],[launched_at]]/60)/60)/24)+DATE(1970,1,1)</f>
        <v>41926.542303240742</v>
      </c>
      <c r="L3923">
        <v>1413291655</v>
      </c>
      <c r="M3923" t="b">
        <v>0</v>
      </c>
      <c r="N3923">
        <v>0</v>
      </c>
      <c r="O3923" s="10">
        <f>Kickstarter[[#This Row],[pledged]]/Kickstarter[[#This Row],[goal]]</f>
        <v>0</v>
      </c>
      <c r="P3923" s="12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Sub-Category]],LEN(Kickstarter[[#This Row],[Category and Sub-Category]])-FIND("/",Kickstarter[[#This Row],[Category and Sub-Category]]))</f>
        <v>plays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(((Kickstarter[[#This Row],[deadline]]/60)/60)/24)+DATE(1970,1,1)</f>
        <v>42065.958333333328</v>
      </c>
      <c r="J3924">
        <v>1425337200</v>
      </c>
      <c r="K3924" s="9">
        <f>(((Kickstarter[[#This Row],[launched_at]]/60)/60)/24)+DATE(1970,1,1)</f>
        <v>42020.768634259264</v>
      </c>
      <c r="L3924">
        <v>1421432810</v>
      </c>
      <c r="M3924" t="b">
        <v>0</v>
      </c>
      <c r="N3924">
        <v>6</v>
      </c>
      <c r="O3924" s="10">
        <f>Kickstarter[[#This Row],[pledged]]/Kickstarter[[#This Row],[goal]]</f>
        <v>8.1333333333333327E-2</v>
      </c>
      <c r="P3924" s="12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Sub-Category]],LEN(Kickstarter[[#This Row],[Category and Sub-Category]])-FIND("/",Kickstarter[[#This Row],[Category and Sub-Category]]))</f>
        <v>plays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(((Kickstarter[[#This Row],[deadline]]/60)/60)/24)+DATE(1970,1,1)</f>
        <v>42103.979988425926</v>
      </c>
      <c r="J3925">
        <v>1428622271</v>
      </c>
      <c r="K3925" s="9">
        <f>(((Kickstarter[[#This Row],[launched_at]]/60)/60)/24)+DATE(1970,1,1)</f>
        <v>42075.979988425926</v>
      </c>
      <c r="L3925">
        <v>1426203071</v>
      </c>
      <c r="M3925" t="b">
        <v>0</v>
      </c>
      <c r="N3925">
        <v>17</v>
      </c>
      <c r="O3925" s="10">
        <f>Kickstarter[[#This Row],[pledged]]/Kickstarter[[#This Row],[goal]]</f>
        <v>0.12034782608695652</v>
      </c>
      <c r="P3925" s="12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Sub-Category]],LEN(Kickstarter[[#This Row],[Category and Sub-Category]])-FIND("/",Kickstarter[[#This Row],[Category and Sub-Category]]))</f>
        <v>plays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(((Kickstarter[[#This Row],[deadline]]/60)/60)/24)+DATE(1970,1,1)</f>
        <v>41816.959745370368</v>
      </c>
      <c r="J3926">
        <v>1403823722</v>
      </c>
      <c r="K3926" s="9">
        <f>(((Kickstarter[[#This Row],[launched_at]]/60)/60)/24)+DATE(1970,1,1)</f>
        <v>41786.959745370368</v>
      </c>
      <c r="L3926">
        <v>1401231722</v>
      </c>
      <c r="M3926" t="b">
        <v>0</v>
      </c>
      <c r="N3926">
        <v>40</v>
      </c>
      <c r="O3926" s="10">
        <f>Kickstarter[[#This Row],[pledged]]/Kickstarter[[#This Row],[goal]]</f>
        <v>0.15266666666666667</v>
      </c>
      <c r="P3926" s="12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Sub-Category]],LEN(Kickstarter[[#This Row],[Category and Sub-Category]])-FIND("/",Kickstarter[[#This Row],[Category and Sub-Category]]))</f>
        <v>plays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(((Kickstarter[[#This Row],[deadline]]/60)/60)/24)+DATE(1970,1,1)</f>
        <v>41850.870821759258</v>
      </c>
      <c r="J3927">
        <v>1406753639</v>
      </c>
      <c r="K3927" s="9">
        <f>(((Kickstarter[[#This Row],[launched_at]]/60)/60)/24)+DATE(1970,1,1)</f>
        <v>41820.870821759258</v>
      </c>
      <c r="L3927">
        <v>1404161639</v>
      </c>
      <c r="M3927" t="b">
        <v>0</v>
      </c>
      <c r="N3927">
        <v>3</v>
      </c>
      <c r="O3927" s="10">
        <f>Kickstarter[[#This Row],[pledged]]/Kickstarter[[#This Row],[goal]]</f>
        <v>0.1</v>
      </c>
      <c r="P3927" s="12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Sub-Category]],LEN(Kickstarter[[#This Row],[Category and Sub-Category]])-FIND("/",Kickstarter[[#This Row],[Category and Sub-Category]]))</f>
        <v>plays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(((Kickstarter[[#This Row],[deadline]]/60)/60)/24)+DATE(1970,1,1)</f>
        <v>42000.085046296299</v>
      </c>
      <c r="J3928">
        <v>1419645748</v>
      </c>
      <c r="K3928" s="9">
        <f>(((Kickstarter[[#This Row],[launched_at]]/60)/60)/24)+DATE(1970,1,1)</f>
        <v>41970.085046296299</v>
      </c>
      <c r="L3928">
        <v>1417053748</v>
      </c>
      <c r="M3928" t="b">
        <v>0</v>
      </c>
      <c r="N3928">
        <v>1</v>
      </c>
      <c r="O3928" s="10">
        <f>Kickstarter[[#This Row],[pledged]]/Kickstarter[[#This Row],[goal]]</f>
        <v>3.0000000000000001E-3</v>
      </c>
      <c r="P3928" s="12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Sub-Category]],LEN(Kickstarter[[#This Row],[Category and Sub-Category]])-FIND("/",Kickstarter[[#This Row],[Category and Sub-Category]]))</f>
        <v>plays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(((Kickstarter[[#This Row],[deadline]]/60)/60)/24)+DATE(1970,1,1)</f>
        <v>41860.267407407409</v>
      </c>
      <c r="J3929">
        <v>1407565504</v>
      </c>
      <c r="K3929" s="9">
        <f>(((Kickstarter[[#This Row],[launched_at]]/60)/60)/24)+DATE(1970,1,1)</f>
        <v>41830.267407407409</v>
      </c>
      <c r="L3929">
        <v>1404973504</v>
      </c>
      <c r="M3929" t="b">
        <v>0</v>
      </c>
      <c r="N3929">
        <v>2</v>
      </c>
      <c r="O3929" s="10">
        <f>Kickstarter[[#This Row],[pledged]]/Kickstarter[[#This Row],[goal]]</f>
        <v>0.01</v>
      </c>
      <c r="P3929" s="12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Sub-Category]],LEN(Kickstarter[[#This Row],[Category and Sub-Category]])-FIND("/",Kickstarter[[#This Row],[Category and Sub-Category]]))</f>
        <v>plays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(((Kickstarter[[#This Row],[deadline]]/60)/60)/24)+DATE(1970,1,1)</f>
        <v>42293.207638888889</v>
      </c>
      <c r="J3930">
        <v>1444971540</v>
      </c>
      <c r="K3930" s="9">
        <f>(((Kickstarter[[#This Row],[launched_at]]/60)/60)/24)+DATE(1970,1,1)</f>
        <v>42265.683182870373</v>
      </c>
      <c r="L3930">
        <v>1442593427</v>
      </c>
      <c r="M3930" t="b">
        <v>0</v>
      </c>
      <c r="N3930">
        <v>7</v>
      </c>
      <c r="O3930" s="10">
        <f>Kickstarter[[#This Row],[pledged]]/Kickstarter[[#This Row],[goal]]</f>
        <v>0.13020000000000001</v>
      </c>
      <c r="P3930" s="12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Sub-Category]],LEN(Kickstarter[[#This Row],[Category and Sub-Category]])-FIND("/",Kickstarter[[#This Row],[Category and Sub-Category]]))</f>
        <v>plays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(((Kickstarter[[#This Row],[deadline]]/60)/60)/24)+DATE(1970,1,1)</f>
        <v>42631.827141203699</v>
      </c>
      <c r="J3931">
        <v>1474228265</v>
      </c>
      <c r="K3931" s="9">
        <f>(((Kickstarter[[#This Row],[launched_at]]/60)/60)/24)+DATE(1970,1,1)</f>
        <v>42601.827141203699</v>
      </c>
      <c r="L3931">
        <v>1471636265</v>
      </c>
      <c r="M3931" t="b">
        <v>0</v>
      </c>
      <c r="N3931">
        <v>14</v>
      </c>
      <c r="O3931" s="10">
        <f>Kickstarter[[#This Row],[pledged]]/Kickstarter[[#This Row],[goal]]</f>
        <v>2.265E-2</v>
      </c>
      <c r="P3931" s="12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Sub-Category]],LEN(Kickstarter[[#This Row],[Category and Sub-Category]])-FIND("/",Kickstarter[[#This Row],[Category and Sub-Category]]))</f>
        <v>plays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(((Kickstarter[[#This Row],[deadline]]/60)/60)/24)+DATE(1970,1,1)</f>
        <v>42461.25</v>
      </c>
      <c r="J3932">
        <v>1459490400</v>
      </c>
      <c r="K3932" s="9">
        <f>(((Kickstarter[[#This Row],[launched_at]]/60)/60)/24)+DATE(1970,1,1)</f>
        <v>42433.338749999995</v>
      </c>
      <c r="L3932">
        <v>1457078868</v>
      </c>
      <c r="M3932" t="b">
        <v>0</v>
      </c>
      <c r="N3932">
        <v>0</v>
      </c>
      <c r="O3932" s="10">
        <f>Kickstarter[[#This Row],[pledged]]/Kickstarter[[#This Row],[goal]]</f>
        <v>0</v>
      </c>
      <c r="P3932" s="12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Sub-Category]],LEN(Kickstarter[[#This Row],[Category and Sub-Category]])-FIND("/",Kickstarter[[#This Row],[Category and Sub-Category]]))</f>
        <v>plays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(((Kickstarter[[#This Row],[deadline]]/60)/60)/24)+DATE(1970,1,1)</f>
        <v>42253.151701388888</v>
      </c>
      <c r="J3933">
        <v>1441510707</v>
      </c>
      <c r="K3933" s="9">
        <f>(((Kickstarter[[#This Row],[launched_at]]/60)/60)/24)+DATE(1970,1,1)</f>
        <v>42228.151701388888</v>
      </c>
      <c r="L3933">
        <v>1439350707</v>
      </c>
      <c r="M3933" t="b">
        <v>0</v>
      </c>
      <c r="N3933">
        <v>0</v>
      </c>
      <c r="O3933" s="10">
        <f>Kickstarter[[#This Row],[pledged]]/Kickstarter[[#This Row],[goal]]</f>
        <v>0</v>
      </c>
      <c r="P3933" s="12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Sub-Category]],LEN(Kickstarter[[#This Row],[Category and Sub-Category]])-FIND("/",Kickstarter[[#This Row],[Category and Sub-Category]]))</f>
        <v>plays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(((Kickstarter[[#This Row],[deadline]]/60)/60)/24)+DATE(1970,1,1)</f>
        <v>42445.126898148148</v>
      </c>
      <c r="J3934">
        <v>1458097364</v>
      </c>
      <c r="K3934" s="9">
        <f>(((Kickstarter[[#This Row],[launched_at]]/60)/60)/24)+DATE(1970,1,1)</f>
        <v>42415.168564814812</v>
      </c>
      <c r="L3934">
        <v>1455508964</v>
      </c>
      <c r="M3934" t="b">
        <v>0</v>
      </c>
      <c r="N3934">
        <v>1</v>
      </c>
      <c r="O3934" s="10">
        <f>Kickstarter[[#This Row],[pledged]]/Kickstarter[[#This Row],[goal]]</f>
        <v>8.3333333333333331E-5</v>
      </c>
      <c r="P3934" s="12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Sub-Category]],LEN(Kickstarter[[#This Row],[Category and Sub-Category]])-FIND("/",Kickstarter[[#This Row],[Category and Sub-Category]]))</f>
        <v>plays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(((Kickstarter[[#This Row],[deadline]]/60)/60)/24)+DATE(1970,1,1)</f>
        <v>42568.029861111107</v>
      </c>
      <c r="J3935">
        <v>1468716180</v>
      </c>
      <c r="K3935" s="9">
        <f>(((Kickstarter[[#This Row],[launched_at]]/60)/60)/24)+DATE(1970,1,1)</f>
        <v>42538.968310185184</v>
      </c>
      <c r="L3935">
        <v>1466205262</v>
      </c>
      <c r="M3935" t="b">
        <v>0</v>
      </c>
      <c r="N3935">
        <v>12</v>
      </c>
      <c r="O3935" s="10">
        <f>Kickstarter[[#This Row],[pledged]]/Kickstarter[[#This Row],[goal]]</f>
        <v>0.15742857142857142</v>
      </c>
      <c r="P3935" s="12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Sub-Category]],LEN(Kickstarter[[#This Row],[Category and Sub-Category]])-FIND("/",Kickstarter[[#This Row],[Category and Sub-Category]]))</f>
        <v>plays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(((Kickstarter[[#This Row],[deadline]]/60)/60)/24)+DATE(1970,1,1)</f>
        <v>42278.541666666672</v>
      </c>
      <c r="J3936">
        <v>1443704400</v>
      </c>
      <c r="K3936" s="9">
        <f>(((Kickstarter[[#This Row],[launched_at]]/60)/60)/24)+DATE(1970,1,1)</f>
        <v>42233.671747685185</v>
      </c>
      <c r="L3936">
        <v>1439827639</v>
      </c>
      <c r="M3936" t="b">
        <v>0</v>
      </c>
      <c r="N3936">
        <v>12</v>
      </c>
      <c r="O3936" s="10">
        <f>Kickstarter[[#This Row],[pledged]]/Kickstarter[[#This Row],[goal]]</f>
        <v>0.11</v>
      </c>
      <c r="P3936" s="12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Sub-Category]],LEN(Kickstarter[[#This Row],[Category and Sub-Category]])-FIND("/",Kickstarter[[#This Row],[Category and Sub-Category]]))</f>
        <v>plays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(((Kickstarter[[#This Row],[deadline]]/60)/60)/24)+DATE(1970,1,1)</f>
        <v>42281.656782407401</v>
      </c>
      <c r="J3937">
        <v>1443973546</v>
      </c>
      <c r="K3937" s="9">
        <f>(((Kickstarter[[#This Row],[launched_at]]/60)/60)/24)+DATE(1970,1,1)</f>
        <v>42221.656782407401</v>
      </c>
      <c r="L3937">
        <v>1438789546</v>
      </c>
      <c r="M3937" t="b">
        <v>0</v>
      </c>
      <c r="N3937">
        <v>23</v>
      </c>
      <c r="O3937" s="10">
        <f>Kickstarter[[#This Row],[pledged]]/Kickstarter[[#This Row],[goal]]</f>
        <v>0.43833333333333335</v>
      </c>
      <c r="P3937" s="12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Sub-Category]],LEN(Kickstarter[[#This Row],[Category and Sub-Category]])-FIND("/",Kickstarter[[#This Row],[Category and Sub-Category]]))</f>
        <v>plays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(((Kickstarter[[#This Row],[deadline]]/60)/60)/24)+DATE(1970,1,1)</f>
        <v>42705.304629629631</v>
      </c>
      <c r="J3938">
        <v>1480576720</v>
      </c>
      <c r="K3938" s="9">
        <f>(((Kickstarter[[#This Row],[launched_at]]/60)/60)/24)+DATE(1970,1,1)</f>
        <v>42675.262962962966</v>
      </c>
      <c r="L3938">
        <v>1477981120</v>
      </c>
      <c r="M3938" t="b">
        <v>0</v>
      </c>
      <c r="N3938">
        <v>0</v>
      </c>
      <c r="O3938" s="10">
        <f>Kickstarter[[#This Row],[pledged]]/Kickstarter[[#This Row],[goal]]</f>
        <v>0</v>
      </c>
      <c r="P3938" s="12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Sub-Category]],LEN(Kickstarter[[#This Row],[Category and Sub-Category]])-FIND("/",Kickstarter[[#This Row],[Category and Sub-Category]]))</f>
        <v>plays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(((Kickstarter[[#This Row],[deadline]]/60)/60)/24)+DATE(1970,1,1)</f>
        <v>42562.631481481483</v>
      </c>
      <c r="J3939">
        <v>1468249760</v>
      </c>
      <c r="K3939" s="9">
        <f>(((Kickstarter[[#This Row],[launched_at]]/60)/60)/24)+DATE(1970,1,1)</f>
        <v>42534.631481481483</v>
      </c>
      <c r="L3939">
        <v>1465830560</v>
      </c>
      <c r="M3939" t="b">
        <v>0</v>
      </c>
      <c r="N3939">
        <v>10</v>
      </c>
      <c r="O3939" s="10">
        <f>Kickstarter[[#This Row],[pledged]]/Kickstarter[[#This Row],[goal]]</f>
        <v>0.86135181975736563</v>
      </c>
      <c r="P3939" s="12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Sub-Category]],LEN(Kickstarter[[#This Row],[Category and Sub-Category]])-FIND("/",Kickstarter[[#This Row],[Category and Sub-Category]]))</f>
        <v>plays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(((Kickstarter[[#This Row],[deadline]]/60)/60)/24)+DATE(1970,1,1)</f>
        <v>42182.905717592599</v>
      </c>
      <c r="J3940">
        <v>1435441454</v>
      </c>
      <c r="K3940" s="9">
        <f>(((Kickstarter[[#This Row],[launched_at]]/60)/60)/24)+DATE(1970,1,1)</f>
        <v>42151.905717592599</v>
      </c>
      <c r="L3940">
        <v>1432763054</v>
      </c>
      <c r="M3940" t="b">
        <v>0</v>
      </c>
      <c r="N3940">
        <v>5</v>
      </c>
      <c r="O3940" s="10">
        <f>Kickstarter[[#This Row],[pledged]]/Kickstarter[[#This Row],[goal]]</f>
        <v>0.12196620583717357</v>
      </c>
      <c r="P3940" s="12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Sub-Category]],LEN(Kickstarter[[#This Row],[Category and Sub-Category]])-FIND("/",Kickstarter[[#This Row],[Category and Sub-Category]]))</f>
        <v>plays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(((Kickstarter[[#This Row],[deadline]]/60)/60)/24)+DATE(1970,1,1)</f>
        <v>41919.1875</v>
      </c>
      <c r="J3941">
        <v>1412656200</v>
      </c>
      <c r="K3941" s="9">
        <f>(((Kickstarter[[#This Row],[launched_at]]/60)/60)/24)+DATE(1970,1,1)</f>
        <v>41915.400219907409</v>
      </c>
      <c r="L3941">
        <v>1412328979</v>
      </c>
      <c r="M3941" t="b">
        <v>0</v>
      </c>
      <c r="N3941">
        <v>1</v>
      </c>
      <c r="O3941" s="10">
        <f>Kickstarter[[#This Row],[pledged]]/Kickstarter[[#This Row],[goal]]</f>
        <v>1E-3</v>
      </c>
      <c r="P3941" s="12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Sub-Category]],LEN(Kickstarter[[#This Row],[Category and Sub-Category]])-FIND("/",Kickstarter[[#This Row],[Category and Sub-Category]]))</f>
        <v>plays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(((Kickstarter[[#This Row],[deadline]]/60)/60)/24)+DATE(1970,1,1)</f>
        <v>42006.492488425924</v>
      </c>
      <c r="J3942">
        <v>1420199351</v>
      </c>
      <c r="K3942" s="9">
        <f>(((Kickstarter[[#This Row],[launched_at]]/60)/60)/24)+DATE(1970,1,1)</f>
        <v>41961.492488425924</v>
      </c>
      <c r="L3942">
        <v>1416311351</v>
      </c>
      <c r="M3942" t="b">
        <v>0</v>
      </c>
      <c r="N3942">
        <v>2</v>
      </c>
      <c r="O3942" s="10">
        <f>Kickstarter[[#This Row],[pledged]]/Kickstarter[[#This Row],[goal]]</f>
        <v>2.2000000000000001E-3</v>
      </c>
      <c r="P3942" s="12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Sub-Category]],LEN(Kickstarter[[#This Row],[Category and Sub-Category]])-FIND("/",Kickstarter[[#This Row],[Category and Sub-Category]]))</f>
        <v>plays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(((Kickstarter[[#This Row],[deadline]]/60)/60)/24)+DATE(1970,1,1)</f>
        <v>41968.041666666672</v>
      </c>
      <c r="J3943">
        <v>1416877200</v>
      </c>
      <c r="K3943" s="9">
        <f>(((Kickstarter[[#This Row],[launched_at]]/60)/60)/24)+DATE(1970,1,1)</f>
        <v>41940.587233796294</v>
      </c>
      <c r="L3943">
        <v>1414505137</v>
      </c>
      <c r="M3943" t="b">
        <v>0</v>
      </c>
      <c r="N3943">
        <v>2</v>
      </c>
      <c r="O3943" s="10">
        <f>Kickstarter[[#This Row],[pledged]]/Kickstarter[[#This Row],[goal]]</f>
        <v>9.0909090909090905E-3</v>
      </c>
      <c r="P3943" s="12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Sub-Category]],LEN(Kickstarter[[#This Row],[Category and Sub-Category]])-FIND("/",Kickstarter[[#This Row],[Category and Sub-Category]]))</f>
        <v>plays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(((Kickstarter[[#This Row],[deadline]]/60)/60)/24)+DATE(1970,1,1)</f>
        <v>42171.904097222221</v>
      </c>
      <c r="J3944">
        <v>1434490914</v>
      </c>
      <c r="K3944" s="9">
        <f>(((Kickstarter[[#This Row],[launched_at]]/60)/60)/24)+DATE(1970,1,1)</f>
        <v>42111.904097222221</v>
      </c>
      <c r="L3944">
        <v>1429306914</v>
      </c>
      <c r="M3944" t="b">
        <v>0</v>
      </c>
      <c r="N3944">
        <v>0</v>
      </c>
      <c r="O3944" s="10">
        <f>Kickstarter[[#This Row],[pledged]]/Kickstarter[[#This Row],[goal]]</f>
        <v>0</v>
      </c>
      <c r="P3944" s="12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Sub-Category]],LEN(Kickstarter[[#This Row],[Category and Sub-Category]])-FIND("/",Kickstarter[[#This Row],[Category and Sub-Category]]))</f>
        <v>plays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(((Kickstarter[[#This Row],[deadline]]/60)/60)/24)+DATE(1970,1,1)</f>
        <v>42310.701388888891</v>
      </c>
      <c r="J3945">
        <v>1446483000</v>
      </c>
      <c r="K3945" s="9">
        <f>(((Kickstarter[[#This Row],[launched_at]]/60)/60)/24)+DATE(1970,1,1)</f>
        <v>42279.778564814813</v>
      </c>
      <c r="L3945">
        <v>1443811268</v>
      </c>
      <c r="M3945" t="b">
        <v>0</v>
      </c>
      <c r="N3945">
        <v>13</v>
      </c>
      <c r="O3945" s="10">
        <f>Kickstarter[[#This Row],[pledged]]/Kickstarter[[#This Row],[goal]]</f>
        <v>0.35639999999999999</v>
      </c>
      <c r="P3945" s="12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Sub-Category]],LEN(Kickstarter[[#This Row],[Category and Sub-Category]])-FIND("/",Kickstarter[[#This Row],[Category and Sub-Category]]))</f>
        <v>plays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(((Kickstarter[[#This Row],[deadline]]/60)/60)/24)+DATE(1970,1,1)</f>
        <v>42243.662905092591</v>
      </c>
      <c r="J3946">
        <v>1440690875</v>
      </c>
      <c r="K3946" s="9">
        <f>(((Kickstarter[[#This Row],[launched_at]]/60)/60)/24)+DATE(1970,1,1)</f>
        <v>42213.662905092591</v>
      </c>
      <c r="L3946">
        <v>1438098875</v>
      </c>
      <c r="M3946" t="b">
        <v>0</v>
      </c>
      <c r="N3946">
        <v>0</v>
      </c>
      <c r="O3946" s="10">
        <f>Kickstarter[[#This Row],[pledged]]/Kickstarter[[#This Row],[goal]]</f>
        <v>0</v>
      </c>
      <c r="P3946" s="12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Sub-Category]],LEN(Kickstarter[[#This Row],[Category and Sub-Category]])-FIND("/",Kickstarter[[#This Row],[Category and Sub-Category]]))</f>
        <v>plays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(((Kickstarter[[#This Row],[deadline]]/60)/60)/24)+DATE(1970,1,1)</f>
        <v>42139.801712962959</v>
      </c>
      <c r="J3947">
        <v>1431717268</v>
      </c>
      <c r="K3947" s="9">
        <f>(((Kickstarter[[#This Row],[launched_at]]/60)/60)/24)+DATE(1970,1,1)</f>
        <v>42109.801712962959</v>
      </c>
      <c r="L3947">
        <v>1429125268</v>
      </c>
      <c r="M3947" t="b">
        <v>0</v>
      </c>
      <c r="N3947">
        <v>1</v>
      </c>
      <c r="O3947" s="10">
        <f>Kickstarter[[#This Row],[pledged]]/Kickstarter[[#This Row],[goal]]</f>
        <v>2.5000000000000001E-3</v>
      </c>
      <c r="P3947" s="12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Sub-Category]],LEN(Kickstarter[[#This Row],[Category and Sub-Category]])-FIND("/",Kickstarter[[#This Row],[Category and Sub-Category]]))</f>
        <v>plays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(((Kickstarter[[#This Row],[deadline]]/60)/60)/24)+DATE(1970,1,1)</f>
        <v>42063.333333333328</v>
      </c>
      <c r="J3948">
        <v>1425110400</v>
      </c>
      <c r="K3948" s="9">
        <f>(((Kickstarter[[#This Row],[launched_at]]/60)/60)/24)+DATE(1970,1,1)</f>
        <v>42031.833587962959</v>
      </c>
      <c r="L3948">
        <v>1422388822</v>
      </c>
      <c r="M3948" t="b">
        <v>0</v>
      </c>
      <c r="N3948">
        <v>5</v>
      </c>
      <c r="O3948" s="10">
        <f>Kickstarter[[#This Row],[pledged]]/Kickstarter[[#This Row],[goal]]</f>
        <v>3.2500000000000001E-2</v>
      </c>
      <c r="P3948" s="12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Sub-Category]],LEN(Kickstarter[[#This Row],[Category and Sub-Category]])-FIND("/",Kickstarter[[#This Row],[Category and Sub-Category]]))</f>
        <v>plays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(((Kickstarter[[#This Row],[deadline]]/60)/60)/24)+DATE(1970,1,1)</f>
        <v>42645.142870370371</v>
      </c>
      <c r="J3949">
        <v>1475378744</v>
      </c>
      <c r="K3949" s="9">
        <f>(((Kickstarter[[#This Row],[launched_at]]/60)/60)/24)+DATE(1970,1,1)</f>
        <v>42615.142870370371</v>
      </c>
      <c r="L3949">
        <v>1472786744</v>
      </c>
      <c r="M3949" t="b">
        <v>0</v>
      </c>
      <c r="N3949">
        <v>2</v>
      </c>
      <c r="O3949" s="10">
        <f>Kickstarter[[#This Row],[pledged]]/Kickstarter[[#This Row],[goal]]</f>
        <v>3.3666666666666664E-2</v>
      </c>
      <c r="P3949" s="12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Sub-Category]],LEN(Kickstarter[[#This Row],[Category and Sub-Category]])-FIND("/",Kickstarter[[#This Row],[Category and Sub-Category]]))</f>
        <v>plays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(((Kickstarter[[#This Row],[deadline]]/60)/60)/24)+DATE(1970,1,1)</f>
        <v>41889.325497685182</v>
      </c>
      <c r="J3950">
        <v>1410076123</v>
      </c>
      <c r="K3950" s="9">
        <f>(((Kickstarter[[#This Row],[launched_at]]/60)/60)/24)+DATE(1970,1,1)</f>
        <v>41829.325497685182</v>
      </c>
      <c r="L3950">
        <v>1404892123</v>
      </c>
      <c r="M3950" t="b">
        <v>0</v>
      </c>
      <c r="N3950">
        <v>0</v>
      </c>
      <c r="O3950" s="10">
        <f>Kickstarter[[#This Row],[pledged]]/Kickstarter[[#This Row],[goal]]</f>
        <v>0</v>
      </c>
      <c r="P3950" s="12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Sub-Category]],LEN(Kickstarter[[#This Row],[Category and Sub-Category]])-FIND("/",Kickstarter[[#This Row],[Category and Sub-Category]]))</f>
        <v>plays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(((Kickstarter[[#This Row],[deadline]]/60)/60)/24)+DATE(1970,1,1)</f>
        <v>42046.120613425926</v>
      </c>
      <c r="J3951">
        <v>1423623221</v>
      </c>
      <c r="K3951" s="9">
        <f>(((Kickstarter[[#This Row],[launched_at]]/60)/60)/24)+DATE(1970,1,1)</f>
        <v>42016.120613425926</v>
      </c>
      <c r="L3951">
        <v>1421031221</v>
      </c>
      <c r="M3951" t="b">
        <v>0</v>
      </c>
      <c r="N3951">
        <v>32</v>
      </c>
      <c r="O3951" s="10">
        <f>Kickstarter[[#This Row],[pledged]]/Kickstarter[[#This Row],[goal]]</f>
        <v>0.15770000000000001</v>
      </c>
      <c r="P3951" s="12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Sub-Category]],LEN(Kickstarter[[#This Row],[Category and Sub-Category]])-FIND("/",Kickstarter[[#This Row],[Category and Sub-Category]]))</f>
        <v>plays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(((Kickstarter[[#This Row],[deadline]]/60)/60)/24)+DATE(1970,1,1)</f>
        <v>42468.774305555555</v>
      </c>
      <c r="J3952">
        <v>1460140500</v>
      </c>
      <c r="K3952" s="9">
        <f>(((Kickstarter[[#This Row],[launched_at]]/60)/60)/24)+DATE(1970,1,1)</f>
        <v>42439.702314814815</v>
      </c>
      <c r="L3952">
        <v>1457628680</v>
      </c>
      <c r="M3952" t="b">
        <v>0</v>
      </c>
      <c r="N3952">
        <v>1</v>
      </c>
      <c r="O3952" s="10">
        <f>Kickstarter[[#This Row],[pledged]]/Kickstarter[[#This Row],[goal]]</f>
        <v>6.2500000000000003E-3</v>
      </c>
      <c r="P3952" s="12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Sub-Category]],LEN(Kickstarter[[#This Row],[Category and Sub-Category]])-FIND("/",Kickstarter[[#This Row],[Category and Sub-Category]]))</f>
        <v>plays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(((Kickstarter[[#This Row],[deadline]]/60)/60)/24)+DATE(1970,1,1)</f>
        <v>42493.784050925926</v>
      </c>
      <c r="J3953">
        <v>1462301342</v>
      </c>
      <c r="K3953" s="9">
        <f>(((Kickstarter[[#This Row],[launched_at]]/60)/60)/24)+DATE(1970,1,1)</f>
        <v>42433.825717592597</v>
      </c>
      <c r="L3953">
        <v>1457120942</v>
      </c>
      <c r="M3953" t="b">
        <v>0</v>
      </c>
      <c r="N3953">
        <v>1</v>
      </c>
      <c r="O3953" s="10">
        <f>Kickstarter[[#This Row],[pledged]]/Kickstarter[[#This Row],[goal]]</f>
        <v>5.0000000000000004E-6</v>
      </c>
      <c r="P3953" s="12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Sub-Category]],LEN(Kickstarter[[#This Row],[Category and Sub-Category]])-FIND("/",Kickstarter[[#This Row],[Category and Sub-Category]]))</f>
        <v>plays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(((Kickstarter[[#This Row],[deadline]]/60)/60)/24)+DATE(1970,1,1)</f>
        <v>42303.790393518517</v>
      </c>
      <c r="J3954">
        <v>1445885890</v>
      </c>
      <c r="K3954" s="9">
        <f>(((Kickstarter[[#This Row],[launched_at]]/60)/60)/24)+DATE(1970,1,1)</f>
        <v>42243.790393518517</v>
      </c>
      <c r="L3954">
        <v>1440701890</v>
      </c>
      <c r="M3954" t="b">
        <v>0</v>
      </c>
      <c r="N3954">
        <v>1</v>
      </c>
      <c r="O3954" s="10">
        <f>Kickstarter[[#This Row],[pledged]]/Kickstarter[[#This Row],[goal]]</f>
        <v>9.6153846153846159E-4</v>
      </c>
      <c r="P3954" s="12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Sub-Category]],LEN(Kickstarter[[#This Row],[Category and Sub-Category]])-FIND("/",Kickstarter[[#This Row],[Category and Sub-Category]]))</f>
        <v>plays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(((Kickstarter[[#This Row],[deadline]]/60)/60)/24)+DATE(1970,1,1)</f>
        <v>42580.978472222225</v>
      </c>
      <c r="J3955">
        <v>1469834940</v>
      </c>
      <c r="K3955" s="9">
        <f>(((Kickstarter[[#This Row],[launched_at]]/60)/60)/24)+DATE(1970,1,1)</f>
        <v>42550.048449074078</v>
      </c>
      <c r="L3955">
        <v>1467162586</v>
      </c>
      <c r="M3955" t="b">
        <v>0</v>
      </c>
      <c r="N3955">
        <v>0</v>
      </c>
      <c r="O3955" s="10">
        <f>Kickstarter[[#This Row],[pledged]]/Kickstarter[[#This Row],[goal]]</f>
        <v>0</v>
      </c>
      <c r="P3955" s="12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Sub-Category]],LEN(Kickstarter[[#This Row],[Category and Sub-Category]])-FIND("/",Kickstarter[[#This Row],[Category and Sub-Category]]))</f>
        <v>plays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(((Kickstarter[[#This Row],[deadline]]/60)/60)/24)+DATE(1970,1,1)</f>
        <v>41834.651203703703</v>
      </c>
      <c r="J3956">
        <v>1405352264</v>
      </c>
      <c r="K3956" s="9">
        <f>(((Kickstarter[[#This Row],[launched_at]]/60)/60)/24)+DATE(1970,1,1)</f>
        <v>41774.651203703703</v>
      </c>
      <c r="L3956">
        <v>1400168264</v>
      </c>
      <c r="M3956" t="b">
        <v>0</v>
      </c>
      <c r="N3956">
        <v>0</v>
      </c>
      <c r="O3956" s="10">
        <f>Kickstarter[[#This Row],[pledged]]/Kickstarter[[#This Row],[goal]]</f>
        <v>0</v>
      </c>
      <c r="P3956" s="12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Sub-Category]],LEN(Kickstarter[[#This Row],[Category and Sub-Category]])-FIND("/",Kickstarter[[#This Row],[Category and Sub-Category]]))</f>
        <v>plays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(((Kickstarter[[#This Row],[deadline]]/60)/60)/24)+DATE(1970,1,1)</f>
        <v>42336.890520833331</v>
      </c>
      <c r="J3957">
        <v>1448745741</v>
      </c>
      <c r="K3957" s="9">
        <f>(((Kickstarter[[#This Row],[launched_at]]/60)/60)/24)+DATE(1970,1,1)</f>
        <v>42306.848854166667</v>
      </c>
      <c r="L3957">
        <v>1446150141</v>
      </c>
      <c r="M3957" t="b">
        <v>0</v>
      </c>
      <c r="N3957">
        <v>8</v>
      </c>
      <c r="O3957" s="10">
        <f>Kickstarter[[#This Row],[pledged]]/Kickstarter[[#This Row],[goal]]</f>
        <v>0.24285714285714285</v>
      </c>
      <c r="P3957" s="12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Sub-Category]],LEN(Kickstarter[[#This Row],[Category and Sub-Category]])-FIND("/",Kickstarter[[#This Row],[Category and Sub-Category]]))</f>
        <v>plays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(((Kickstarter[[#This Row],[deadline]]/60)/60)/24)+DATE(1970,1,1)</f>
        <v>42485.013888888891</v>
      </c>
      <c r="J3958">
        <v>1461543600</v>
      </c>
      <c r="K3958" s="9">
        <f>(((Kickstarter[[#This Row],[launched_at]]/60)/60)/24)+DATE(1970,1,1)</f>
        <v>42457.932025462964</v>
      </c>
      <c r="L3958">
        <v>1459203727</v>
      </c>
      <c r="M3958" t="b">
        <v>0</v>
      </c>
      <c r="N3958">
        <v>0</v>
      </c>
      <c r="O3958" s="10">
        <f>Kickstarter[[#This Row],[pledged]]/Kickstarter[[#This Row],[goal]]</f>
        <v>0</v>
      </c>
      <c r="P3958" s="12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Sub-Category]],LEN(Kickstarter[[#This Row],[Category and Sub-Category]])-FIND("/",Kickstarter[[#This Row],[Category and Sub-Category]]))</f>
        <v>plays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(((Kickstarter[[#This Row],[deadline]]/60)/60)/24)+DATE(1970,1,1)</f>
        <v>42559.976319444439</v>
      </c>
      <c r="J3959">
        <v>1468020354</v>
      </c>
      <c r="K3959" s="9">
        <f>(((Kickstarter[[#This Row],[launched_at]]/60)/60)/24)+DATE(1970,1,1)</f>
        <v>42513.976319444439</v>
      </c>
      <c r="L3959">
        <v>1464045954</v>
      </c>
      <c r="M3959" t="b">
        <v>0</v>
      </c>
      <c r="N3959">
        <v>1</v>
      </c>
      <c r="O3959" s="10">
        <f>Kickstarter[[#This Row],[pledged]]/Kickstarter[[#This Row],[goal]]</f>
        <v>2.5000000000000001E-4</v>
      </c>
      <c r="P3959" s="12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Sub-Category]],LEN(Kickstarter[[#This Row],[Category and Sub-Category]])-FIND("/",Kickstarter[[#This Row],[Category and Sub-Category]]))</f>
        <v>plays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(((Kickstarter[[#This Row],[deadline]]/60)/60)/24)+DATE(1970,1,1)</f>
        <v>41853.583333333336</v>
      </c>
      <c r="J3960">
        <v>1406988000</v>
      </c>
      <c r="K3960" s="9">
        <f>(((Kickstarter[[#This Row],[launched_at]]/60)/60)/24)+DATE(1970,1,1)</f>
        <v>41816.950370370374</v>
      </c>
      <c r="L3960">
        <v>1403822912</v>
      </c>
      <c r="M3960" t="b">
        <v>0</v>
      </c>
      <c r="N3960">
        <v>16</v>
      </c>
      <c r="O3960" s="10">
        <f>Kickstarter[[#This Row],[pledged]]/Kickstarter[[#This Row],[goal]]</f>
        <v>0.32050000000000001</v>
      </c>
      <c r="P3960" s="12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Sub-Category]],LEN(Kickstarter[[#This Row],[Category and Sub-Category]])-FIND("/",Kickstarter[[#This Row],[Category and Sub-Category]]))</f>
        <v>plays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(((Kickstarter[[#This Row],[deadline]]/60)/60)/24)+DATE(1970,1,1)</f>
        <v>41910.788842592592</v>
      </c>
      <c r="J3961">
        <v>1411930556</v>
      </c>
      <c r="K3961" s="9">
        <f>(((Kickstarter[[#This Row],[launched_at]]/60)/60)/24)+DATE(1970,1,1)</f>
        <v>41880.788842592592</v>
      </c>
      <c r="L3961">
        <v>1409338556</v>
      </c>
      <c r="M3961" t="b">
        <v>0</v>
      </c>
      <c r="N3961">
        <v>12</v>
      </c>
      <c r="O3961" s="10">
        <f>Kickstarter[[#This Row],[pledged]]/Kickstarter[[#This Row],[goal]]</f>
        <v>0.24333333333333335</v>
      </c>
      <c r="P3961" s="12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Sub-Category]],LEN(Kickstarter[[#This Row],[Category and Sub-Category]])-FIND("/",Kickstarter[[#This Row],[Category and Sub-Category]]))</f>
        <v>plays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(((Kickstarter[[#This Row],[deadline]]/60)/60)/24)+DATE(1970,1,1)</f>
        <v>42372.845555555556</v>
      </c>
      <c r="J3962">
        <v>1451852256</v>
      </c>
      <c r="K3962" s="9">
        <f>(((Kickstarter[[#This Row],[launched_at]]/60)/60)/24)+DATE(1970,1,1)</f>
        <v>42342.845555555556</v>
      </c>
      <c r="L3962">
        <v>1449260256</v>
      </c>
      <c r="M3962" t="b">
        <v>0</v>
      </c>
      <c r="N3962">
        <v>4</v>
      </c>
      <c r="O3962" s="10">
        <f>Kickstarter[[#This Row],[pledged]]/Kickstarter[[#This Row],[goal]]</f>
        <v>1.4999999999999999E-2</v>
      </c>
      <c r="P3962" s="12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Sub-Category]],LEN(Kickstarter[[#This Row],[Category and Sub-Category]])-FIND("/",Kickstarter[[#This Row],[Category and Sub-Category]]))</f>
        <v>plays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(((Kickstarter[[#This Row],[deadline]]/60)/60)/24)+DATE(1970,1,1)</f>
        <v>41767.891319444447</v>
      </c>
      <c r="J3963">
        <v>1399584210</v>
      </c>
      <c r="K3963" s="9">
        <f>(((Kickstarter[[#This Row],[launched_at]]/60)/60)/24)+DATE(1970,1,1)</f>
        <v>41745.891319444447</v>
      </c>
      <c r="L3963">
        <v>1397683410</v>
      </c>
      <c r="M3963" t="b">
        <v>0</v>
      </c>
      <c r="N3963">
        <v>2</v>
      </c>
      <c r="O3963" s="10">
        <f>Kickstarter[[#This Row],[pledged]]/Kickstarter[[#This Row],[goal]]</f>
        <v>4.1999999999999997E-3</v>
      </c>
      <c r="P3963" s="12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Sub-Category]],LEN(Kickstarter[[#This Row],[Category and Sub-Category]])-FIND("/",Kickstarter[[#This Row],[Category and Sub-Category]]))</f>
        <v>plays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(((Kickstarter[[#This Row],[deadline]]/60)/60)/24)+DATE(1970,1,1)</f>
        <v>42336.621458333335</v>
      </c>
      <c r="J3964">
        <v>1448722494</v>
      </c>
      <c r="K3964" s="9">
        <f>(((Kickstarter[[#This Row],[launched_at]]/60)/60)/24)+DATE(1970,1,1)</f>
        <v>42311.621458333335</v>
      </c>
      <c r="L3964">
        <v>1446562494</v>
      </c>
      <c r="M3964" t="b">
        <v>0</v>
      </c>
      <c r="N3964">
        <v>3</v>
      </c>
      <c r="O3964" s="10">
        <f>Kickstarter[[#This Row],[pledged]]/Kickstarter[[#This Row],[goal]]</f>
        <v>3.214285714285714E-2</v>
      </c>
      <c r="P3964" s="12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Sub-Category]],LEN(Kickstarter[[#This Row],[Category and Sub-Category]])-FIND("/",Kickstarter[[#This Row],[Category and Sub-Category]]))</f>
        <v>plays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(((Kickstarter[[#This Row],[deadline]]/60)/60)/24)+DATE(1970,1,1)</f>
        <v>42326.195798611108</v>
      </c>
      <c r="J3965">
        <v>1447821717</v>
      </c>
      <c r="K3965" s="9">
        <f>(((Kickstarter[[#This Row],[launched_at]]/60)/60)/24)+DATE(1970,1,1)</f>
        <v>42296.154131944444</v>
      </c>
      <c r="L3965">
        <v>1445226117</v>
      </c>
      <c r="M3965" t="b">
        <v>0</v>
      </c>
      <c r="N3965">
        <v>0</v>
      </c>
      <c r="O3965" s="10">
        <f>Kickstarter[[#This Row],[pledged]]/Kickstarter[[#This Row],[goal]]</f>
        <v>0</v>
      </c>
      <c r="P3965" s="12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Sub-Category]],LEN(Kickstarter[[#This Row],[Category and Sub-Category]])-FIND("/",Kickstarter[[#This Row],[Category and Sub-Category]]))</f>
        <v>plays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(((Kickstarter[[#This Row],[deadline]]/60)/60)/24)+DATE(1970,1,1)</f>
        <v>42113.680393518516</v>
      </c>
      <c r="J3966">
        <v>1429460386</v>
      </c>
      <c r="K3966" s="9">
        <f>(((Kickstarter[[#This Row],[launched_at]]/60)/60)/24)+DATE(1970,1,1)</f>
        <v>42053.722060185188</v>
      </c>
      <c r="L3966">
        <v>1424279986</v>
      </c>
      <c r="M3966" t="b">
        <v>0</v>
      </c>
      <c r="N3966">
        <v>3</v>
      </c>
      <c r="O3966" s="10">
        <f>Kickstarter[[#This Row],[pledged]]/Kickstarter[[#This Row],[goal]]</f>
        <v>6.3E-2</v>
      </c>
      <c r="P3966" s="12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Sub-Category]],LEN(Kickstarter[[#This Row],[Category and Sub-Category]])-FIND("/",Kickstarter[[#This Row],[Category and Sub-Category]]))</f>
        <v>plays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(((Kickstarter[[#This Row],[deadline]]/60)/60)/24)+DATE(1970,1,1)</f>
        <v>42474.194212962961</v>
      </c>
      <c r="J3967">
        <v>1460608780</v>
      </c>
      <c r="K3967" s="9">
        <f>(((Kickstarter[[#This Row],[launched_at]]/60)/60)/24)+DATE(1970,1,1)</f>
        <v>42414.235879629632</v>
      </c>
      <c r="L3967">
        <v>1455428380</v>
      </c>
      <c r="M3967" t="b">
        <v>0</v>
      </c>
      <c r="N3967">
        <v>4</v>
      </c>
      <c r="O3967" s="10">
        <f>Kickstarter[[#This Row],[pledged]]/Kickstarter[[#This Row],[goal]]</f>
        <v>0.14249999999999999</v>
      </c>
      <c r="P3967" s="12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Sub-Category]],LEN(Kickstarter[[#This Row],[Category and Sub-Category]])-FIND("/",Kickstarter[[#This Row],[Category and Sub-Category]]))</f>
        <v>plays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(((Kickstarter[[#This Row],[deadline]]/60)/60)/24)+DATE(1970,1,1)</f>
        <v>41844.124305555553</v>
      </c>
      <c r="J3968">
        <v>1406170740</v>
      </c>
      <c r="K3968" s="9">
        <f>(((Kickstarter[[#This Row],[launched_at]]/60)/60)/24)+DATE(1970,1,1)</f>
        <v>41801.711550925924</v>
      </c>
      <c r="L3968">
        <v>1402506278</v>
      </c>
      <c r="M3968" t="b">
        <v>0</v>
      </c>
      <c r="N3968">
        <v>2</v>
      </c>
      <c r="O3968" s="10">
        <f>Kickstarter[[#This Row],[pledged]]/Kickstarter[[#This Row],[goal]]</f>
        <v>6.0000000000000001E-3</v>
      </c>
      <c r="P3968" s="12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Sub-Category]],LEN(Kickstarter[[#This Row],[Category and Sub-Category]])-FIND("/",Kickstarter[[#This Row],[Category and Sub-Category]]))</f>
        <v>plays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(((Kickstarter[[#This Row],[deadline]]/60)/60)/24)+DATE(1970,1,1)</f>
        <v>42800.290590277778</v>
      </c>
      <c r="J3969">
        <v>1488783507</v>
      </c>
      <c r="K3969" s="9">
        <f>(((Kickstarter[[#This Row],[launched_at]]/60)/60)/24)+DATE(1970,1,1)</f>
        <v>42770.290590277778</v>
      </c>
      <c r="L3969">
        <v>1486191507</v>
      </c>
      <c r="M3969" t="b">
        <v>0</v>
      </c>
      <c r="N3969">
        <v>10</v>
      </c>
      <c r="O3969" s="10">
        <f>Kickstarter[[#This Row],[pledged]]/Kickstarter[[#This Row],[goal]]</f>
        <v>0.2411764705882353</v>
      </c>
      <c r="P3969" s="12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Sub-Category]],LEN(Kickstarter[[#This Row],[Category and Sub-Category]])-FIND("/",Kickstarter[[#This Row],[Category and Sub-Category]]))</f>
        <v>plays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(((Kickstarter[[#This Row],[deadline]]/60)/60)/24)+DATE(1970,1,1)</f>
        <v>42512.815659722226</v>
      </c>
      <c r="J3970">
        <v>1463945673</v>
      </c>
      <c r="K3970" s="9">
        <f>(((Kickstarter[[#This Row],[launched_at]]/60)/60)/24)+DATE(1970,1,1)</f>
        <v>42452.815659722226</v>
      </c>
      <c r="L3970">
        <v>1458761673</v>
      </c>
      <c r="M3970" t="b">
        <v>0</v>
      </c>
      <c r="N3970">
        <v>11</v>
      </c>
      <c r="O3970" s="10">
        <f>Kickstarter[[#This Row],[pledged]]/Kickstarter[[#This Row],[goal]]</f>
        <v>0.10539999999999999</v>
      </c>
      <c r="P3970" s="12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Sub-Category]],LEN(Kickstarter[[#This Row],[Category and Sub-Category]])-FIND("/",Kickstarter[[#This Row],[Category and Sub-Category]]))</f>
        <v>plays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(((Kickstarter[[#This Row],[deadline]]/60)/60)/24)+DATE(1970,1,1)</f>
        <v>42611.163194444445</v>
      </c>
      <c r="J3971">
        <v>1472442900</v>
      </c>
      <c r="K3971" s="9">
        <f>(((Kickstarter[[#This Row],[launched_at]]/60)/60)/24)+DATE(1970,1,1)</f>
        <v>42601.854699074072</v>
      </c>
      <c r="L3971">
        <v>1471638646</v>
      </c>
      <c r="M3971" t="b">
        <v>0</v>
      </c>
      <c r="N3971">
        <v>6</v>
      </c>
      <c r="O3971" s="10">
        <f>Kickstarter[[#This Row],[pledged]]/Kickstarter[[#This Row],[goal]]</f>
        <v>7.4690265486725665E-2</v>
      </c>
      <c r="P3971" s="12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Sub-Category]],LEN(Kickstarter[[#This Row],[Category and Sub-Category]])-FIND("/",Kickstarter[[#This Row],[Category and Sub-Category]]))</f>
        <v>plays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(((Kickstarter[[#This Row],[deadline]]/60)/60)/24)+DATE(1970,1,1)</f>
        <v>42477.863553240735</v>
      </c>
      <c r="J3972">
        <v>1460925811</v>
      </c>
      <c r="K3972" s="9">
        <f>(((Kickstarter[[#This Row],[launched_at]]/60)/60)/24)+DATE(1970,1,1)</f>
        <v>42447.863553240735</v>
      </c>
      <c r="L3972">
        <v>1458333811</v>
      </c>
      <c r="M3972" t="b">
        <v>0</v>
      </c>
      <c r="N3972">
        <v>2</v>
      </c>
      <c r="O3972" s="10">
        <f>Kickstarter[[#This Row],[pledged]]/Kickstarter[[#This Row],[goal]]</f>
        <v>7.3333333333333334E-4</v>
      </c>
      <c r="P3972" s="12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Sub-Category]],LEN(Kickstarter[[#This Row],[Category and Sub-Category]])-FIND("/",Kickstarter[[#This Row],[Category and Sub-Category]]))</f>
        <v>plays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(((Kickstarter[[#This Row],[deadline]]/60)/60)/24)+DATE(1970,1,1)</f>
        <v>41841.536180555559</v>
      </c>
      <c r="J3973">
        <v>1405947126</v>
      </c>
      <c r="K3973" s="9">
        <f>(((Kickstarter[[#This Row],[launched_at]]/60)/60)/24)+DATE(1970,1,1)</f>
        <v>41811.536180555559</v>
      </c>
      <c r="L3973">
        <v>1403355126</v>
      </c>
      <c r="M3973" t="b">
        <v>0</v>
      </c>
      <c r="N3973">
        <v>6</v>
      </c>
      <c r="O3973" s="10">
        <f>Kickstarter[[#This Row],[pledged]]/Kickstarter[[#This Row],[goal]]</f>
        <v>9.7142857142857135E-3</v>
      </c>
      <c r="P3973" s="12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Sub-Category]],LEN(Kickstarter[[#This Row],[Category and Sub-Category]])-FIND("/",Kickstarter[[#This Row],[Category and Sub-Category]]))</f>
        <v>plays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(((Kickstarter[[#This Row],[deadline]]/60)/60)/24)+DATE(1970,1,1)</f>
        <v>42041.067523148144</v>
      </c>
      <c r="J3974">
        <v>1423186634</v>
      </c>
      <c r="K3974" s="9">
        <f>(((Kickstarter[[#This Row],[launched_at]]/60)/60)/24)+DATE(1970,1,1)</f>
        <v>41981.067523148144</v>
      </c>
      <c r="L3974">
        <v>1418002634</v>
      </c>
      <c r="M3974" t="b">
        <v>0</v>
      </c>
      <c r="N3974">
        <v>8</v>
      </c>
      <c r="O3974" s="10">
        <f>Kickstarter[[#This Row],[pledged]]/Kickstarter[[#This Row],[goal]]</f>
        <v>0.21099999999999999</v>
      </c>
      <c r="P3974" s="12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Sub-Category]],LEN(Kickstarter[[#This Row],[Category and Sub-Category]])-FIND("/",Kickstarter[[#This Row],[Category and Sub-Category]]))</f>
        <v>plays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(((Kickstarter[[#This Row],[deadline]]/60)/60)/24)+DATE(1970,1,1)</f>
        <v>42499.166666666672</v>
      </c>
      <c r="J3975">
        <v>1462766400</v>
      </c>
      <c r="K3975" s="9">
        <f>(((Kickstarter[[#This Row],[launched_at]]/60)/60)/24)+DATE(1970,1,1)</f>
        <v>42469.68414351852</v>
      </c>
      <c r="L3975">
        <v>1460219110</v>
      </c>
      <c r="M3975" t="b">
        <v>0</v>
      </c>
      <c r="N3975">
        <v>37</v>
      </c>
      <c r="O3975" s="10">
        <f>Kickstarter[[#This Row],[pledged]]/Kickstarter[[#This Row],[goal]]</f>
        <v>0.78100000000000003</v>
      </c>
      <c r="P3975" s="12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Sub-Category]],LEN(Kickstarter[[#This Row],[Category and Sub-Category]])-FIND("/",Kickstarter[[#This Row],[Category and Sub-Category]]))</f>
        <v>plays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(((Kickstarter[[#This Row],[deadline]]/60)/60)/24)+DATE(1970,1,1)</f>
        <v>42523.546851851846</v>
      </c>
      <c r="J3976">
        <v>1464872848</v>
      </c>
      <c r="K3976" s="9">
        <f>(((Kickstarter[[#This Row],[launched_at]]/60)/60)/24)+DATE(1970,1,1)</f>
        <v>42493.546851851846</v>
      </c>
      <c r="L3976">
        <v>1462280848</v>
      </c>
      <c r="M3976" t="b">
        <v>0</v>
      </c>
      <c r="N3976">
        <v>11</v>
      </c>
      <c r="O3976" s="10">
        <f>Kickstarter[[#This Row],[pledged]]/Kickstarter[[#This Row],[goal]]</f>
        <v>0.32</v>
      </c>
      <c r="P3976" s="12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Sub-Category]],LEN(Kickstarter[[#This Row],[Category and Sub-Category]])-FIND("/",Kickstarter[[#This Row],[Category and Sub-Category]]))</f>
        <v>plays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(((Kickstarter[[#This Row],[deadline]]/60)/60)/24)+DATE(1970,1,1)</f>
        <v>42564.866875</v>
      </c>
      <c r="J3977">
        <v>1468442898</v>
      </c>
      <c r="K3977" s="9">
        <f>(((Kickstarter[[#This Row],[launched_at]]/60)/60)/24)+DATE(1970,1,1)</f>
        <v>42534.866875</v>
      </c>
      <c r="L3977">
        <v>1465850898</v>
      </c>
      <c r="M3977" t="b">
        <v>0</v>
      </c>
      <c r="N3977">
        <v>0</v>
      </c>
      <c r="O3977" s="10">
        <f>Kickstarter[[#This Row],[pledged]]/Kickstarter[[#This Row],[goal]]</f>
        <v>0</v>
      </c>
      <c r="P3977" s="12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Sub-Category]],LEN(Kickstarter[[#This Row],[Category and Sub-Category]])-FIND("/",Kickstarter[[#This Row],[Category and Sub-Category]]))</f>
        <v>plays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(((Kickstarter[[#This Row],[deadline]]/60)/60)/24)+DATE(1970,1,1)</f>
        <v>41852.291666666664</v>
      </c>
      <c r="J3978">
        <v>1406876400</v>
      </c>
      <c r="K3978" s="9">
        <f>(((Kickstarter[[#This Row],[launched_at]]/60)/60)/24)+DATE(1970,1,1)</f>
        <v>41830.858344907407</v>
      </c>
      <c r="L3978">
        <v>1405024561</v>
      </c>
      <c r="M3978" t="b">
        <v>0</v>
      </c>
      <c r="N3978">
        <v>10</v>
      </c>
      <c r="O3978" s="10">
        <f>Kickstarter[[#This Row],[pledged]]/Kickstarter[[#This Row],[goal]]</f>
        <v>0.47692307692307695</v>
      </c>
      <c r="P3978" s="12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Sub-Category]],LEN(Kickstarter[[#This Row],[Category and Sub-Category]])-FIND("/",Kickstarter[[#This Row],[Category and Sub-Category]]))</f>
        <v>plays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(((Kickstarter[[#This Row],[deadline]]/60)/60)/24)+DATE(1970,1,1)</f>
        <v>42573.788564814815</v>
      </c>
      <c r="J3979">
        <v>1469213732</v>
      </c>
      <c r="K3979" s="9">
        <f>(((Kickstarter[[#This Row],[launched_at]]/60)/60)/24)+DATE(1970,1,1)</f>
        <v>42543.788564814815</v>
      </c>
      <c r="L3979">
        <v>1466621732</v>
      </c>
      <c r="M3979" t="b">
        <v>0</v>
      </c>
      <c r="N3979">
        <v>6</v>
      </c>
      <c r="O3979" s="10">
        <f>Kickstarter[[#This Row],[pledged]]/Kickstarter[[#This Row],[goal]]</f>
        <v>1.4500000000000001E-2</v>
      </c>
      <c r="P3979" s="12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Sub-Category]],LEN(Kickstarter[[#This Row],[Category and Sub-Category]])-FIND("/",Kickstarter[[#This Row],[Category and Sub-Category]]))</f>
        <v>plays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(((Kickstarter[[#This Row],[deadline]]/60)/60)/24)+DATE(1970,1,1)</f>
        <v>42035.642974537041</v>
      </c>
      <c r="J3980">
        <v>1422717953</v>
      </c>
      <c r="K3980" s="9">
        <f>(((Kickstarter[[#This Row],[launched_at]]/60)/60)/24)+DATE(1970,1,1)</f>
        <v>41975.642974537041</v>
      </c>
      <c r="L3980">
        <v>1417533953</v>
      </c>
      <c r="M3980" t="b">
        <v>0</v>
      </c>
      <c r="N3980">
        <v>8</v>
      </c>
      <c r="O3980" s="10">
        <f>Kickstarter[[#This Row],[pledged]]/Kickstarter[[#This Row],[goal]]</f>
        <v>0.107</v>
      </c>
      <c r="P3980" s="12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Sub-Category]],LEN(Kickstarter[[#This Row],[Category and Sub-Category]])-FIND("/",Kickstarter[[#This Row],[Category and Sub-Category]]))</f>
        <v>plays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(((Kickstarter[[#This Row],[deadline]]/60)/60)/24)+DATE(1970,1,1)</f>
        <v>42092.833333333328</v>
      </c>
      <c r="J3981">
        <v>1427659200</v>
      </c>
      <c r="K3981" s="9">
        <f>(((Kickstarter[[#This Row],[launched_at]]/60)/60)/24)+DATE(1970,1,1)</f>
        <v>42069.903437500005</v>
      </c>
      <c r="L3981">
        <v>1425678057</v>
      </c>
      <c r="M3981" t="b">
        <v>0</v>
      </c>
      <c r="N3981">
        <v>6</v>
      </c>
      <c r="O3981" s="10">
        <f>Kickstarter[[#This Row],[pledged]]/Kickstarter[[#This Row],[goal]]</f>
        <v>1.8333333333333333E-2</v>
      </c>
      <c r="P3981" s="12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Sub-Category]],LEN(Kickstarter[[#This Row],[Category and Sub-Category]])-FIND("/",Kickstarter[[#This Row],[Category and Sub-Category]]))</f>
        <v>plays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(((Kickstarter[[#This Row],[deadline]]/60)/60)/24)+DATE(1970,1,1)</f>
        <v>41825.598923611113</v>
      </c>
      <c r="J3982">
        <v>1404570147</v>
      </c>
      <c r="K3982" s="9">
        <f>(((Kickstarter[[#This Row],[launched_at]]/60)/60)/24)+DATE(1970,1,1)</f>
        <v>41795.598923611113</v>
      </c>
      <c r="L3982">
        <v>1401978147</v>
      </c>
      <c r="M3982" t="b">
        <v>0</v>
      </c>
      <c r="N3982">
        <v>7</v>
      </c>
      <c r="O3982" s="10">
        <f>Kickstarter[[#This Row],[pledged]]/Kickstarter[[#This Row],[goal]]</f>
        <v>0.18</v>
      </c>
      <c r="P3982" s="12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Sub-Category]],LEN(Kickstarter[[#This Row],[Category and Sub-Category]])-FIND("/",Kickstarter[[#This Row],[Category and Sub-Category]]))</f>
        <v>plays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(((Kickstarter[[#This Row],[deadline]]/60)/60)/24)+DATE(1970,1,1)</f>
        <v>42568.179965277777</v>
      </c>
      <c r="J3983">
        <v>1468729149</v>
      </c>
      <c r="K3983" s="9">
        <f>(((Kickstarter[[#This Row],[launched_at]]/60)/60)/24)+DATE(1970,1,1)</f>
        <v>42508.179965277777</v>
      </c>
      <c r="L3983">
        <v>1463545149</v>
      </c>
      <c r="M3983" t="b">
        <v>0</v>
      </c>
      <c r="N3983">
        <v>7</v>
      </c>
      <c r="O3983" s="10">
        <f>Kickstarter[[#This Row],[pledged]]/Kickstarter[[#This Row],[goal]]</f>
        <v>4.0833333333333333E-2</v>
      </c>
      <c r="P3983" s="12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Sub-Category]],LEN(Kickstarter[[#This Row],[Category and Sub-Category]])-FIND("/",Kickstarter[[#This Row],[Category and Sub-Category]]))</f>
        <v>plays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(((Kickstarter[[#This Row],[deadline]]/60)/60)/24)+DATE(1970,1,1)</f>
        <v>42192.809953703705</v>
      </c>
      <c r="J3984">
        <v>1436297180</v>
      </c>
      <c r="K3984" s="9">
        <f>(((Kickstarter[[#This Row],[launched_at]]/60)/60)/24)+DATE(1970,1,1)</f>
        <v>42132.809953703705</v>
      </c>
      <c r="L3984">
        <v>1431113180</v>
      </c>
      <c r="M3984" t="b">
        <v>0</v>
      </c>
      <c r="N3984">
        <v>5</v>
      </c>
      <c r="O3984" s="10">
        <f>Kickstarter[[#This Row],[pledged]]/Kickstarter[[#This Row],[goal]]</f>
        <v>0.2</v>
      </c>
      <c r="P3984" s="12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Sub-Category]],LEN(Kickstarter[[#This Row],[Category and Sub-Category]])-FIND("/",Kickstarter[[#This Row],[Category and Sub-Category]]))</f>
        <v>plays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(((Kickstarter[[#This Row],[deadline]]/60)/60)/24)+DATE(1970,1,1)</f>
        <v>41779.290972222225</v>
      </c>
      <c r="J3985">
        <v>1400569140</v>
      </c>
      <c r="K3985" s="9">
        <f>(((Kickstarter[[#This Row],[launched_at]]/60)/60)/24)+DATE(1970,1,1)</f>
        <v>41747.86986111111</v>
      </c>
      <c r="L3985">
        <v>1397854356</v>
      </c>
      <c r="M3985" t="b">
        <v>0</v>
      </c>
      <c r="N3985">
        <v>46</v>
      </c>
      <c r="O3985" s="10">
        <f>Kickstarter[[#This Row],[pledged]]/Kickstarter[[#This Row],[goal]]</f>
        <v>0.34802513464991025</v>
      </c>
      <c r="P3985" s="12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Sub-Category]],LEN(Kickstarter[[#This Row],[Category and Sub-Category]])-FIND("/",Kickstarter[[#This Row],[Category and Sub-Category]]))</f>
        <v>plays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(((Kickstarter[[#This Row],[deadline]]/60)/60)/24)+DATE(1970,1,1)</f>
        <v>41951</v>
      </c>
      <c r="J3986">
        <v>1415404800</v>
      </c>
      <c r="K3986" s="9">
        <f>(((Kickstarter[[#This Row],[launched_at]]/60)/60)/24)+DATE(1970,1,1)</f>
        <v>41920.963472222218</v>
      </c>
      <c r="L3986">
        <v>1412809644</v>
      </c>
      <c r="M3986" t="b">
        <v>0</v>
      </c>
      <c r="N3986">
        <v>10</v>
      </c>
      <c r="O3986" s="10">
        <f>Kickstarter[[#This Row],[pledged]]/Kickstarter[[#This Row],[goal]]</f>
        <v>6.3333333333333339E-2</v>
      </c>
      <c r="P3986" s="12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Sub-Category]],LEN(Kickstarter[[#This Row],[Category and Sub-Category]])-FIND("/",Kickstarter[[#This Row],[Category and Sub-Category]]))</f>
        <v>plays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(((Kickstarter[[#This Row],[deadline]]/60)/60)/24)+DATE(1970,1,1)</f>
        <v>42420.878472222219</v>
      </c>
      <c r="J3987">
        <v>1456002300</v>
      </c>
      <c r="K3987" s="9">
        <f>(((Kickstarter[[#This Row],[launched_at]]/60)/60)/24)+DATE(1970,1,1)</f>
        <v>42399.707407407404</v>
      </c>
      <c r="L3987">
        <v>1454173120</v>
      </c>
      <c r="M3987" t="b">
        <v>0</v>
      </c>
      <c r="N3987">
        <v>19</v>
      </c>
      <c r="O3987" s="10">
        <f>Kickstarter[[#This Row],[pledged]]/Kickstarter[[#This Row],[goal]]</f>
        <v>0.32050000000000001</v>
      </c>
      <c r="P3987" s="12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Sub-Category]],LEN(Kickstarter[[#This Row],[Category and Sub-Category]])-FIND("/",Kickstarter[[#This Row],[Category and Sub-Category]]))</f>
        <v>plays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(((Kickstarter[[#This Row],[deadline]]/60)/60)/24)+DATE(1970,1,1)</f>
        <v>42496.544444444444</v>
      </c>
      <c r="J3988">
        <v>1462539840</v>
      </c>
      <c r="K3988" s="9">
        <f>(((Kickstarter[[#This Row],[launched_at]]/60)/60)/24)+DATE(1970,1,1)</f>
        <v>42467.548541666663</v>
      </c>
      <c r="L3988">
        <v>1460034594</v>
      </c>
      <c r="M3988" t="b">
        <v>0</v>
      </c>
      <c r="N3988">
        <v>13</v>
      </c>
      <c r="O3988" s="10">
        <f>Kickstarter[[#This Row],[pledged]]/Kickstarter[[#This Row],[goal]]</f>
        <v>9.7600000000000006E-2</v>
      </c>
      <c r="P3988" s="12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Sub-Category]],LEN(Kickstarter[[#This Row],[Category and Sub-Category]])-FIND("/",Kickstarter[[#This Row],[Category and Sub-Category]]))</f>
        <v>plays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(((Kickstarter[[#This Row],[deadline]]/60)/60)/24)+DATE(1970,1,1)</f>
        <v>41775.92465277778</v>
      </c>
      <c r="J3989">
        <v>1400278290</v>
      </c>
      <c r="K3989" s="9">
        <f>(((Kickstarter[[#This Row],[launched_at]]/60)/60)/24)+DATE(1970,1,1)</f>
        <v>41765.92465277778</v>
      </c>
      <c r="L3989">
        <v>1399414290</v>
      </c>
      <c r="M3989" t="b">
        <v>0</v>
      </c>
      <c r="N3989">
        <v>13</v>
      </c>
      <c r="O3989" s="10">
        <f>Kickstarter[[#This Row],[pledged]]/Kickstarter[[#This Row],[goal]]</f>
        <v>0.3775</v>
      </c>
      <c r="P3989" s="12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Sub-Category]],LEN(Kickstarter[[#This Row],[Category and Sub-Category]])-FIND("/",Kickstarter[[#This Row],[Category and Sub-Category]]))</f>
        <v>plays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(((Kickstarter[[#This Row],[deadline]]/60)/60)/24)+DATE(1970,1,1)</f>
        <v>42245.08116898148</v>
      </c>
      <c r="J3990">
        <v>1440813413</v>
      </c>
      <c r="K3990" s="9">
        <f>(((Kickstarter[[#This Row],[launched_at]]/60)/60)/24)+DATE(1970,1,1)</f>
        <v>42230.08116898148</v>
      </c>
      <c r="L3990">
        <v>1439517413</v>
      </c>
      <c r="M3990" t="b">
        <v>0</v>
      </c>
      <c r="N3990">
        <v>4</v>
      </c>
      <c r="O3990" s="10">
        <f>Kickstarter[[#This Row],[pledged]]/Kickstarter[[#This Row],[goal]]</f>
        <v>2.1333333333333333E-2</v>
      </c>
      <c r="P3990" s="12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Sub-Category]],LEN(Kickstarter[[#This Row],[Category and Sub-Category]])-FIND("/",Kickstarter[[#This Row],[Category and Sub-Category]]))</f>
        <v>plays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(((Kickstarter[[#This Row],[deadline]]/60)/60)/24)+DATE(1970,1,1)</f>
        <v>42316.791446759264</v>
      </c>
      <c r="J3991">
        <v>1447009181</v>
      </c>
      <c r="K3991" s="9">
        <f>(((Kickstarter[[#This Row],[launched_at]]/60)/60)/24)+DATE(1970,1,1)</f>
        <v>42286.749780092592</v>
      </c>
      <c r="L3991">
        <v>1444413581</v>
      </c>
      <c r="M3991" t="b">
        <v>0</v>
      </c>
      <c r="N3991">
        <v>0</v>
      </c>
      <c r="O3991" s="10">
        <f>Kickstarter[[#This Row],[pledged]]/Kickstarter[[#This Row],[goal]]</f>
        <v>0</v>
      </c>
      <c r="P3991" s="12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Sub-Category]],LEN(Kickstarter[[#This Row],[Category and Sub-Category]])-FIND("/",Kickstarter[[#This Row],[Category and Sub-Category]]))</f>
        <v>plays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(((Kickstarter[[#This Row],[deadline]]/60)/60)/24)+DATE(1970,1,1)</f>
        <v>42431.672372685185</v>
      </c>
      <c r="J3992">
        <v>1456934893</v>
      </c>
      <c r="K3992" s="9">
        <f>(((Kickstarter[[#This Row],[launched_at]]/60)/60)/24)+DATE(1970,1,1)</f>
        <v>42401.672372685185</v>
      </c>
      <c r="L3992">
        <v>1454342893</v>
      </c>
      <c r="M3992" t="b">
        <v>0</v>
      </c>
      <c r="N3992">
        <v>3</v>
      </c>
      <c r="O3992" s="10">
        <f>Kickstarter[[#This Row],[pledged]]/Kickstarter[[#This Row],[goal]]</f>
        <v>4.1818181818181817E-2</v>
      </c>
      <c r="P3992" s="12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Sub-Category]],LEN(Kickstarter[[#This Row],[Category and Sub-Category]])-FIND("/",Kickstarter[[#This Row],[Category and Sub-Category]]))</f>
        <v>plays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(((Kickstarter[[#This Row],[deadline]]/60)/60)/24)+DATE(1970,1,1)</f>
        <v>42155.644467592589</v>
      </c>
      <c r="J3993">
        <v>1433086082</v>
      </c>
      <c r="K3993" s="9">
        <f>(((Kickstarter[[#This Row],[launched_at]]/60)/60)/24)+DATE(1970,1,1)</f>
        <v>42125.644467592589</v>
      </c>
      <c r="L3993">
        <v>1430494082</v>
      </c>
      <c r="M3993" t="b">
        <v>0</v>
      </c>
      <c r="N3993">
        <v>1</v>
      </c>
      <c r="O3993" s="10">
        <f>Kickstarter[[#This Row],[pledged]]/Kickstarter[[#This Row],[goal]]</f>
        <v>0.2</v>
      </c>
      <c r="P3993" s="12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Sub-Category]],LEN(Kickstarter[[#This Row],[Category and Sub-Category]])-FIND("/",Kickstarter[[#This Row],[Category and Sub-Category]]))</f>
        <v>plays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(((Kickstarter[[#This Row],[deadline]]/60)/60)/24)+DATE(1970,1,1)</f>
        <v>42349.982164351852</v>
      </c>
      <c r="J3994">
        <v>1449876859</v>
      </c>
      <c r="K3994" s="9">
        <f>(((Kickstarter[[#This Row],[launched_at]]/60)/60)/24)+DATE(1970,1,1)</f>
        <v>42289.94049768518</v>
      </c>
      <c r="L3994">
        <v>1444689259</v>
      </c>
      <c r="M3994" t="b">
        <v>0</v>
      </c>
      <c r="N3994">
        <v>9</v>
      </c>
      <c r="O3994" s="10">
        <f>Kickstarter[[#This Row],[pledged]]/Kickstarter[[#This Row],[goal]]</f>
        <v>5.4100000000000002E-2</v>
      </c>
      <c r="P3994" s="12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Sub-Category]],LEN(Kickstarter[[#This Row],[Category and Sub-Category]])-FIND("/",Kickstarter[[#This Row],[Category and Sub-Category]]))</f>
        <v>plays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(((Kickstarter[[#This Row],[deadline]]/60)/60)/24)+DATE(1970,1,1)</f>
        <v>42137.864722222221</v>
      </c>
      <c r="J3995">
        <v>1431549912</v>
      </c>
      <c r="K3995" s="9">
        <f>(((Kickstarter[[#This Row],[launched_at]]/60)/60)/24)+DATE(1970,1,1)</f>
        <v>42107.864722222221</v>
      </c>
      <c r="L3995">
        <v>1428957912</v>
      </c>
      <c r="M3995" t="b">
        <v>0</v>
      </c>
      <c r="N3995">
        <v>1</v>
      </c>
      <c r="O3995" s="10">
        <f>Kickstarter[[#This Row],[pledged]]/Kickstarter[[#This Row],[goal]]</f>
        <v>6.0000000000000002E-5</v>
      </c>
      <c r="P3995" s="12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Sub-Category]],LEN(Kickstarter[[#This Row],[Category and Sub-Category]])-FIND("/",Kickstarter[[#This Row],[Category and Sub-Category]]))</f>
        <v>plays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(((Kickstarter[[#This Row],[deadline]]/60)/60)/24)+DATE(1970,1,1)</f>
        <v>41839.389930555553</v>
      </c>
      <c r="J3996">
        <v>1405761690</v>
      </c>
      <c r="K3996" s="9">
        <f>(((Kickstarter[[#This Row],[launched_at]]/60)/60)/24)+DATE(1970,1,1)</f>
        <v>41809.389930555553</v>
      </c>
      <c r="L3996">
        <v>1403169690</v>
      </c>
      <c r="M3996" t="b">
        <v>0</v>
      </c>
      <c r="N3996">
        <v>1</v>
      </c>
      <c r="O3996" s="10">
        <f>Kickstarter[[#This Row],[pledged]]/Kickstarter[[#This Row],[goal]]</f>
        <v>2.5000000000000001E-3</v>
      </c>
      <c r="P3996" s="12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Sub-Category]],LEN(Kickstarter[[#This Row],[Category and Sub-Category]])-FIND("/",Kickstarter[[#This Row],[Category and Sub-Category]]))</f>
        <v>plays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(((Kickstarter[[#This Row],[deadline]]/60)/60)/24)+DATE(1970,1,1)</f>
        <v>42049.477083333331</v>
      </c>
      <c r="J3997">
        <v>1423913220</v>
      </c>
      <c r="K3997" s="9">
        <f>(((Kickstarter[[#This Row],[launched_at]]/60)/60)/24)+DATE(1970,1,1)</f>
        <v>42019.683761574073</v>
      </c>
      <c r="L3997">
        <v>1421339077</v>
      </c>
      <c r="M3997" t="b">
        <v>0</v>
      </c>
      <c r="N3997">
        <v>4</v>
      </c>
      <c r="O3997" s="10">
        <f>Kickstarter[[#This Row],[pledged]]/Kickstarter[[#This Row],[goal]]</f>
        <v>0.35</v>
      </c>
      <c r="P3997" s="12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Sub-Category]],LEN(Kickstarter[[#This Row],[Category and Sub-Category]])-FIND("/",Kickstarter[[#This Row],[Category and Sub-Category]]))</f>
        <v>plays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(((Kickstarter[[#This Row],[deadline]]/60)/60)/24)+DATE(1970,1,1)</f>
        <v>41963.669444444444</v>
      </c>
      <c r="J3998">
        <v>1416499440</v>
      </c>
      <c r="K3998" s="9">
        <f>(((Kickstarter[[#This Row],[launched_at]]/60)/60)/24)+DATE(1970,1,1)</f>
        <v>41950.26694444444</v>
      </c>
      <c r="L3998">
        <v>1415341464</v>
      </c>
      <c r="M3998" t="b">
        <v>0</v>
      </c>
      <c r="N3998">
        <v>17</v>
      </c>
      <c r="O3998" s="10">
        <f>Kickstarter[[#This Row],[pledged]]/Kickstarter[[#This Row],[goal]]</f>
        <v>0.16566666666666666</v>
      </c>
      <c r="P3998" s="12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Sub-Category]],LEN(Kickstarter[[#This Row],[Category and Sub-Category]])-FIND("/",Kickstarter[[#This Row],[Category and Sub-Category]]))</f>
        <v>plays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(((Kickstarter[[#This Row],[deadline]]/60)/60)/24)+DATE(1970,1,1)</f>
        <v>42099.349780092598</v>
      </c>
      <c r="J3999">
        <v>1428222221</v>
      </c>
      <c r="K3999" s="9">
        <f>(((Kickstarter[[#This Row],[launched_at]]/60)/60)/24)+DATE(1970,1,1)</f>
        <v>42069.391446759255</v>
      </c>
      <c r="L3999">
        <v>1425633821</v>
      </c>
      <c r="M3999" t="b">
        <v>0</v>
      </c>
      <c r="N3999">
        <v>0</v>
      </c>
      <c r="O3999" s="10">
        <f>Kickstarter[[#This Row],[pledged]]/Kickstarter[[#This Row],[goal]]</f>
        <v>0</v>
      </c>
      <c r="P3999" s="12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Sub-Category]],LEN(Kickstarter[[#This Row],[Category and Sub-Category]])-FIND("/",Kickstarter[[#This Row],[Category and Sub-Category]]))</f>
        <v>plays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(((Kickstarter[[#This Row],[deadline]]/60)/60)/24)+DATE(1970,1,1)</f>
        <v>42091.921597222223</v>
      </c>
      <c r="J4000">
        <v>1427580426</v>
      </c>
      <c r="K4000" s="9">
        <f>(((Kickstarter[[#This Row],[launched_at]]/60)/60)/24)+DATE(1970,1,1)</f>
        <v>42061.963263888887</v>
      </c>
      <c r="L4000">
        <v>1424992026</v>
      </c>
      <c r="M4000" t="b">
        <v>0</v>
      </c>
      <c r="N4000">
        <v>12</v>
      </c>
      <c r="O4000" s="10">
        <f>Kickstarter[[#This Row],[pledged]]/Kickstarter[[#This Row],[goal]]</f>
        <v>0.57199999999999995</v>
      </c>
      <c r="P4000" s="12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Sub-Category]],LEN(Kickstarter[[#This Row],[Category and Sub-Category]])-FIND("/",Kickstarter[[#This Row],[Category and Sub-Category]]))</f>
        <v>plays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(((Kickstarter[[#This Row],[deadline]]/60)/60)/24)+DATE(1970,1,1)</f>
        <v>41882.827650462961</v>
      </c>
      <c r="J4001">
        <v>1409514709</v>
      </c>
      <c r="K4001" s="9">
        <f>(((Kickstarter[[#This Row],[launched_at]]/60)/60)/24)+DATE(1970,1,1)</f>
        <v>41842.828680555554</v>
      </c>
      <c r="L4001">
        <v>1406058798</v>
      </c>
      <c r="M4001" t="b">
        <v>0</v>
      </c>
      <c r="N4001">
        <v>14</v>
      </c>
      <c r="O4001" s="10">
        <f>Kickstarter[[#This Row],[pledged]]/Kickstarter[[#This Row],[goal]]</f>
        <v>0.16514285714285715</v>
      </c>
      <c r="P4001" s="12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Sub-Category]],LEN(Kickstarter[[#This Row],[Category and Sub-Category]])-FIND("/",Kickstarter[[#This Row],[Category and Sub-Category]]))</f>
        <v>plays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(((Kickstarter[[#This Row],[deadline]]/60)/60)/24)+DATE(1970,1,1)</f>
        <v>42497.603680555556</v>
      </c>
      <c r="J4002">
        <v>1462631358</v>
      </c>
      <c r="K4002" s="9">
        <f>(((Kickstarter[[#This Row],[launched_at]]/60)/60)/24)+DATE(1970,1,1)</f>
        <v>42437.64534722222</v>
      </c>
      <c r="L4002">
        <v>1457450958</v>
      </c>
      <c r="M4002" t="b">
        <v>0</v>
      </c>
      <c r="N4002">
        <v>1</v>
      </c>
      <c r="O4002" s="10">
        <f>Kickstarter[[#This Row],[pledged]]/Kickstarter[[#This Row],[goal]]</f>
        <v>1.25E-3</v>
      </c>
      <c r="P4002" s="12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Sub-Category]],LEN(Kickstarter[[#This Row],[Category and Sub-Category]])-FIND("/",Kickstarter[[#This Row],[Category and Sub-Category]]))</f>
        <v>plays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(((Kickstarter[[#This Row],[deadline]]/60)/60)/24)+DATE(1970,1,1)</f>
        <v>42795.791666666672</v>
      </c>
      <c r="J4003">
        <v>1488394800</v>
      </c>
      <c r="K4003" s="9">
        <f>(((Kickstarter[[#This Row],[launched_at]]/60)/60)/24)+DATE(1970,1,1)</f>
        <v>42775.964212962965</v>
      </c>
      <c r="L4003">
        <v>1486681708</v>
      </c>
      <c r="M4003" t="b">
        <v>0</v>
      </c>
      <c r="N4003">
        <v>14</v>
      </c>
      <c r="O4003" s="10">
        <f>Kickstarter[[#This Row],[pledged]]/Kickstarter[[#This Row],[goal]]</f>
        <v>0.3775</v>
      </c>
      <c r="P4003" s="12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Sub-Category]],LEN(Kickstarter[[#This Row],[Category and Sub-Category]])-FIND("/",Kickstarter[[#This Row],[Category and Sub-Category]]))</f>
        <v>plays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(((Kickstarter[[#This Row],[deadline]]/60)/60)/24)+DATE(1970,1,1)</f>
        <v>41909.043530092589</v>
      </c>
      <c r="J4004">
        <v>1411779761</v>
      </c>
      <c r="K4004" s="9">
        <f>(((Kickstarter[[#This Row],[launched_at]]/60)/60)/24)+DATE(1970,1,1)</f>
        <v>41879.043530092589</v>
      </c>
      <c r="L4004">
        <v>1409187761</v>
      </c>
      <c r="M4004" t="b">
        <v>0</v>
      </c>
      <c r="N4004">
        <v>4</v>
      </c>
      <c r="O4004" s="10">
        <f>Kickstarter[[#This Row],[pledged]]/Kickstarter[[#This Row],[goal]]</f>
        <v>1.84E-2</v>
      </c>
      <c r="P4004" s="12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Sub-Category]],LEN(Kickstarter[[#This Row],[Category and Sub-Category]])-FIND("/",Kickstarter[[#This Row],[Category and Sub-Category]]))</f>
        <v>plays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(((Kickstarter[[#This Row],[deadline]]/60)/60)/24)+DATE(1970,1,1)</f>
        <v>42050.587349537032</v>
      </c>
      <c r="J4005">
        <v>1424009147</v>
      </c>
      <c r="K4005" s="9">
        <f>(((Kickstarter[[#This Row],[launched_at]]/60)/60)/24)+DATE(1970,1,1)</f>
        <v>42020.587349537032</v>
      </c>
      <c r="L4005">
        <v>1421417147</v>
      </c>
      <c r="M4005" t="b">
        <v>0</v>
      </c>
      <c r="N4005">
        <v>2</v>
      </c>
      <c r="O4005" s="10">
        <f>Kickstarter[[#This Row],[pledged]]/Kickstarter[[#This Row],[goal]]</f>
        <v>0.10050000000000001</v>
      </c>
      <c r="P4005" s="12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Sub-Category]],LEN(Kickstarter[[#This Row],[Category and Sub-Category]])-FIND("/",Kickstarter[[#This Row],[Category and Sub-Category]]))</f>
        <v>plays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(((Kickstarter[[#This Row],[deadline]]/60)/60)/24)+DATE(1970,1,1)</f>
        <v>41920.16269675926</v>
      </c>
      <c r="J4006">
        <v>1412740457</v>
      </c>
      <c r="K4006" s="9">
        <f>(((Kickstarter[[#This Row],[launched_at]]/60)/60)/24)+DATE(1970,1,1)</f>
        <v>41890.16269675926</v>
      </c>
      <c r="L4006">
        <v>1410148457</v>
      </c>
      <c r="M4006" t="b">
        <v>0</v>
      </c>
      <c r="N4006">
        <v>1</v>
      </c>
      <c r="O4006" s="10">
        <f>Kickstarter[[#This Row],[pledged]]/Kickstarter[[#This Row],[goal]]</f>
        <v>2E-3</v>
      </c>
      <c r="P4006" s="12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Sub-Category]],LEN(Kickstarter[[#This Row],[Category and Sub-Category]])-FIND("/",Kickstarter[[#This Row],[Category and Sub-Category]]))</f>
        <v>plays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(((Kickstarter[[#This Row],[deadline]]/60)/60)/24)+DATE(1970,1,1)</f>
        <v>41932.807696759257</v>
      </c>
      <c r="J4007">
        <v>1413832985</v>
      </c>
      <c r="K4007" s="9">
        <f>(((Kickstarter[[#This Row],[launched_at]]/60)/60)/24)+DATE(1970,1,1)</f>
        <v>41872.807696759257</v>
      </c>
      <c r="L4007">
        <v>1408648985</v>
      </c>
      <c r="M4007" t="b">
        <v>0</v>
      </c>
      <c r="N4007">
        <v>2</v>
      </c>
      <c r="O4007" s="10">
        <f>Kickstarter[[#This Row],[pledged]]/Kickstarter[[#This Row],[goal]]</f>
        <v>1.3333333333333334E-2</v>
      </c>
      <c r="P4007" s="12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Sub-Category]],LEN(Kickstarter[[#This Row],[Category and Sub-Category]])-FIND("/",Kickstarter[[#This Row],[Category and Sub-Category]]))</f>
        <v>plays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(((Kickstarter[[#This Row],[deadline]]/60)/60)/24)+DATE(1970,1,1)</f>
        <v>42416.772997685184</v>
      </c>
      <c r="J4008">
        <v>1455647587</v>
      </c>
      <c r="K4008" s="9">
        <f>(((Kickstarter[[#This Row],[launched_at]]/60)/60)/24)+DATE(1970,1,1)</f>
        <v>42391.772997685184</v>
      </c>
      <c r="L4008">
        <v>1453487587</v>
      </c>
      <c r="M4008" t="b">
        <v>0</v>
      </c>
      <c r="N4008">
        <v>1</v>
      </c>
      <c r="O4008" s="10">
        <f>Kickstarter[[#This Row],[pledged]]/Kickstarter[[#This Row],[goal]]</f>
        <v>6.666666666666667E-5</v>
      </c>
      <c r="P4008" s="12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Sub-Category]],LEN(Kickstarter[[#This Row],[Category and Sub-Category]])-FIND("/",Kickstarter[[#This Row],[Category and Sub-Category]]))</f>
        <v>plays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(((Kickstarter[[#This Row],[deadline]]/60)/60)/24)+DATE(1970,1,1)</f>
        <v>41877.686111111114</v>
      </c>
      <c r="J4009">
        <v>1409070480</v>
      </c>
      <c r="K4009" s="9">
        <f>(((Kickstarter[[#This Row],[launched_at]]/60)/60)/24)+DATE(1970,1,1)</f>
        <v>41848.772928240738</v>
      </c>
      <c r="L4009">
        <v>1406572381</v>
      </c>
      <c r="M4009" t="b">
        <v>0</v>
      </c>
      <c r="N4009">
        <v>1</v>
      </c>
      <c r="O4009" s="10">
        <f>Kickstarter[[#This Row],[pledged]]/Kickstarter[[#This Row],[goal]]</f>
        <v>2.5000000000000001E-3</v>
      </c>
      <c r="P4009" s="12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Sub-Category]],LEN(Kickstarter[[#This Row],[Category and Sub-Category]])-FIND("/",Kickstarter[[#This Row],[Category and Sub-Category]]))</f>
        <v>plays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(((Kickstarter[[#This Row],[deadline]]/60)/60)/24)+DATE(1970,1,1)</f>
        <v>42207.964201388888</v>
      </c>
      <c r="J4010">
        <v>1437606507</v>
      </c>
      <c r="K4010" s="9">
        <f>(((Kickstarter[[#This Row],[launched_at]]/60)/60)/24)+DATE(1970,1,1)</f>
        <v>42177.964201388888</v>
      </c>
      <c r="L4010">
        <v>1435014507</v>
      </c>
      <c r="M4010" t="b">
        <v>0</v>
      </c>
      <c r="N4010">
        <v>4</v>
      </c>
      <c r="O4010" s="10">
        <f>Kickstarter[[#This Row],[pledged]]/Kickstarter[[#This Row],[goal]]</f>
        <v>0.06</v>
      </c>
      <c r="P4010" s="12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Sub-Category]],LEN(Kickstarter[[#This Row],[Category and Sub-Category]])-FIND("/",Kickstarter[[#This Row],[Category and Sub-Category]]))</f>
        <v>plays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(((Kickstarter[[#This Row],[deadline]]/60)/60)/24)+DATE(1970,1,1)</f>
        <v>41891.700925925928</v>
      </c>
      <c r="J4011">
        <v>1410281360</v>
      </c>
      <c r="K4011" s="9">
        <f>(((Kickstarter[[#This Row],[launched_at]]/60)/60)/24)+DATE(1970,1,1)</f>
        <v>41851.700925925928</v>
      </c>
      <c r="L4011">
        <v>1406825360</v>
      </c>
      <c r="M4011" t="b">
        <v>0</v>
      </c>
      <c r="N4011">
        <v>3</v>
      </c>
      <c r="O4011" s="10">
        <f>Kickstarter[[#This Row],[pledged]]/Kickstarter[[#This Row],[goal]]</f>
        <v>3.8860103626943004E-2</v>
      </c>
      <c r="P4011" s="12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Sub-Category]],LEN(Kickstarter[[#This Row],[Category and Sub-Category]])-FIND("/",Kickstarter[[#This Row],[Category and Sub-Category]]))</f>
        <v>plays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(((Kickstarter[[#This Row],[deadline]]/60)/60)/24)+DATE(1970,1,1)</f>
        <v>41938.770439814813</v>
      </c>
      <c r="J4012">
        <v>1414348166</v>
      </c>
      <c r="K4012" s="9">
        <f>(((Kickstarter[[#This Row],[launched_at]]/60)/60)/24)+DATE(1970,1,1)</f>
        <v>41921.770439814813</v>
      </c>
      <c r="L4012">
        <v>1412879366</v>
      </c>
      <c r="M4012" t="b">
        <v>0</v>
      </c>
      <c r="N4012">
        <v>38</v>
      </c>
      <c r="O4012" s="10">
        <f>Kickstarter[[#This Row],[pledged]]/Kickstarter[[#This Row],[goal]]</f>
        <v>0.24194444444444443</v>
      </c>
      <c r="P4012" s="12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Sub-Category]],LEN(Kickstarter[[#This Row],[Category and Sub-Category]])-FIND("/",Kickstarter[[#This Row],[Category and Sub-Category]]))</f>
        <v>plays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(((Kickstarter[[#This Row],[deadline]]/60)/60)/24)+DATE(1970,1,1)</f>
        <v>42032.54488425926</v>
      </c>
      <c r="J4013">
        <v>1422450278</v>
      </c>
      <c r="K4013" s="9">
        <f>(((Kickstarter[[#This Row],[launched_at]]/60)/60)/24)+DATE(1970,1,1)</f>
        <v>42002.54488425926</v>
      </c>
      <c r="L4013">
        <v>1419858278</v>
      </c>
      <c r="M4013" t="b">
        <v>0</v>
      </c>
      <c r="N4013">
        <v>4</v>
      </c>
      <c r="O4013" s="10">
        <f>Kickstarter[[#This Row],[pledged]]/Kickstarter[[#This Row],[goal]]</f>
        <v>7.5999999999999998E-2</v>
      </c>
      <c r="P4013" s="12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Sub-Category]],LEN(Kickstarter[[#This Row],[Category and Sub-Category]])-FIND("/",Kickstarter[[#This Row],[Category and Sub-Category]]))</f>
        <v>plays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(((Kickstarter[[#This Row],[deadline]]/60)/60)/24)+DATE(1970,1,1)</f>
        <v>42126.544548611113</v>
      </c>
      <c r="J4014">
        <v>1430571849</v>
      </c>
      <c r="K4014" s="9">
        <f>(((Kickstarter[[#This Row],[launched_at]]/60)/60)/24)+DATE(1970,1,1)</f>
        <v>42096.544548611113</v>
      </c>
      <c r="L4014">
        <v>1427979849</v>
      </c>
      <c r="M4014" t="b">
        <v>0</v>
      </c>
      <c r="N4014">
        <v>0</v>
      </c>
      <c r="O4014" s="10">
        <f>Kickstarter[[#This Row],[pledged]]/Kickstarter[[#This Row],[goal]]</f>
        <v>0</v>
      </c>
      <c r="P4014" s="12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Sub-Category]],LEN(Kickstarter[[#This Row],[Category and Sub-Category]])-FIND("/",Kickstarter[[#This Row],[Category and Sub-Category]]))</f>
        <v>plays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(((Kickstarter[[#This Row],[deadline]]/60)/60)/24)+DATE(1970,1,1)</f>
        <v>42051.301192129627</v>
      </c>
      <c r="J4015">
        <v>1424070823</v>
      </c>
      <c r="K4015" s="9">
        <f>(((Kickstarter[[#This Row],[launched_at]]/60)/60)/24)+DATE(1970,1,1)</f>
        <v>42021.301192129627</v>
      </c>
      <c r="L4015">
        <v>1421478823</v>
      </c>
      <c r="M4015" t="b">
        <v>0</v>
      </c>
      <c r="N4015">
        <v>2</v>
      </c>
      <c r="O4015" s="10">
        <f>Kickstarter[[#This Row],[pledged]]/Kickstarter[[#This Row],[goal]]</f>
        <v>1.2999999999999999E-2</v>
      </c>
      <c r="P4015" s="12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Sub-Category]],LEN(Kickstarter[[#This Row],[Category and Sub-Category]])-FIND("/",Kickstarter[[#This Row],[Category and Sub-Category]]))</f>
        <v>plays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(((Kickstarter[[#This Row],[deadline]]/60)/60)/24)+DATE(1970,1,1)</f>
        <v>42434.246168981481</v>
      </c>
      <c r="J4016">
        <v>1457157269</v>
      </c>
      <c r="K4016" s="9">
        <f>(((Kickstarter[[#This Row],[launched_at]]/60)/60)/24)+DATE(1970,1,1)</f>
        <v>42419.246168981481</v>
      </c>
      <c r="L4016">
        <v>1455861269</v>
      </c>
      <c r="M4016" t="b">
        <v>0</v>
      </c>
      <c r="N4016">
        <v>0</v>
      </c>
      <c r="O4016" s="10">
        <f>Kickstarter[[#This Row],[pledged]]/Kickstarter[[#This Row],[goal]]</f>
        <v>0</v>
      </c>
      <c r="P4016" s="12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Sub-Category]],LEN(Kickstarter[[#This Row],[Category and Sub-Category]])-FIND("/",Kickstarter[[#This Row],[Category and Sub-Category]]))</f>
        <v>plays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(((Kickstarter[[#This Row],[deadline]]/60)/60)/24)+DATE(1970,1,1)</f>
        <v>42204.780821759254</v>
      </c>
      <c r="J4017">
        <v>1437331463</v>
      </c>
      <c r="K4017" s="9">
        <f>(((Kickstarter[[#This Row],[launched_at]]/60)/60)/24)+DATE(1970,1,1)</f>
        <v>42174.780821759254</v>
      </c>
      <c r="L4017">
        <v>1434739463</v>
      </c>
      <c r="M4017" t="b">
        <v>0</v>
      </c>
      <c r="N4017">
        <v>1</v>
      </c>
      <c r="O4017" s="10">
        <f>Kickstarter[[#This Row],[pledged]]/Kickstarter[[#This Row],[goal]]</f>
        <v>1.4285714285714287E-4</v>
      </c>
      <c r="P4017" s="12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Sub-Category]],LEN(Kickstarter[[#This Row],[Category and Sub-Category]])-FIND("/",Kickstarter[[#This Row],[Category and Sub-Category]]))</f>
        <v>plays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(((Kickstarter[[#This Row],[deadline]]/60)/60)/24)+DATE(1970,1,1)</f>
        <v>41899.872685185182</v>
      </c>
      <c r="J4018">
        <v>1410987400</v>
      </c>
      <c r="K4018" s="9">
        <f>(((Kickstarter[[#This Row],[launched_at]]/60)/60)/24)+DATE(1970,1,1)</f>
        <v>41869.872685185182</v>
      </c>
      <c r="L4018">
        <v>1408395400</v>
      </c>
      <c r="M4018" t="b">
        <v>0</v>
      </c>
      <c r="N4018">
        <v>7</v>
      </c>
      <c r="O4018" s="10">
        <f>Kickstarter[[#This Row],[pledged]]/Kickstarter[[#This Row],[goal]]</f>
        <v>0.14000000000000001</v>
      </c>
      <c r="P4018" s="12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Sub-Category]],LEN(Kickstarter[[#This Row],[Category and Sub-Category]])-FIND("/",Kickstarter[[#This Row],[Category and Sub-Category]]))</f>
        <v>plays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(((Kickstarter[[#This Row],[deadline]]/60)/60)/24)+DATE(1970,1,1)</f>
        <v>41886.672152777777</v>
      </c>
      <c r="J4019">
        <v>1409846874</v>
      </c>
      <c r="K4019" s="9">
        <f>(((Kickstarter[[#This Row],[launched_at]]/60)/60)/24)+DATE(1970,1,1)</f>
        <v>41856.672152777777</v>
      </c>
      <c r="L4019">
        <v>1407254874</v>
      </c>
      <c r="M4019" t="b">
        <v>0</v>
      </c>
      <c r="N4019">
        <v>2</v>
      </c>
      <c r="O4019" s="10">
        <f>Kickstarter[[#This Row],[pledged]]/Kickstarter[[#This Row],[goal]]</f>
        <v>1.0500000000000001E-2</v>
      </c>
      <c r="P4019" s="12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Sub-Category]],LEN(Kickstarter[[#This Row],[Category and Sub-Category]])-FIND("/",Kickstarter[[#This Row],[Category and Sub-Category]]))</f>
        <v>plays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(((Kickstarter[[#This Row],[deadline]]/60)/60)/24)+DATE(1970,1,1)</f>
        <v>42650.91097222222</v>
      </c>
      <c r="J4020">
        <v>1475877108</v>
      </c>
      <c r="K4020" s="9">
        <f>(((Kickstarter[[#This Row],[launched_at]]/60)/60)/24)+DATE(1970,1,1)</f>
        <v>42620.91097222222</v>
      </c>
      <c r="L4020">
        <v>1473285108</v>
      </c>
      <c r="M4020" t="b">
        <v>0</v>
      </c>
      <c r="N4020">
        <v>4</v>
      </c>
      <c r="O4020" s="10">
        <f>Kickstarter[[#This Row],[pledged]]/Kickstarter[[#This Row],[goal]]</f>
        <v>8.666666666666667E-2</v>
      </c>
      <c r="P4020" s="12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Sub-Category]],LEN(Kickstarter[[#This Row],[Category and Sub-Category]])-FIND("/",Kickstarter[[#This Row],[Category and Sub-Category]]))</f>
        <v>plays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(((Kickstarter[[#This Row],[deadline]]/60)/60)/24)+DATE(1970,1,1)</f>
        <v>42475.686111111107</v>
      </c>
      <c r="J4021">
        <v>1460737680</v>
      </c>
      <c r="K4021" s="9">
        <f>(((Kickstarter[[#This Row],[launched_at]]/60)/60)/24)+DATE(1970,1,1)</f>
        <v>42417.675879629634</v>
      </c>
      <c r="L4021">
        <v>1455725596</v>
      </c>
      <c r="M4021" t="b">
        <v>0</v>
      </c>
      <c r="N4021">
        <v>4</v>
      </c>
      <c r="O4021" s="10">
        <f>Kickstarter[[#This Row],[pledged]]/Kickstarter[[#This Row],[goal]]</f>
        <v>8.2857142857142851E-3</v>
      </c>
      <c r="P4021" s="12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Sub-Category]],LEN(Kickstarter[[#This Row],[Category and Sub-Category]])-FIND("/",Kickstarter[[#This Row],[Category and Sub-Category]]))</f>
        <v>plays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(((Kickstarter[[#This Row],[deadline]]/60)/60)/24)+DATE(1970,1,1)</f>
        <v>42087.149293981478</v>
      </c>
      <c r="J4022">
        <v>1427168099</v>
      </c>
      <c r="K4022" s="9">
        <f>(((Kickstarter[[#This Row],[launched_at]]/60)/60)/24)+DATE(1970,1,1)</f>
        <v>42057.190960648149</v>
      </c>
      <c r="L4022">
        <v>1424579699</v>
      </c>
      <c r="M4022" t="b">
        <v>0</v>
      </c>
      <c r="N4022">
        <v>3</v>
      </c>
      <c r="O4022" s="10">
        <f>Kickstarter[[#This Row],[pledged]]/Kickstarter[[#This Row],[goal]]</f>
        <v>0.16666666666666666</v>
      </c>
      <c r="P4022" s="12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Sub-Category]],LEN(Kickstarter[[#This Row],[Category and Sub-Category]])-FIND("/",Kickstarter[[#This Row],[Category and Sub-Category]]))</f>
        <v>plays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(((Kickstarter[[#This Row],[deadline]]/60)/60)/24)+DATE(1970,1,1)</f>
        <v>41938.911550925928</v>
      </c>
      <c r="J4023">
        <v>1414360358</v>
      </c>
      <c r="K4023" s="9">
        <f>(((Kickstarter[[#This Row],[launched_at]]/60)/60)/24)+DATE(1970,1,1)</f>
        <v>41878.911550925928</v>
      </c>
      <c r="L4023">
        <v>1409176358</v>
      </c>
      <c r="M4023" t="b">
        <v>0</v>
      </c>
      <c r="N4023">
        <v>2</v>
      </c>
      <c r="O4023" s="10">
        <f>Kickstarter[[#This Row],[pledged]]/Kickstarter[[#This Row],[goal]]</f>
        <v>8.3333333333333332E-3</v>
      </c>
      <c r="P4023" s="12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Sub-Category]],LEN(Kickstarter[[#This Row],[Category and Sub-Category]])-FIND("/",Kickstarter[[#This Row],[Category and Sub-Category]]))</f>
        <v>plays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(((Kickstarter[[#This Row],[deadline]]/60)/60)/24)+DATE(1970,1,1)</f>
        <v>42036.120833333334</v>
      </c>
      <c r="J4024">
        <v>1422759240</v>
      </c>
      <c r="K4024" s="9">
        <f>(((Kickstarter[[#This Row],[launched_at]]/60)/60)/24)+DATE(1970,1,1)</f>
        <v>41990.584108796291</v>
      </c>
      <c r="L4024">
        <v>1418824867</v>
      </c>
      <c r="M4024" t="b">
        <v>0</v>
      </c>
      <c r="N4024">
        <v>197</v>
      </c>
      <c r="O4024" s="10">
        <f>Kickstarter[[#This Row],[pledged]]/Kickstarter[[#This Row],[goal]]</f>
        <v>0.69561111111111107</v>
      </c>
      <c r="P4024" s="12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Sub-Category]],LEN(Kickstarter[[#This Row],[Category and Sub-Category]])-FIND("/",Kickstarter[[#This Row],[Category and Sub-Category]]))</f>
        <v>plays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(((Kickstarter[[#This Row],[deadline]]/60)/60)/24)+DATE(1970,1,1)</f>
        <v>42453.957905092597</v>
      </c>
      <c r="J4025">
        <v>1458860363</v>
      </c>
      <c r="K4025" s="9">
        <f>(((Kickstarter[[#This Row],[launched_at]]/60)/60)/24)+DATE(1970,1,1)</f>
        <v>42408.999571759254</v>
      </c>
      <c r="L4025">
        <v>1454975963</v>
      </c>
      <c r="M4025" t="b">
        <v>0</v>
      </c>
      <c r="N4025">
        <v>0</v>
      </c>
      <c r="O4025" s="10">
        <f>Kickstarter[[#This Row],[pledged]]/Kickstarter[[#This Row],[goal]]</f>
        <v>0</v>
      </c>
      <c r="P4025" s="12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Sub-Category]],LEN(Kickstarter[[#This Row],[Category and Sub-Category]])-FIND("/",Kickstarter[[#This Row],[Category and Sub-Category]]))</f>
        <v>plays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(((Kickstarter[[#This Row],[deadline]]/60)/60)/24)+DATE(1970,1,1)</f>
        <v>42247.670104166667</v>
      </c>
      <c r="J4026">
        <v>1441037097</v>
      </c>
      <c r="K4026" s="9">
        <f>(((Kickstarter[[#This Row],[launched_at]]/60)/60)/24)+DATE(1970,1,1)</f>
        <v>42217.670104166667</v>
      </c>
      <c r="L4026">
        <v>1438445097</v>
      </c>
      <c r="M4026" t="b">
        <v>0</v>
      </c>
      <c r="N4026">
        <v>1</v>
      </c>
      <c r="O4026" s="10">
        <f>Kickstarter[[#This Row],[pledged]]/Kickstarter[[#This Row],[goal]]</f>
        <v>1.2500000000000001E-2</v>
      </c>
      <c r="P4026" s="12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Sub-Category]],LEN(Kickstarter[[#This Row],[Category and Sub-Category]])-FIND("/",Kickstarter[[#This Row],[Category and Sub-Category]]))</f>
        <v>plays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(((Kickstarter[[#This Row],[deadline]]/60)/60)/24)+DATE(1970,1,1)</f>
        <v>42211.237685185188</v>
      </c>
      <c r="J4027">
        <v>1437889336</v>
      </c>
      <c r="K4027" s="9">
        <f>(((Kickstarter[[#This Row],[launched_at]]/60)/60)/24)+DATE(1970,1,1)</f>
        <v>42151.237685185188</v>
      </c>
      <c r="L4027">
        <v>1432705336</v>
      </c>
      <c r="M4027" t="b">
        <v>0</v>
      </c>
      <c r="N4027">
        <v>4</v>
      </c>
      <c r="O4027" s="10">
        <f>Kickstarter[[#This Row],[pledged]]/Kickstarter[[#This Row],[goal]]</f>
        <v>0.05</v>
      </c>
      <c r="P4027" s="12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Sub-Category]],LEN(Kickstarter[[#This Row],[Category and Sub-Category]])-FIND("/",Kickstarter[[#This Row],[Category and Sub-Category]]))</f>
        <v>plays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(((Kickstarter[[#This Row],[deadline]]/60)/60)/24)+DATE(1970,1,1)</f>
        <v>42342.697210648148</v>
      </c>
      <c r="J4028">
        <v>1449247439</v>
      </c>
      <c r="K4028" s="9">
        <f>(((Kickstarter[[#This Row],[launched_at]]/60)/60)/24)+DATE(1970,1,1)</f>
        <v>42282.655543981484</v>
      </c>
      <c r="L4028">
        <v>1444059839</v>
      </c>
      <c r="M4028" t="b">
        <v>0</v>
      </c>
      <c r="N4028">
        <v>0</v>
      </c>
      <c r="O4028" s="10">
        <f>Kickstarter[[#This Row],[pledged]]/Kickstarter[[#This Row],[goal]]</f>
        <v>0</v>
      </c>
      <c r="P4028" s="12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Sub-Category]],LEN(Kickstarter[[#This Row],[Category and Sub-Category]])-FIND("/",Kickstarter[[#This Row],[Category and Sub-Category]]))</f>
        <v>plays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(((Kickstarter[[#This Row],[deadline]]/60)/60)/24)+DATE(1970,1,1)</f>
        <v>42789.041666666672</v>
      </c>
      <c r="J4029">
        <v>1487811600</v>
      </c>
      <c r="K4029" s="9">
        <f>(((Kickstarter[[#This Row],[launched_at]]/60)/60)/24)+DATE(1970,1,1)</f>
        <v>42768.97084490741</v>
      </c>
      <c r="L4029">
        <v>1486077481</v>
      </c>
      <c r="M4029" t="b">
        <v>0</v>
      </c>
      <c r="N4029">
        <v>7</v>
      </c>
      <c r="O4029" s="10">
        <f>Kickstarter[[#This Row],[pledged]]/Kickstarter[[#This Row],[goal]]</f>
        <v>7.166666666666667E-2</v>
      </c>
      <c r="P4029" s="12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Sub-Category]],LEN(Kickstarter[[#This Row],[Category and Sub-Category]])-FIND("/",Kickstarter[[#This Row],[Category and Sub-Category]]))</f>
        <v>plays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(((Kickstarter[[#This Row],[deadline]]/60)/60)/24)+DATE(1970,1,1)</f>
        <v>41795.938657407409</v>
      </c>
      <c r="J4030">
        <v>1402007500</v>
      </c>
      <c r="K4030" s="9">
        <f>(((Kickstarter[[#This Row],[launched_at]]/60)/60)/24)+DATE(1970,1,1)</f>
        <v>41765.938657407409</v>
      </c>
      <c r="L4030">
        <v>1399415500</v>
      </c>
      <c r="M4030" t="b">
        <v>0</v>
      </c>
      <c r="N4030">
        <v>11</v>
      </c>
      <c r="O4030" s="10">
        <f>Kickstarter[[#This Row],[pledged]]/Kickstarter[[#This Row],[goal]]</f>
        <v>0.28050000000000003</v>
      </c>
      <c r="P4030" s="12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Sub-Category]],LEN(Kickstarter[[#This Row],[Category and Sub-Category]])-FIND("/",Kickstarter[[#This Row],[Category and Sub-Category]]))</f>
        <v>plays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(((Kickstarter[[#This Row],[deadline]]/60)/60)/24)+DATE(1970,1,1)</f>
        <v>42352.025115740747</v>
      </c>
      <c r="J4031">
        <v>1450053370</v>
      </c>
      <c r="K4031" s="9">
        <f>(((Kickstarter[[#This Row],[launched_at]]/60)/60)/24)+DATE(1970,1,1)</f>
        <v>42322.025115740747</v>
      </c>
      <c r="L4031">
        <v>1447461370</v>
      </c>
      <c r="M4031" t="b">
        <v>0</v>
      </c>
      <c r="N4031">
        <v>0</v>
      </c>
      <c r="O4031" s="10">
        <f>Kickstarter[[#This Row],[pledged]]/Kickstarter[[#This Row],[goal]]</f>
        <v>0</v>
      </c>
      <c r="P4031" s="12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Sub-Category]],LEN(Kickstarter[[#This Row],[Category and Sub-Category]])-FIND("/",Kickstarter[[#This Row],[Category and Sub-Category]]))</f>
        <v>plays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(((Kickstarter[[#This Row],[deadline]]/60)/60)/24)+DATE(1970,1,1)</f>
        <v>42403.784027777772</v>
      </c>
      <c r="J4032">
        <v>1454525340</v>
      </c>
      <c r="K4032" s="9">
        <f>(((Kickstarter[[#This Row],[launched_at]]/60)/60)/24)+DATE(1970,1,1)</f>
        <v>42374.655081018514</v>
      </c>
      <c r="L4032">
        <v>1452008599</v>
      </c>
      <c r="M4032" t="b">
        <v>0</v>
      </c>
      <c r="N4032">
        <v>6</v>
      </c>
      <c r="O4032" s="10">
        <f>Kickstarter[[#This Row],[pledged]]/Kickstarter[[#This Row],[goal]]</f>
        <v>0.16</v>
      </c>
      <c r="P4032" s="12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Sub-Category]],LEN(Kickstarter[[#This Row],[Category and Sub-Category]])-FIND("/",Kickstarter[[#This Row],[Category and Sub-Category]]))</f>
        <v>plays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(((Kickstarter[[#This Row],[deadline]]/60)/60)/24)+DATE(1970,1,1)</f>
        <v>41991.626898148148</v>
      </c>
      <c r="J4033">
        <v>1418914964</v>
      </c>
      <c r="K4033" s="9">
        <f>(((Kickstarter[[#This Row],[launched_at]]/60)/60)/24)+DATE(1970,1,1)</f>
        <v>41941.585231481484</v>
      </c>
      <c r="L4033">
        <v>1414591364</v>
      </c>
      <c r="M4033" t="b">
        <v>0</v>
      </c>
      <c r="N4033">
        <v>0</v>
      </c>
      <c r="O4033" s="10">
        <f>Kickstarter[[#This Row],[pledged]]/Kickstarter[[#This Row],[goal]]</f>
        <v>0</v>
      </c>
      <c r="P4033" s="12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Sub-Category]],LEN(Kickstarter[[#This Row],[Category and Sub-Category]])-FIND("/",Kickstarter[[#This Row],[Category and Sub-Category]]))</f>
        <v>plays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(((Kickstarter[[#This Row],[deadline]]/60)/60)/24)+DATE(1970,1,1)</f>
        <v>42353.85087962963</v>
      </c>
      <c r="J4034">
        <v>1450211116</v>
      </c>
      <c r="K4034" s="9">
        <f>(((Kickstarter[[#This Row],[launched_at]]/60)/60)/24)+DATE(1970,1,1)</f>
        <v>42293.809212962966</v>
      </c>
      <c r="L4034">
        <v>1445023516</v>
      </c>
      <c r="M4034" t="b">
        <v>0</v>
      </c>
      <c r="N4034">
        <v>7</v>
      </c>
      <c r="O4034" s="10">
        <f>Kickstarter[[#This Row],[pledged]]/Kickstarter[[#This Row],[goal]]</f>
        <v>6.8287037037037035E-2</v>
      </c>
      <c r="P4034" s="12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Sub-Category]],LEN(Kickstarter[[#This Row],[Category and Sub-Category]])-FIND("/",Kickstarter[[#This Row],[Category and Sub-Category]]))</f>
        <v>plays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(((Kickstarter[[#This Row],[deadline]]/60)/60)/24)+DATE(1970,1,1)</f>
        <v>42645.375</v>
      </c>
      <c r="J4035">
        <v>1475398800</v>
      </c>
      <c r="K4035" s="9">
        <f>(((Kickstarter[[#This Row],[launched_at]]/60)/60)/24)+DATE(1970,1,1)</f>
        <v>42614.268796296295</v>
      </c>
      <c r="L4035">
        <v>1472711224</v>
      </c>
      <c r="M4035" t="b">
        <v>0</v>
      </c>
      <c r="N4035">
        <v>94</v>
      </c>
      <c r="O4035" s="10">
        <f>Kickstarter[[#This Row],[pledged]]/Kickstarter[[#This Row],[goal]]</f>
        <v>0.25698702928870293</v>
      </c>
      <c r="P4035" s="12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Sub-Category]],LEN(Kickstarter[[#This Row],[Category and Sub-Category]])-FIND("/",Kickstarter[[#This Row],[Category and Sub-Category]]))</f>
        <v>plays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(((Kickstarter[[#This Row],[deadline]]/60)/60)/24)+DATE(1970,1,1)</f>
        <v>42097.905671296292</v>
      </c>
      <c r="J4036">
        <v>1428097450</v>
      </c>
      <c r="K4036" s="9">
        <f>(((Kickstarter[[#This Row],[launched_at]]/60)/60)/24)+DATE(1970,1,1)</f>
        <v>42067.947337962964</v>
      </c>
      <c r="L4036">
        <v>1425509050</v>
      </c>
      <c r="M4036" t="b">
        <v>0</v>
      </c>
      <c r="N4036">
        <v>2</v>
      </c>
      <c r="O4036" s="10">
        <f>Kickstarter[[#This Row],[pledged]]/Kickstarter[[#This Row],[goal]]</f>
        <v>1.4814814814814815E-2</v>
      </c>
      <c r="P4036" s="12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Sub-Category]],LEN(Kickstarter[[#This Row],[Category and Sub-Category]])-FIND("/",Kickstarter[[#This Row],[Category and Sub-Category]]))</f>
        <v>plays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(((Kickstarter[[#This Row],[deadline]]/60)/60)/24)+DATE(1970,1,1)</f>
        <v>41933.882951388885</v>
      </c>
      <c r="J4037">
        <v>1413925887</v>
      </c>
      <c r="K4037" s="9">
        <f>(((Kickstarter[[#This Row],[launched_at]]/60)/60)/24)+DATE(1970,1,1)</f>
        <v>41903.882951388885</v>
      </c>
      <c r="L4037">
        <v>1411333887</v>
      </c>
      <c r="M4037" t="b">
        <v>0</v>
      </c>
      <c r="N4037">
        <v>25</v>
      </c>
      <c r="O4037" s="10">
        <f>Kickstarter[[#This Row],[pledged]]/Kickstarter[[#This Row],[goal]]</f>
        <v>0.36849999999999999</v>
      </c>
      <c r="P4037" s="12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Sub-Category]],LEN(Kickstarter[[#This Row],[Category and Sub-Category]])-FIND("/",Kickstarter[[#This Row],[Category and Sub-Category]]))</f>
        <v>plays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(((Kickstarter[[#This Row],[deadline]]/60)/60)/24)+DATE(1970,1,1)</f>
        <v>41821.9375</v>
      </c>
      <c r="J4038">
        <v>1404253800</v>
      </c>
      <c r="K4038" s="9">
        <f>(((Kickstarter[[#This Row],[launched_at]]/60)/60)/24)+DATE(1970,1,1)</f>
        <v>41804.937083333331</v>
      </c>
      <c r="L4038">
        <v>1402784964</v>
      </c>
      <c r="M4038" t="b">
        <v>0</v>
      </c>
      <c r="N4038">
        <v>17</v>
      </c>
      <c r="O4038" s="10">
        <f>Kickstarter[[#This Row],[pledged]]/Kickstarter[[#This Row],[goal]]</f>
        <v>0.47049999999999997</v>
      </c>
      <c r="P4038" s="12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Sub-Category]],LEN(Kickstarter[[#This Row],[Category and Sub-Category]])-FIND("/",Kickstarter[[#This Row],[Category and Sub-Category]]))</f>
        <v>plays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(((Kickstarter[[#This Row],[deadline]]/60)/60)/24)+DATE(1970,1,1)</f>
        <v>42514.600694444445</v>
      </c>
      <c r="J4039">
        <v>1464099900</v>
      </c>
      <c r="K4039" s="9">
        <f>(((Kickstarter[[#This Row],[launched_at]]/60)/60)/24)+DATE(1970,1,1)</f>
        <v>42497.070775462969</v>
      </c>
      <c r="L4039">
        <v>1462585315</v>
      </c>
      <c r="M4039" t="b">
        <v>0</v>
      </c>
      <c r="N4039">
        <v>2</v>
      </c>
      <c r="O4039" s="10">
        <f>Kickstarter[[#This Row],[pledged]]/Kickstarter[[#This Row],[goal]]</f>
        <v>0.11428571428571428</v>
      </c>
      <c r="P4039" s="12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Sub-Category]],LEN(Kickstarter[[#This Row],[Category and Sub-Category]])-FIND("/",Kickstarter[[#This Row],[Category and Sub-Category]]))</f>
        <v>plays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(((Kickstarter[[#This Row],[deadline]]/60)/60)/24)+DATE(1970,1,1)</f>
        <v>41929.798726851855</v>
      </c>
      <c r="J4040">
        <v>1413573010</v>
      </c>
      <c r="K4040" s="9">
        <f>(((Kickstarter[[#This Row],[launched_at]]/60)/60)/24)+DATE(1970,1,1)</f>
        <v>41869.798726851855</v>
      </c>
      <c r="L4040">
        <v>1408389010</v>
      </c>
      <c r="M4040" t="b">
        <v>0</v>
      </c>
      <c r="N4040">
        <v>4</v>
      </c>
      <c r="O4040" s="10">
        <f>Kickstarter[[#This Row],[pledged]]/Kickstarter[[#This Row],[goal]]</f>
        <v>0.12039999999999999</v>
      </c>
      <c r="P4040" s="12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Sub-Category]],LEN(Kickstarter[[#This Row],[Category and Sub-Category]])-FIND("/",Kickstarter[[#This Row],[Category and Sub-Category]]))</f>
        <v>plays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(((Kickstarter[[#This Row],[deadline]]/60)/60)/24)+DATE(1970,1,1)</f>
        <v>42339.249305555553</v>
      </c>
      <c r="J4041">
        <v>1448949540</v>
      </c>
      <c r="K4041" s="9">
        <f>(((Kickstarter[[#This Row],[launched_at]]/60)/60)/24)+DATE(1970,1,1)</f>
        <v>42305.670914351853</v>
      </c>
      <c r="L4041">
        <v>1446048367</v>
      </c>
      <c r="M4041" t="b">
        <v>0</v>
      </c>
      <c r="N4041">
        <v>5</v>
      </c>
      <c r="O4041" s="10">
        <f>Kickstarter[[#This Row],[pledged]]/Kickstarter[[#This Row],[goal]]</f>
        <v>0.6</v>
      </c>
      <c r="P4041" s="12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Sub-Category]],LEN(Kickstarter[[#This Row],[Category and Sub-Category]])-FIND("/",Kickstarter[[#This Row],[Category and Sub-Category]]))</f>
        <v>plays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(((Kickstarter[[#This Row],[deadline]]/60)/60)/24)+DATE(1970,1,1)</f>
        <v>42203.125</v>
      </c>
      <c r="J4042">
        <v>1437188400</v>
      </c>
      <c r="K4042" s="9">
        <f>(((Kickstarter[[#This Row],[launched_at]]/60)/60)/24)+DATE(1970,1,1)</f>
        <v>42144.231527777782</v>
      </c>
      <c r="L4042">
        <v>1432100004</v>
      </c>
      <c r="M4042" t="b">
        <v>0</v>
      </c>
      <c r="N4042">
        <v>2</v>
      </c>
      <c r="O4042" s="10">
        <f>Kickstarter[[#This Row],[pledged]]/Kickstarter[[#This Row],[goal]]</f>
        <v>0.3125</v>
      </c>
      <c r="P4042" s="12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Sub-Category]],LEN(Kickstarter[[#This Row],[Category and Sub-Category]])-FIND("/",Kickstarter[[#This Row],[Category and Sub-Category]]))</f>
        <v>plays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(((Kickstarter[[#This Row],[deadline]]/60)/60)/24)+DATE(1970,1,1)</f>
        <v>42619.474004629628</v>
      </c>
      <c r="J4043">
        <v>1473160954</v>
      </c>
      <c r="K4043" s="9">
        <f>(((Kickstarter[[#This Row],[launched_at]]/60)/60)/24)+DATE(1970,1,1)</f>
        <v>42559.474004629628</v>
      </c>
      <c r="L4043">
        <v>1467976954</v>
      </c>
      <c r="M4043" t="b">
        <v>0</v>
      </c>
      <c r="N4043">
        <v>2</v>
      </c>
      <c r="O4043" s="10">
        <f>Kickstarter[[#This Row],[pledged]]/Kickstarter[[#This Row],[goal]]</f>
        <v>4.1999999999999997E-3</v>
      </c>
      <c r="P4043" s="12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Sub-Category]],LEN(Kickstarter[[#This Row],[Category and Sub-Category]])-FIND("/",Kickstarter[[#This Row],[Category and Sub-Category]]))</f>
        <v>plays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(((Kickstarter[[#This Row],[deadline]]/60)/60)/24)+DATE(1970,1,1)</f>
        <v>42024.802777777775</v>
      </c>
      <c r="J4044">
        <v>1421781360</v>
      </c>
      <c r="K4044" s="9">
        <f>(((Kickstarter[[#This Row],[launched_at]]/60)/60)/24)+DATE(1970,1,1)</f>
        <v>41995.084074074075</v>
      </c>
      <c r="L4044">
        <v>1419213664</v>
      </c>
      <c r="M4044" t="b">
        <v>0</v>
      </c>
      <c r="N4044">
        <v>3</v>
      </c>
      <c r="O4044" s="10">
        <f>Kickstarter[[#This Row],[pledged]]/Kickstarter[[#This Row],[goal]]</f>
        <v>2.0999999999999999E-3</v>
      </c>
      <c r="P4044" s="12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Sub-Category]],LEN(Kickstarter[[#This Row],[Category and Sub-Category]])-FIND("/",Kickstarter[[#This Row],[Category and Sub-Category]]))</f>
        <v>plays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(((Kickstarter[[#This Row],[deadline]]/60)/60)/24)+DATE(1970,1,1)</f>
        <v>41963.957465277781</v>
      </c>
      <c r="J4045">
        <v>1416524325</v>
      </c>
      <c r="K4045" s="9">
        <f>(((Kickstarter[[#This Row],[launched_at]]/60)/60)/24)+DATE(1970,1,1)</f>
        <v>41948.957465277781</v>
      </c>
      <c r="L4045">
        <v>1415228325</v>
      </c>
      <c r="M4045" t="b">
        <v>0</v>
      </c>
      <c r="N4045">
        <v>0</v>
      </c>
      <c r="O4045" s="10">
        <f>Kickstarter[[#This Row],[pledged]]/Kickstarter[[#This Row],[goal]]</f>
        <v>0</v>
      </c>
      <c r="P4045" s="12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Sub-Category]],LEN(Kickstarter[[#This Row],[Category and Sub-Category]])-FIND("/",Kickstarter[[#This Row],[Category and Sub-Category]]))</f>
        <v>plays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(((Kickstarter[[#This Row],[deadline]]/60)/60)/24)+DATE(1970,1,1)</f>
        <v>42104.208333333328</v>
      </c>
      <c r="J4046">
        <v>1428642000</v>
      </c>
      <c r="K4046" s="9">
        <f>(((Kickstarter[[#This Row],[launched_at]]/60)/60)/24)+DATE(1970,1,1)</f>
        <v>42074.219699074078</v>
      </c>
      <c r="L4046">
        <v>1426050982</v>
      </c>
      <c r="M4046" t="b">
        <v>0</v>
      </c>
      <c r="N4046">
        <v>4</v>
      </c>
      <c r="O4046" s="10">
        <f>Kickstarter[[#This Row],[pledged]]/Kickstarter[[#This Row],[goal]]</f>
        <v>0.375</v>
      </c>
      <c r="P4046" s="12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Sub-Category]],LEN(Kickstarter[[#This Row],[Category and Sub-Category]])-FIND("/",Kickstarter[[#This Row],[Category and Sub-Category]]))</f>
        <v>plays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(((Kickstarter[[#This Row],[deadline]]/60)/60)/24)+DATE(1970,1,1)</f>
        <v>41872.201261574075</v>
      </c>
      <c r="J4047">
        <v>1408596589</v>
      </c>
      <c r="K4047" s="9">
        <f>(((Kickstarter[[#This Row],[launched_at]]/60)/60)/24)+DATE(1970,1,1)</f>
        <v>41842.201261574075</v>
      </c>
      <c r="L4047">
        <v>1406004589</v>
      </c>
      <c r="M4047" t="b">
        <v>0</v>
      </c>
      <c r="N4047">
        <v>1</v>
      </c>
      <c r="O4047" s="10">
        <f>Kickstarter[[#This Row],[pledged]]/Kickstarter[[#This Row],[goal]]</f>
        <v>2.0000000000000001E-4</v>
      </c>
      <c r="P4047" s="12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Sub-Category]],LEN(Kickstarter[[#This Row],[Category and Sub-Category]])-FIND("/",Kickstarter[[#This Row],[Category and Sub-Category]]))</f>
        <v>plays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(((Kickstarter[[#This Row],[deadline]]/60)/60)/24)+DATE(1970,1,1)</f>
        <v>41934.650578703702</v>
      </c>
      <c r="J4048">
        <v>1413992210</v>
      </c>
      <c r="K4048" s="9">
        <f>(((Kickstarter[[#This Row],[launched_at]]/60)/60)/24)+DATE(1970,1,1)</f>
        <v>41904.650578703702</v>
      </c>
      <c r="L4048">
        <v>1411400210</v>
      </c>
      <c r="M4048" t="b">
        <v>0</v>
      </c>
      <c r="N4048">
        <v>12</v>
      </c>
      <c r="O4048" s="10">
        <f>Kickstarter[[#This Row],[pledged]]/Kickstarter[[#This Row],[goal]]</f>
        <v>8.2142857142857142E-2</v>
      </c>
      <c r="P4048" s="12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Sub-Category]],LEN(Kickstarter[[#This Row],[Category and Sub-Category]])-FIND("/",Kickstarter[[#This Row],[Category and Sub-Category]]))</f>
        <v>plays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(((Kickstarter[[#This Row],[deadline]]/60)/60)/24)+DATE(1970,1,1)</f>
        <v>42015.041666666672</v>
      </c>
      <c r="J4049">
        <v>1420938000</v>
      </c>
      <c r="K4049" s="9">
        <f>(((Kickstarter[[#This Row],[launched_at]]/60)/60)/24)+DATE(1970,1,1)</f>
        <v>41991.022488425922</v>
      </c>
      <c r="L4049">
        <v>1418862743</v>
      </c>
      <c r="M4049" t="b">
        <v>0</v>
      </c>
      <c r="N4049">
        <v>4</v>
      </c>
      <c r="O4049" s="10">
        <f>Kickstarter[[#This Row],[pledged]]/Kickstarter[[#This Row],[goal]]</f>
        <v>2.1999999999999999E-2</v>
      </c>
      <c r="P4049" s="12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Sub-Category]],LEN(Kickstarter[[#This Row],[Category and Sub-Category]])-FIND("/",Kickstarter[[#This Row],[Category and Sub-Category]]))</f>
        <v>plays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(((Kickstarter[[#This Row],[deadline]]/60)/60)/24)+DATE(1970,1,1)</f>
        <v>42471.467442129629</v>
      </c>
      <c r="J4050">
        <v>1460373187</v>
      </c>
      <c r="K4050" s="9">
        <f>(((Kickstarter[[#This Row],[launched_at]]/60)/60)/24)+DATE(1970,1,1)</f>
        <v>42436.509108796294</v>
      </c>
      <c r="L4050">
        <v>1457352787</v>
      </c>
      <c r="M4050" t="b">
        <v>0</v>
      </c>
      <c r="N4050">
        <v>91</v>
      </c>
      <c r="O4050" s="10">
        <f>Kickstarter[[#This Row],[pledged]]/Kickstarter[[#This Row],[goal]]</f>
        <v>0.17652941176470588</v>
      </c>
      <c r="P4050" s="12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Sub-Category]],LEN(Kickstarter[[#This Row],[Category and Sub-Category]])-FIND("/",Kickstarter[[#This Row],[Category and Sub-Category]]))</f>
        <v>plays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(((Kickstarter[[#This Row],[deadline]]/60)/60)/24)+DATE(1970,1,1)</f>
        <v>42199.958506944444</v>
      </c>
      <c r="J4051">
        <v>1436914815</v>
      </c>
      <c r="K4051" s="9">
        <f>(((Kickstarter[[#This Row],[launched_at]]/60)/60)/24)+DATE(1970,1,1)</f>
        <v>42169.958506944444</v>
      </c>
      <c r="L4051">
        <v>1434322815</v>
      </c>
      <c r="M4051" t="b">
        <v>0</v>
      </c>
      <c r="N4051">
        <v>1</v>
      </c>
      <c r="O4051" s="10">
        <f>Kickstarter[[#This Row],[pledged]]/Kickstarter[[#This Row],[goal]]</f>
        <v>8.0000000000000004E-4</v>
      </c>
      <c r="P4051" s="12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Sub-Category]],LEN(Kickstarter[[#This Row],[Category and Sub-Category]])-FIND("/",Kickstarter[[#This Row],[Category and Sub-Category]]))</f>
        <v>plays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(((Kickstarter[[#This Row],[deadline]]/60)/60)/24)+DATE(1970,1,1)</f>
        <v>41935.636469907404</v>
      </c>
      <c r="J4052">
        <v>1414077391</v>
      </c>
      <c r="K4052" s="9">
        <f>(((Kickstarter[[#This Row],[launched_at]]/60)/60)/24)+DATE(1970,1,1)</f>
        <v>41905.636469907404</v>
      </c>
      <c r="L4052">
        <v>1411485391</v>
      </c>
      <c r="M4052" t="b">
        <v>0</v>
      </c>
      <c r="N4052">
        <v>1</v>
      </c>
      <c r="O4052" s="10">
        <f>Kickstarter[[#This Row],[pledged]]/Kickstarter[[#This Row],[goal]]</f>
        <v>6.6666666666666664E-4</v>
      </c>
      <c r="P4052" s="12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Sub-Category]],LEN(Kickstarter[[#This Row],[Category and Sub-Category]])-FIND("/",Kickstarter[[#This Row],[Category and Sub-Category]]))</f>
        <v>plays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(((Kickstarter[[#This Row],[deadline]]/60)/60)/24)+DATE(1970,1,1)</f>
        <v>41768.286805555559</v>
      </c>
      <c r="J4053">
        <v>1399618380</v>
      </c>
      <c r="K4053" s="9">
        <f>(((Kickstarter[[#This Row],[launched_at]]/60)/60)/24)+DATE(1970,1,1)</f>
        <v>41761.810150462967</v>
      </c>
      <c r="L4053">
        <v>1399058797</v>
      </c>
      <c r="M4053" t="b">
        <v>0</v>
      </c>
      <c r="N4053">
        <v>0</v>
      </c>
      <c r="O4053" s="10">
        <f>Kickstarter[[#This Row],[pledged]]/Kickstarter[[#This Row],[goal]]</f>
        <v>0</v>
      </c>
      <c r="P4053" s="12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Sub-Category]],LEN(Kickstarter[[#This Row],[Category and Sub-Category]])-FIND("/",Kickstarter[[#This Row],[Category and Sub-Category]]))</f>
        <v>plays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(((Kickstarter[[#This Row],[deadline]]/60)/60)/24)+DATE(1970,1,1)</f>
        <v>41925.878657407404</v>
      </c>
      <c r="J4054">
        <v>1413234316</v>
      </c>
      <c r="K4054" s="9">
        <f>(((Kickstarter[[#This Row],[launched_at]]/60)/60)/24)+DATE(1970,1,1)</f>
        <v>41865.878657407404</v>
      </c>
      <c r="L4054">
        <v>1408050316</v>
      </c>
      <c r="M4054" t="b">
        <v>0</v>
      </c>
      <c r="N4054">
        <v>13</v>
      </c>
      <c r="O4054" s="10">
        <f>Kickstarter[[#This Row],[pledged]]/Kickstarter[[#This Row],[goal]]</f>
        <v>0.37533333333333335</v>
      </c>
      <c r="P4054" s="12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Sub-Category]],LEN(Kickstarter[[#This Row],[Category and Sub-Category]])-FIND("/",Kickstarter[[#This Row],[Category and Sub-Category]]))</f>
        <v>plays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(((Kickstarter[[#This Row],[deadline]]/60)/60)/24)+DATE(1970,1,1)</f>
        <v>41958.833333333328</v>
      </c>
      <c r="J4055">
        <v>1416081600</v>
      </c>
      <c r="K4055" s="9">
        <f>(((Kickstarter[[#This Row],[launched_at]]/60)/60)/24)+DATE(1970,1,1)</f>
        <v>41928.690138888887</v>
      </c>
      <c r="L4055">
        <v>1413477228</v>
      </c>
      <c r="M4055" t="b">
        <v>0</v>
      </c>
      <c r="N4055">
        <v>2</v>
      </c>
      <c r="O4055" s="10">
        <f>Kickstarter[[#This Row],[pledged]]/Kickstarter[[#This Row],[goal]]</f>
        <v>0.22</v>
      </c>
      <c r="P4055" s="12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Sub-Category]],LEN(Kickstarter[[#This Row],[Category and Sub-Category]])-FIND("/",Kickstarter[[#This Row],[Category and Sub-Category]]))</f>
        <v>plays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(((Kickstarter[[#This Row],[deadline]]/60)/60)/24)+DATE(1970,1,1)</f>
        <v>42644.166666666672</v>
      </c>
      <c r="J4056">
        <v>1475294400</v>
      </c>
      <c r="K4056" s="9">
        <f>(((Kickstarter[[#This Row],[launched_at]]/60)/60)/24)+DATE(1970,1,1)</f>
        <v>42613.841261574074</v>
      </c>
      <c r="L4056">
        <v>1472674285</v>
      </c>
      <c r="M4056" t="b">
        <v>0</v>
      </c>
      <c r="N4056">
        <v>0</v>
      </c>
      <c r="O4056" s="10">
        <f>Kickstarter[[#This Row],[pledged]]/Kickstarter[[#This Row],[goal]]</f>
        <v>0</v>
      </c>
      <c r="P4056" s="12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Sub-Category]],LEN(Kickstarter[[#This Row],[Category and Sub-Category]])-FIND("/",Kickstarter[[#This Row],[Category and Sub-Category]]))</f>
        <v>plays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(((Kickstarter[[#This Row],[deadline]]/60)/60)/24)+DATE(1970,1,1)</f>
        <v>41809.648506944446</v>
      </c>
      <c r="J4057">
        <v>1403192031</v>
      </c>
      <c r="K4057" s="9">
        <f>(((Kickstarter[[#This Row],[launched_at]]/60)/60)/24)+DATE(1970,1,1)</f>
        <v>41779.648506944446</v>
      </c>
      <c r="L4057">
        <v>1400600031</v>
      </c>
      <c r="M4057" t="b">
        <v>0</v>
      </c>
      <c r="N4057">
        <v>21</v>
      </c>
      <c r="O4057" s="10">
        <f>Kickstarter[[#This Row],[pledged]]/Kickstarter[[#This Row],[goal]]</f>
        <v>0.1762</v>
      </c>
      <c r="P4057" s="12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Sub-Category]],LEN(Kickstarter[[#This Row],[Category and Sub-Category]])-FIND("/",Kickstarter[[#This Row],[Category and Sub-Category]]))</f>
        <v>plays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(((Kickstarter[[#This Row],[deadline]]/60)/60)/24)+DATE(1970,1,1)</f>
        <v>42554.832638888889</v>
      </c>
      <c r="J4058">
        <v>1467575940</v>
      </c>
      <c r="K4058" s="9">
        <f>(((Kickstarter[[#This Row],[launched_at]]/60)/60)/24)+DATE(1970,1,1)</f>
        <v>42534.933321759265</v>
      </c>
      <c r="L4058">
        <v>1465856639</v>
      </c>
      <c r="M4058" t="b">
        <v>0</v>
      </c>
      <c r="N4058">
        <v>9</v>
      </c>
      <c r="O4058" s="10">
        <f>Kickstarter[[#This Row],[pledged]]/Kickstarter[[#This Row],[goal]]</f>
        <v>0.53</v>
      </c>
      <c r="P4058" s="12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Sub-Category]],LEN(Kickstarter[[#This Row],[Category and Sub-Category]])-FIND("/",Kickstarter[[#This Row],[Category and Sub-Category]]))</f>
        <v>plays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(((Kickstarter[[#This Row],[deadline]]/60)/60)/24)+DATE(1970,1,1)</f>
        <v>42333.958333333328</v>
      </c>
      <c r="J4059">
        <v>1448492400</v>
      </c>
      <c r="K4059" s="9">
        <f>(((Kickstarter[[#This Row],[launched_at]]/60)/60)/24)+DATE(1970,1,1)</f>
        <v>42310.968518518523</v>
      </c>
      <c r="L4059">
        <v>1446506080</v>
      </c>
      <c r="M4059" t="b">
        <v>0</v>
      </c>
      <c r="N4059">
        <v>6</v>
      </c>
      <c r="O4059" s="10">
        <f>Kickstarter[[#This Row],[pledged]]/Kickstarter[[#This Row],[goal]]</f>
        <v>0.22142857142857142</v>
      </c>
      <c r="P4059" s="12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Sub-Category]],LEN(Kickstarter[[#This Row],[Category and Sub-Category]])-FIND("/",Kickstarter[[#This Row],[Category and Sub-Category]]))</f>
        <v>plays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(((Kickstarter[[#This Row],[deadline]]/60)/60)/24)+DATE(1970,1,1)</f>
        <v>42461.165972222225</v>
      </c>
      <c r="J4060">
        <v>1459483140</v>
      </c>
      <c r="K4060" s="9">
        <f>(((Kickstarter[[#This Row],[launched_at]]/60)/60)/24)+DATE(1970,1,1)</f>
        <v>42446.060694444444</v>
      </c>
      <c r="L4060">
        <v>1458178044</v>
      </c>
      <c r="M4060" t="b">
        <v>0</v>
      </c>
      <c r="N4060">
        <v>4</v>
      </c>
      <c r="O4060" s="10">
        <f>Kickstarter[[#This Row],[pledged]]/Kickstarter[[#This Row],[goal]]</f>
        <v>2.5333333333333333E-2</v>
      </c>
      <c r="P4060" s="12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Sub-Category]],LEN(Kickstarter[[#This Row],[Category and Sub-Category]])-FIND("/",Kickstarter[[#This Row],[Category and Sub-Category]]))</f>
        <v>plays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(((Kickstarter[[#This Row],[deadline]]/60)/60)/24)+DATE(1970,1,1)</f>
        <v>41898.125</v>
      </c>
      <c r="J4061">
        <v>1410836400</v>
      </c>
      <c r="K4061" s="9">
        <f>(((Kickstarter[[#This Row],[launched_at]]/60)/60)/24)+DATE(1970,1,1)</f>
        <v>41866.640648148146</v>
      </c>
      <c r="L4061">
        <v>1408116152</v>
      </c>
      <c r="M4061" t="b">
        <v>0</v>
      </c>
      <c r="N4061">
        <v>7</v>
      </c>
      <c r="O4061" s="10">
        <f>Kickstarter[[#This Row],[pledged]]/Kickstarter[[#This Row],[goal]]</f>
        <v>2.5000000000000001E-2</v>
      </c>
      <c r="P4061" s="12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Sub-Category]],LEN(Kickstarter[[#This Row],[Category and Sub-Category]])-FIND("/",Kickstarter[[#This Row],[Category and Sub-Category]]))</f>
        <v>plays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(((Kickstarter[[#This Row],[deadline]]/60)/60)/24)+DATE(1970,1,1)</f>
        <v>41813.666666666664</v>
      </c>
      <c r="J4062">
        <v>1403539200</v>
      </c>
      <c r="K4062" s="9">
        <f>(((Kickstarter[[#This Row],[launched_at]]/60)/60)/24)+DATE(1970,1,1)</f>
        <v>41779.695092592592</v>
      </c>
      <c r="L4062">
        <v>1400604056</v>
      </c>
      <c r="M4062" t="b">
        <v>0</v>
      </c>
      <c r="N4062">
        <v>5</v>
      </c>
      <c r="O4062" s="10">
        <f>Kickstarter[[#This Row],[pledged]]/Kickstarter[[#This Row],[goal]]</f>
        <v>2.8500000000000001E-2</v>
      </c>
      <c r="P4062" s="12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Sub-Category]],LEN(Kickstarter[[#This Row],[Category and Sub-Category]])-FIND("/",Kickstarter[[#This Row],[Category and Sub-Category]]))</f>
        <v>plays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(((Kickstarter[[#This Row],[deadline]]/60)/60)/24)+DATE(1970,1,1)</f>
        <v>42481.099803240737</v>
      </c>
      <c r="J4063">
        <v>1461205423</v>
      </c>
      <c r="K4063" s="9">
        <f>(((Kickstarter[[#This Row],[launched_at]]/60)/60)/24)+DATE(1970,1,1)</f>
        <v>42421.141469907408</v>
      </c>
      <c r="L4063">
        <v>1456025023</v>
      </c>
      <c r="M4063" t="b">
        <v>0</v>
      </c>
      <c r="N4063">
        <v>0</v>
      </c>
      <c r="O4063" s="10">
        <f>Kickstarter[[#This Row],[pledged]]/Kickstarter[[#This Row],[goal]]</f>
        <v>0</v>
      </c>
      <c r="P4063" s="12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Sub-Category]],LEN(Kickstarter[[#This Row],[Category and Sub-Category]])-FIND("/",Kickstarter[[#This Row],[Category and Sub-Category]]))</f>
        <v>plays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(((Kickstarter[[#This Row],[deadline]]/60)/60)/24)+DATE(1970,1,1)</f>
        <v>42553.739212962959</v>
      </c>
      <c r="J4064">
        <v>1467481468</v>
      </c>
      <c r="K4064" s="9">
        <f>(((Kickstarter[[#This Row],[launched_at]]/60)/60)/24)+DATE(1970,1,1)</f>
        <v>42523.739212962959</v>
      </c>
      <c r="L4064">
        <v>1464889468</v>
      </c>
      <c r="M4064" t="b">
        <v>0</v>
      </c>
      <c r="N4064">
        <v>3</v>
      </c>
      <c r="O4064" s="10">
        <f>Kickstarter[[#This Row],[pledged]]/Kickstarter[[#This Row],[goal]]</f>
        <v>2.4500000000000001E-2</v>
      </c>
      <c r="P4064" s="12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Sub-Category]],LEN(Kickstarter[[#This Row],[Category and Sub-Category]])-FIND("/",Kickstarter[[#This Row],[Category and Sub-Category]]))</f>
        <v>plays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(((Kickstarter[[#This Row],[deadline]]/60)/60)/24)+DATE(1970,1,1)</f>
        <v>41817.681527777779</v>
      </c>
      <c r="J4065">
        <v>1403886084</v>
      </c>
      <c r="K4065" s="9">
        <f>(((Kickstarter[[#This Row],[launched_at]]/60)/60)/24)+DATE(1970,1,1)</f>
        <v>41787.681527777779</v>
      </c>
      <c r="L4065">
        <v>1401294084</v>
      </c>
      <c r="M4065" t="b">
        <v>0</v>
      </c>
      <c r="N4065">
        <v>9</v>
      </c>
      <c r="O4065" s="10">
        <f>Kickstarter[[#This Row],[pledged]]/Kickstarter[[#This Row],[goal]]</f>
        <v>1.4210526315789474E-2</v>
      </c>
      <c r="P4065" s="12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Sub-Category]],LEN(Kickstarter[[#This Row],[Category and Sub-Category]])-FIND("/",Kickstarter[[#This Row],[Category and Sub-Category]]))</f>
        <v>plays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(((Kickstarter[[#This Row],[deadline]]/60)/60)/24)+DATE(1970,1,1)</f>
        <v>42123.588263888887</v>
      </c>
      <c r="J4066">
        <v>1430316426</v>
      </c>
      <c r="K4066" s="9">
        <f>(((Kickstarter[[#This Row],[launched_at]]/60)/60)/24)+DATE(1970,1,1)</f>
        <v>42093.588263888887</v>
      </c>
      <c r="L4066">
        <v>1427724426</v>
      </c>
      <c r="M4066" t="b">
        <v>0</v>
      </c>
      <c r="N4066">
        <v>6</v>
      </c>
      <c r="O4066" s="10">
        <f>Kickstarter[[#This Row],[pledged]]/Kickstarter[[#This Row],[goal]]</f>
        <v>0.1925</v>
      </c>
      <c r="P4066" s="12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Sub-Category]],LEN(Kickstarter[[#This Row],[Category and Sub-Category]])-FIND("/",Kickstarter[[#This Row],[Category and Sub-Category]]))</f>
        <v>plays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(((Kickstarter[[#This Row],[deadline]]/60)/60)/24)+DATE(1970,1,1)</f>
        <v>41863.951516203706</v>
      </c>
      <c r="J4067">
        <v>1407883811</v>
      </c>
      <c r="K4067" s="9">
        <f>(((Kickstarter[[#This Row],[launched_at]]/60)/60)/24)+DATE(1970,1,1)</f>
        <v>41833.951516203706</v>
      </c>
      <c r="L4067">
        <v>1405291811</v>
      </c>
      <c r="M4067" t="b">
        <v>0</v>
      </c>
      <c r="N4067">
        <v>4</v>
      </c>
      <c r="O4067" s="10">
        <f>Kickstarter[[#This Row],[pledged]]/Kickstarter[[#This Row],[goal]]</f>
        <v>6.7499999999999999E-3</v>
      </c>
      <c r="P4067" s="12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Sub-Category]],LEN(Kickstarter[[#This Row],[Category and Sub-Category]])-FIND("/",Kickstarter[[#This Row],[Category and Sub-Category]]))</f>
        <v>plays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(((Kickstarter[[#This Row],[deadline]]/60)/60)/24)+DATE(1970,1,1)</f>
        <v>42509.039212962962</v>
      </c>
      <c r="J4068">
        <v>1463619388</v>
      </c>
      <c r="K4068" s="9">
        <f>(((Kickstarter[[#This Row],[launched_at]]/60)/60)/24)+DATE(1970,1,1)</f>
        <v>42479.039212962962</v>
      </c>
      <c r="L4068">
        <v>1461027388</v>
      </c>
      <c r="M4068" t="b">
        <v>0</v>
      </c>
      <c r="N4068">
        <v>1</v>
      </c>
      <c r="O4068" s="10">
        <f>Kickstarter[[#This Row],[pledged]]/Kickstarter[[#This Row],[goal]]</f>
        <v>1.6666666666666668E-3</v>
      </c>
      <c r="P4068" s="12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Sub-Category]],LEN(Kickstarter[[#This Row],[Category and Sub-Category]])-FIND("/",Kickstarter[[#This Row],[Category and Sub-Category]]))</f>
        <v>plays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(((Kickstarter[[#This Row],[deadline]]/60)/60)/24)+DATE(1970,1,1)</f>
        <v>42275.117476851854</v>
      </c>
      <c r="J4069">
        <v>1443408550</v>
      </c>
      <c r="K4069" s="9">
        <f>(((Kickstarter[[#This Row],[launched_at]]/60)/60)/24)+DATE(1970,1,1)</f>
        <v>42235.117476851854</v>
      </c>
      <c r="L4069">
        <v>1439952550</v>
      </c>
      <c r="M4069" t="b">
        <v>0</v>
      </c>
      <c r="N4069">
        <v>17</v>
      </c>
      <c r="O4069" s="10">
        <f>Kickstarter[[#This Row],[pledged]]/Kickstarter[[#This Row],[goal]]</f>
        <v>0.60899999999999999</v>
      </c>
      <c r="P4069" s="12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Sub-Category]],LEN(Kickstarter[[#This Row],[Category and Sub-Category]])-FIND("/",Kickstarter[[#This Row],[Category and Sub-Category]]))</f>
        <v>plays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(((Kickstarter[[#This Row],[deadline]]/60)/60)/24)+DATE(1970,1,1)</f>
        <v>42748.961805555555</v>
      </c>
      <c r="J4070">
        <v>1484348700</v>
      </c>
      <c r="K4070" s="9">
        <f>(((Kickstarter[[#This Row],[launched_at]]/60)/60)/24)+DATE(1970,1,1)</f>
        <v>42718.963599537034</v>
      </c>
      <c r="L4070">
        <v>1481756855</v>
      </c>
      <c r="M4070" t="b">
        <v>0</v>
      </c>
      <c r="N4070">
        <v>1</v>
      </c>
      <c r="O4070" s="10">
        <f>Kickstarter[[#This Row],[pledged]]/Kickstarter[[#This Row],[goal]]</f>
        <v>0.01</v>
      </c>
      <c r="P4070" s="12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Sub-Category]],LEN(Kickstarter[[#This Row],[Category and Sub-Category]])-FIND("/",Kickstarter[[#This Row],[Category and Sub-Category]]))</f>
        <v>plays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(((Kickstarter[[#This Row],[deadline]]/60)/60)/24)+DATE(1970,1,1)</f>
        <v>42063.5</v>
      </c>
      <c r="J4071">
        <v>1425124800</v>
      </c>
      <c r="K4071" s="9">
        <f>(((Kickstarter[[#This Row],[launched_at]]/60)/60)/24)+DATE(1970,1,1)</f>
        <v>42022.661527777775</v>
      </c>
      <c r="L4071">
        <v>1421596356</v>
      </c>
      <c r="M4071" t="b">
        <v>0</v>
      </c>
      <c r="N4071">
        <v>13</v>
      </c>
      <c r="O4071" s="10">
        <f>Kickstarter[[#This Row],[pledged]]/Kickstarter[[#This Row],[goal]]</f>
        <v>0.34399999999999997</v>
      </c>
      <c r="P4071" s="12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Sub-Category]],LEN(Kickstarter[[#This Row],[Category and Sub-Category]])-FIND("/",Kickstarter[[#This Row],[Category and Sub-Category]]))</f>
        <v>plays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(((Kickstarter[[#This Row],[deadline]]/60)/60)/24)+DATE(1970,1,1)</f>
        <v>42064.125</v>
      </c>
      <c r="J4072">
        <v>1425178800</v>
      </c>
      <c r="K4072" s="9">
        <f>(((Kickstarter[[#This Row],[launched_at]]/60)/60)/24)+DATE(1970,1,1)</f>
        <v>42031.666898148149</v>
      </c>
      <c r="L4072">
        <v>1422374420</v>
      </c>
      <c r="M4072" t="b">
        <v>0</v>
      </c>
      <c r="N4072">
        <v>6</v>
      </c>
      <c r="O4072" s="10">
        <f>Kickstarter[[#This Row],[pledged]]/Kickstarter[[#This Row],[goal]]</f>
        <v>0.16500000000000001</v>
      </c>
      <c r="P4072" s="12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Sub-Category]],LEN(Kickstarter[[#This Row],[Category and Sub-Category]])-FIND("/",Kickstarter[[#This Row],[Category and Sub-Category]]))</f>
        <v>plays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(((Kickstarter[[#This Row],[deadline]]/60)/60)/24)+DATE(1970,1,1)</f>
        <v>42730.804756944446</v>
      </c>
      <c r="J4073">
        <v>1482779931</v>
      </c>
      <c r="K4073" s="9">
        <f>(((Kickstarter[[#This Row],[launched_at]]/60)/60)/24)+DATE(1970,1,1)</f>
        <v>42700.804756944446</v>
      </c>
      <c r="L4073">
        <v>1480187931</v>
      </c>
      <c r="M4073" t="b">
        <v>0</v>
      </c>
      <c r="N4073">
        <v>0</v>
      </c>
      <c r="O4073" s="10">
        <f>Kickstarter[[#This Row],[pledged]]/Kickstarter[[#This Row],[goal]]</f>
        <v>0</v>
      </c>
      <c r="P4073" s="12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Sub-Category]],LEN(Kickstarter[[#This Row],[Category and Sub-Category]])-FIND("/",Kickstarter[[#This Row],[Category and Sub-Category]]))</f>
        <v>plays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(((Kickstarter[[#This Row],[deadline]]/60)/60)/24)+DATE(1970,1,1)</f>
        <v>41872.77443287037</v>
      </c>
      <c r="J4074">
        <v>1408646111</v>
      </c>
      <c r="K4074" s="9">
        <f>(((Kickstarter[[#This Row],[launched_at]]/60)/60)/24)+DATE(1970,1,1)</f>
        <v>41812.77443287037</v>
      </c>
      <c r="L4074">
        <v>1403462111</v>
      </c>
      <c r="M4074" t="b">
        <v>0</v>
      </c>
      <c r="N4074">
        <v>2</v>
      </c>
      <c r="O4074" s="10">
        <f>Kickstarter[[#This Row],[pledged]]/Kickstarter[[#This Row],[goal]]</f>
        <v>4.0000000000000001E-3</v>
      </c>
      <c r="P4074" s="12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Sub-Category]],LEN(Kickstarter[[#This Row],[Category and Sub-Category]])-FIND("/",Kickstarter[[#This Row],[Category and Sub-Category]]))</f>
        <v>plays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(((Kickstarter[[#This Row],[deadline]]/60)/60)/24)+DATE(1970,1,1)</f>
        <v>42133.166666666672</v>
      </c>
      <c r="J4075">
        <v>1431144000</v>
      </c>
      <c r="K4075" s="9">
        <f>(((Kickstarter[[#This Row],[launched_at]]/60)/60)/24)+DATE(1970,1,1)</f>
        <v>42078.34520833334</v>
      </c>
      <c r="L4075">
        <v>1426407426</v>
      </c>
      <c r="M4075" t="b">
        <v>0</v>
      </c>
      <c r="N4075">
        <v>2</v>
      </c>
      <c r="O4075" s="10">
        <f>Kickstarter[[#This Row],[pledged]]/Kickstarter[[#This Row],[goal]]</f>
        <v>1.0571428571428572E-2</v>
      </c>
      <c r="P4075" s="12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Sub-Category]],LEN(Kickstarter[[#This Row],[Category and Sub-Category]])-FIND("/",Kickstarter[[#This Row],[Category and Sub-Category]]))</f>
        <v>plays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(((Kickstarter[[#This Row],[deadline]]/60)/60)/24)+DATE(1970,1,1)</f>
        <v>42313.594618055555</v>
      </c>
      <c r="J4076">
        <v>1446732975</v>
      </c>
      <c r="K4076" s="9">
        <f>(((Kickstarter[[#This Row],[launched_at]]/60)/60)/24)+DATE(1970,1,1)</f>
        <v>42283.552951388891</v>
      </c>
      <c r="L4076">
        <v>1444137375</v>
      </c>
      <c r="M4076" t="b">
        <v>0</v>
      </c>
      <c r="N4076">
        <v>21</v>
      </c>
      <c r="O4076" s="10">
        <f>Kickstarter[[#This Row],[pledged]]/Kickstarter[[#This Row],[goal]]</f>
        <v>0.26727272727272727</v>
      </c>
      <c r="P4076" s="12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Sub-Category]],LEN(Kickstarter[[#This Row],[Category and Sub-Category]])-FIND("/",Kickstarter[[#This Row],[Category and Sub-Category]]))</f>
        <v>plays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(((Kickstarter[[#This Row],[deadline]]/60)/60)/24)+DATE(1970,1,1)</f>
        <v>41820.727777777778</v>
      </c>
      <c r="J4077">
        <v>1404149280</v>
      </c>
      <c r="K4077" s="9">
        <f>(((Kickstarter[[#This Row],[launched_at]]/60)/60)/24)+DATE(1970,1,1)</f>
        <v>41779.045937499999</v>
      </c>
      <c r="L4077">
        <v>1400547969</v>
      </c>
      <c r="M4077" t="b">
        <v>0</v>
      </c>
      <c r="N4077">
        <v>13</v>
      </c>
      <c r="O4077" s="10">
        <f>Kickstarter[[#This Row],[pledged]]/Kickstarter[[#This Row],[goal]]</f>
        <v>0.28799999999999998</v>
      </c>
      <c r="P4077" s="12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Sub-Category]],LEN(Kickstarter[[#This Row],[Category and Sub-Category]])-FIND("/",Kickstarter[[#This Row],[Category and Sub-Category]]))</f>
        <v>plays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(((Kickstarter[[#This Row],[deadline]]/60)/60)/24)+DATE(1970,1,1)</f>
        <v>41933.82708333333</v>
      </c>
      <c r="J4078">
        <v>1413921060</v>
      </c>
      <c r="K4078" s="9">
        <f>(((Kickstarter[[#This Row],[launched_at]]/60)/60)/24)+DATE(1970,1,1)</f>
        <v>41905.795706018522</v>
      </c>
      <c r="L4078">
        <v>1411499149</v>
      </c>
      <c r="M4078" t="b">
        <v>0</v>
      </c>
      <c r="N4078">
        <v>0</v>
      </c>
      <c r="O4078" s="10">
        <f>Kickstarter[[#This Row],[pledged]]/Kickstarter[[#This Row],[goal]]</f>
        <v>0</v>
      </c>
      <c r="P4078" s="12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Sub-Category]],LEN(Kickstarter[[#This Row],[Category and Sub-Category]])-FIND("/",Kickstarter[[#This Row],[Category and Sub-Category]]))</f>
        <v>plays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(((Kickstarter[[#This Row],[deadline]]/60)/60)/24)+DATE(1970,1,1)</f>
        <v>42725.7105787037</v>
      </c>
      <c r="J4079">
        <v>1482339794</v>
      </c>
      <c r="K4079" s="9">
        <f>(((Kickstarter[[#This Row],[launched_at]]/60)/60)/24)+DATE(1970,1,1)</f>
        <v>42695.7105787037</v>
      </c>
      <c r="L4079">
        <v>1479747794</v>
      </c>
      <c r="M4079" t="b">
        <v>0</v>
      </c>
      <c r="N4079">
        <v>6</v>
      </c>
      <c r="O4079" s="10">
        <f>Kickstarter[[#This Row],[pledged]]/Kickstarter[[#This Row],[goal]]</f>
        <v>8.8999999999999996E-2</v>
      </c>
      <c r="P4079" s="12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Sub-Category]],LEN(Kickstarter[[#This Row],[Category and Sub-Category]])-FIND("/",Kickstarter[[#This Row],[Category and Sub-Category]]))</f>
        <v>plays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(((Kickstarter[[#This Row],[deadline]]/60)/60)/24)+DATE(1970,1,1)</f>
        <v>42762.787523148145</v>
      </c>
      <c r="J4080">
        <v>1485543242</v>
      </c>
      <c r="K4080" s="9">
        <f>(((Kickstarter[[#This Row],[launched_at]]/60)/60)/24)+DATE(1970,1,1)</f>
        <v>42732.787523148145</v>
      </c>
      <c r="L4080">
        <v>1482951242</v>
      </c>
      <c r="M4080" t="b">
        <v>0</v>
      </c>
      <c r="N4080">
        <v>0</v>
      </c>
      <c r="O4080" s="10">
        <f>Kickstarter[[#This Row],[pledged]]/Kickstarter[[#This Row],[goal]]</f>
        <v>0</v>
      </c>
      <c r="P4080" s="12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Sub-Category]],LEN(Kickstarter[[#This Row],[Category and Sub-Category]])-FIND("/",Kickstarter[[#This Row],[Category and Sub-Category]]))</f>
        <v>plays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(((Kickstarter[[#This Row],[deadline]]/60)/60)/24)+DATE(1970,1,1)</f>
        <v>42540.938900462963</v>
      </c>
      <c r="J4081">
        <v>1466375521</v>
      </c>
      <c r="K4081" s="9">
        <f>(((Kickstarter[[#This Row],[launched_at]]/60)/60)/24)+DATE(1970,1,1)</f>
        <v>42510.938900462963</v>
      </c>
      <c r="L4081">
        <v>1463783521</v>
      </c>
      <c r="M4081" t="b">
        <v>0</v>
      </c>
      <c r="N4081">
        <v>1</v>
      </c>
      <c r="O4081" s="10">
        <f>Kickstarter[[#This Row],[pledged]]/Kickstarter[[#This Row],[goal]]</f>
        <v>1.6666666666666668E-3</v>
      </c>
      <c r="P4081" s="12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Sub-Category]],LEN(Kickstarter[[#This Row],[Category and Sub-Category]])-FIND("/",Kickstarter[[#This Row],[Category and Sub-Category]]))</f>
        <v>plays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(((Kickstarter[[#This Row],[deadline]]/60)/60)/24)+DATE(1970,1,1)</f>
        <v>42535.787500000006</v>
      </c>
      <c r="J4082">
        <v>1465930440</v>
      </c>
      <c r="K4082" s="9">
        <f>(((Kickstarter[[#This Row],[launched_at]]/60)/60)/24)+DATE(1970,1,1)</f>
        <v>42511.698101851856</v>
      </c>
      <c r="L4082">
        <v>1463849116</v>
      </c>
      <c r="M4082" t="b">
        <v>0</v>
      </c>
      <c r="N4082">
        <v>0</v>
      </c>
      <c r="O4082" s="10">
        <f>Kickstarter[[#This Row],[pledged]]/Kickstarter[[#This Row],[goal]]</f>
        <v>0</v>
      </c>
      <c r="P4082" s="12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Sub-Category]],LEN(Kickstarter[[#This Row],[Category and Sub-Category]])-FIND("/",Kickstarter[[#This Row],[Category and Sub-Category]]))</f>
        <v>plays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(((Kickstarter[[#This Row],[deadline]]/60)/60)/24)+DATE(1970,1,1)</f>
        <v>42071.539641203708</v>
      </c>
      <c r="J4083">
        <v>1425819425</v>
      </c>
      <c r="K4083" s="9">
        <f>(((Kickstarter[[#This Row],[launched_at]]/60)/60)/24)+DATE(1970,1,1)</f>
        <v>42041.581307870365</v>
      </c>
      <c r="L4083">
        <v>1423231025</v>
      </c>
      <c r="M4083" t="b">
        <v>0</v>
      </c>
      <c r="N4083">
        <v>12</v>
      </c>
      <c r="O4083" s="10">
        <f>Kickstarter[[#This Row],[pledged]]/Kickstarter[[#This Row],[goal]]</f>
        <v>0.15737410071942445</v>
      </c>
      <c r="P4083" s="12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Sub-Category]],LEN(Kickstarter[[#This Row],[Category and Sub-Category]])-FIND("/",Kickstarter[[#This Row],[Category and Sub-Category]]))</f>
        <v>plays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(((Kickstarter[[#This Row],[deadline]]/60)/60)/24)+DATE(1970,1,1)</f>
        <v>42322.958333333328</v>
      </c>
      <c r="J4084">
        <v>1447542000</v>
      </c>
      <c r="K4084" s="9">
        <f>(((Kickstarter[[#This Row],[launched_at]]/60)/60)/24)+DATE(1970,1,1)</f>
        <v>42307.189270833333</v>
      </c>
      <c r="L4084">
        <v>1446179553</v>
      </c>
      <c r="M4084" t="b">
        <v>0</v>
      </c>
      <c r="N4084">
        <v>2</v>
      </c>
      <c r="O4084" s="10">
        <f>Kickstarter[[#This Row],[pledged]]/Kickstarter[[#This Row],[goal]]</f>
        <v>0.02</v>
      </c>
      <c r="P4084" s="12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Sub-Category]],LEN(Kickstarter[[#This Row],[Category and Sub-Category]])-FIND("/",Kickstarter[[#This Row],[Category and Sub-Category]]))</f>
        <v>plays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(((Kickstarter[[#This Row],[deadline]]/60)/60)/24)+DATE(1970,1,1)</f>
        <v>42383.761759259258</v>
      </c>
      <c r="J4085">
        <v>1452795416</v>
      </c>
      <c r="K4085" s="9">
        <f>(((Kickstarter[[#This Row],[launched_at]]/60)/60)/24)+DATE(1970,1,1)</f>
        <v>42353.761759259258</v>
      </c>
      <c r="L4085">
        <v>1450203416</v>
      </c>
      <c r="M4085" t="b">
        <v>0</v>
      </c>
      <c r="N4085">
        <v>6</v>
      </c>
      <c r="O4085" s="10">
        <f>Kickstarter[[#This Row],[pledged]]/Kickstarter[[#This Row],[goal]]</f>
        <v>0.21685714285714286</v>
      </c>
      <c r="P4085" s="12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Sub-Category]],LEN(Kickstarter[[#This Row],[Category and Sub-Category]])-FIND("/",Kickstarter[[#This Row],[Category and Sub-Category]]))</f>
        <v>plays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(((Kickstarter[[#This Row],[deadline]]/60)/60)/24)+DATE(1970,1,1)</f>
        <v>42652.436412037037</v>
      </c>
      <c r="J4086">
        <v>1476008906</v>
      </c>
      <c r="K4086" s="9">
        <f>(((Kickstarter[[#This Row],[launched_at]]/60)/60)/24)+DATE(1970,1,1)</f>
        <v>42622.436412037037</v>
      </c>
      <c r="L4086">
        <v>1473416906</v>
      </c>
      <c r="M4086" t="b">
        <v>0</v>
      </c>
      <c r="N4086">
        <v>1</v>
      </c>
      <c r="O4086" s="10">
        <f>Kickstarter[[#This Row],[pledged]]/Kickstarter[[#This Row],[goal]]</f>
        <v>3.3333333333333335E-3</v>
      </c>
      <c r="P4086" s="12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Sub-Category]],LEN(Kickstarter[[#This Row],[Category and Sub-Category]])-FIND("/",Kickstarter[[#This Row],[Category and Sub-Category]]))</f>
        <v>plays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(((Kickstarter[[#This Row],[deadline]]/60)/60)/24)+DATE(1970,1,1)</f>
        <v>42087.165972222225</v>
      </c>
      <c r="J4087">
        <v>1427169540</v>
      </c>
      <c r="K4087" s="9">
        <f>(((Kickstarter[[#This Row],[launched_at]]/60)/60)/24)+DATE(1970,1,1)</f>
        <v>42058.603877314818</v>
      </c>
      <c r="L4087">
        <v>1424701775</v>
      </c>
      <c r="M4087" t="b">
        <v>0</v>
      </c>
      <c r="N4087">
        <v>1</v>
      </c>
      <c r="O4087" s="10">
        <f>Kickstarter[[#This Row],[pledged]]/Kickstarter[[#This Row],[goal]]</f>
        <v>2.8571428571428571E-3</v>
      </c>
      <c r="P4087" s="12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Sub-Category]],LEN(Kickstarter[[#This Row],[Category and Sub-Category]])-FIND("/",Kickstarter[[#This Row],[Category and Sub-Category]]))</f>
        <v>plays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(((Kickstarter[[#This Row],[deadline]]/60)/60)/24)+DATE(1970,1,1)</f>
        <v>42329.166666666672</v>
      </c>
      <c r="J4088">
        <v>1448078400</v>
      </c>
      <c r="K4088" s="9">
        <f>(((Kickstarter[[#This Row],[launched_at]]/60)/60)/24)+DATE(1970,1,1)</f>
        <v>42304.940960648149</v>
      </c>
      <c r="L4088">
        <v>1445985299</v>
      </c>
      <c r="M4088" t="b">
        <v>0</v>
      </c>
      <c r="N4088">
        <v>5</v>
      </c>
      <c r="O4088" s="10">
        <f>Kickstarter[[#This Row],[pledged]]/Kickstarter[[#This Row],[goal]]</f>
        <v>4.7E-2</v>
      </c>
      <c r="P4088" s="12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Sub-Category]],LEN(Kickstarter[[#This Row],[Category and Sub-Category]])-FIND("/",Kickstarter[[#This Row],[Category and Sub-Category]]))</f>
        <v>plays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(((Kickstarter[[#This Row],[deadline]]/60)/60)/24)+DATE(1970,1,1)</f>
        <v>42568.742893518516</v>
      </c>
      <c r="J4089">
        <v>1468777786</v>
      </c>
      <c r="K4089" s="9">
        <f>(((Kickstarter[[#This Row],[launched_at]]/60)/60)/24)+DATE(1970,1,1)</f>
        <v>42538.742893518516</v>
      </c>
      <c r="L4089">
        <v>1466185786</v>
      </c>
      <c r="M4089" t="b">
        <v>0</v>
      </c>
      <c r="N4089">
        <v>0</v>
      </c>
      <c r="O4089" s="10">
        <f>Kickstarter[[#This Row],[pledged]]/Kickstarter[[#This Row],[goal]]</f>
        <v>0</v>
      </c>
      <c r="P4089" s="12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Sub-Category]],LEN(Kickstarter[[#This Row],[Category and Sub-Category]])-FIND("/",Kickstarter[[#This Row],[Category and Sub-Category]]))</f>
        <v>plays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(((Kickstarter[[#This Row],[deadline]]/60)/60)/24)+DATE(1970,1,1)</f>
        <v>42020.434722222228</v>
      </c>
      <c r="J4090">
        <v>1421403960</v>
      </c>
      <c r="K4090" s="9">
        <f>(((Kickstarter[[#This Row],[launched_at]]/60)/60)/24)+DATE(1970,1,1)</f>
        <v>41990.612546296295</v>
      </c>
      <c r="L4090">
        <v>1418827324</v>
      </c>
      <c r="M4090" t="b">
        <v>0</v>
      </c>
      <c r="N4090">
        <v>3</v>
      </c>
      <c r="O4090" s="10">
        <f>Kickstarter[[#This Row],[pledged]]/Kickstarter[[#This Row],[goal]]</f>
        <v>0.108</v>
      </c>
      <c r="P4090" s="12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Sub-Category]],LEN(Kickstarter[[#This Row],[Category and Sub-Category]])-FIND("/",Kickstarter[[#This Row],[Category and Sub-Category]]))</f>
        <v>plays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(((Kickstarter[[#This Row],[deadline]]/60)/60)/24)+DATE(1970,1,1)</f>
        <v>42155.732638888891</v>
      </c>
      <c r="J4091">
        <v>1433093700</v>
      </c>
      <c r="K4091" s="9">
        <f>(((Kickstarter[[#This Row],[launched_at]]/60)/60)/24)+DATE(1970,1,1)</f>
        <v>42122.732499999998</v>
      </c>
      <c r="L4091">
        <v>1430242488</v>
      </c>
      <c r="M4091" t="b">
        <v>0</v>
      </c>
      <c r="N4091">
        <v>8</v>
      </c>
      <c r="O4091" s="10">
        <f>Kickstarter[[#This Row],[pledged]]/Kickstarter[[#This Row],[goal]]</f>
        <v>4.8000000000000001E-2</v>
      </c>
      <c r="P4091" s="12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Sub-Category]],LEN(Kickstarter[[#This Row],[Category and Sub-Category]])-FIND("/",Kickstarter[[#This Row],[Category and Sub-Category]]))</f>
        <v>plays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(((Kickstarter[[#This Row],[deadline]]/60)/60)/24)+DATE(1970,1,1)</f>
        <v>42223.625</v>
      </c>
      <c r="J4092">
        <v>1438959600</v>
      </c>
      <c r="K4092" s="9">
        <f>(((Kickstarter[[#This Row],[launched_at]]/60)/60)/24)+DATE(1970,1,1)</f>
        <v>42209.67288194444</v>
      </c>
      <c r="L4092">
        <v>1437754137</v>
      </c>
      <c r="M4092" t="b">
        <v>0</v>
      </c>
      <c r="N4092">
        <v>3</v>
      </c>
      <c r="O4092" s="10">
        <f>Kickstarter[[#This Row],[pledged]]/Kickstarter[[#This Row],[goal]]</f>
        <v>3.2000000000000001E-2</v>
      </c>
      <c r="P4092" s="12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Sub-Category]],LEN(Kickstarter[[#This Row],[Category and Sub-Category]])-FIND("/",Kickstarter[[#This Row],[Category and Sub-Category]]))</f>
        <v>plays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(((Kickstarter[[#This Row],[deadline]]/60)/60)/24)+DATE(1970,1,1)</f>
        <v>42020.506377314814</v>
      </c>
      <c r="J4093">
        <v>1421410151</v>
      </c>
      <c r="K4093" s="9">
        <f>(((Kickstarter[[#This Row],[launched_at]]/60)/60)/24)+DATE(1970,1,1)</f>
        <v>41990.506377314814</v>
      </c>
      <c r="L4093">
        <v>1418818151</v>
      </c>
      <c r="M4093" t="b">
        <v>0</v>
      </c>
      <c r="N4093">
        <v>8</v>
      </c>
      <c r="O4093" s="10">
        <f>Kickstarter[[#This Row],[pledged]]/Kickstarter[[#This Row],[goal]]</f>
        <v>0.1275</v>
      </c>
      <c r="P4093" s="12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Sub-Category]],LEN(Kickstarter[[#This Row],[Category and Sub-Category]])-FIND("/",Kickstarter[[#This Row],[Category and Sub-Category]]))</f>
        <v>plays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(((Kickstarter[[#This Row],[deadline]]/60)/60)/24)+DATE(1970,1,1)</f>
        <v>42099.153321759266</v>
      </c>
      <c r="J4094">
        <v>1428205247</v>
      </c>
      <c r="K4094" s="9">
        <f>(((Kickstarter[[#This Row],[launched_at]]/60)/60)/24)+DATE(1970,1,1)</f>
        <v>42039.194988425923</v>
      </c>
      <c r="L4094">
        <v>1423024847</v>
      </c>
      <c r="M4094" t="b">
        <v>0</v>
      </c>
      <c r="N4094">
        <v>1</v>
      </c>
      <c r="O4094" s="10">
        <f>Kickstarter[[#This Row],[pledged]]/Kickstarter[[#This Row],[goal]]</f>
        <v>1.8181818181818181E-4</v>
      </c>
      <c r="P4094" s="12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Sub-Category]],LEN(Kickstarter[[#This Row],[Category and Sub-Category]])-FIND("/",Kickstarter[[#This Row],[Category and Sub-Category]]))</f>
        <v>plays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(((Kickstarter[[#This Row],[deadline]]/60)/60)/24)+DATE(1970,1,1)</f>
        <v>42238.815891203703</v>
      </c>
      <c r="J4095">
        <v>1440272093</v>
      </c>
      <c r="K4095" s="9">
        <f>(((Kickstarter[[#This Row],[launched_at]]/60)/60)/24)+DATE(1970,1,1)</f>
        <v>42178.815891203703</v>
      </c>
      <c r="L4095">
        <v>1435088093</v>
      </c>
      <c r="M4095" t="b">
        <v>0</v>
      </c>
      <c r="N4095">
        <v>4</v>
      </c>
      <c r="O4095" s="10">
        <f>Kickstarter[[#This Row],[pledged]]/Kickstarter[[#This Row],[goal]]</f>
        <v>2.4E-2</v>
      </c>
      <c r="P4095" s="12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Sub-Category]],LEN(Kickstarter[[#This Row],[Category and Sub-Category]])-FIND("/",Kickstarter[[#This Row],[Category and Sub-Category]]))</f>
        <v>plays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(((Kickstarter[[#This Row],[deadline]]/60)/60)/24)+DATE(1970,1,1)</f>
        <v>41934.207638888889</v>
      </c>
      <c r="J4096">
        <v>1413953940</v>
      </c>
      <c r="K4096" s="9">
        <f>(((Kickstarter[[#This Row],[launched_at]]/60)/60)/24)+DATE(1970,1,1)</f>
        <v>41890.086805555555</v>
      </c>
      <c r="L4096">
        <v>1410141900</v>
      </c>
      <c r="M4096" t="b">
        <v>0</v>
      </c>
      <c r="N4096">
        <v>8</v>
      </c>
      <c r="O4096" s="10">
        <f>Kickstarter[[#This Row],[pledged]]/Kickstarter[[#This Row],[goal]]</f>
        <v>0.36499999999999999</v>
      </c>
      <c r="P4096" s="12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Sub-Category]],LEN(Kickstarter[[#This Row],[Category and Sub-Category]])-FIND("/",Kickstarter[[#This Row],[Category and Sub-Category]]))</f>
        <v>plays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(((Kickstarter[[#This Row],[deadline]]/60)/60)/24)+DATE(1970,1,1)</f>
        <v>42723.031828703708</v>
      </c>
      <c r="J4097">
        <v>1482108350</v>
      </c>
      <c r="K4097" s="9">
        <f>(((Kickstarter[[#This Row],[launched_at]]/60)/60)/24)+DATE(1970,1,1)</f>
        <v>42693.031828703708</v>
      </c>
      <c r="L4097">
        <v>1479516350</v>
      </c>
      <c r="M4097" t="b">
        <v>0</v>
      </c>
      <c r="N4097">
        <v>1</v>
      </c>
      <c r="O4097" s="10">
        <f>Kickstarter[[#This Row],[pledged]]/Kickstarter[[#This Row],[goal]]</f>
        <v>2.6666666666666668E-2</v>
      </c>
      <c r="P4097" s="12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Sub-Category]],LEN(Kickstarter[[#This Row],[Category and Sub-Category]])-FIND("/",Kickstarter[[#This Row],[Category and Sub-Category]]))</f>
        <v>plays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(((Kickstarter[[#This Row],[deadline]]/60)/60)/24)+DATE(1970,1,1)</f>
        <v>42794.368749999994</v>
      </c>
      <c r="J4098">
        <v>1488271860</v>
      </c>
      <c r="K4098" s="9">
        <f>(((Kickstarter[[#This Row],[launched_at]]/60)/60)/24)+DATE(1970,1,1)</f>
        <v>42750.530312499999</v>
      </c>
      <c r="L4098">
        <v>1484484219</v>
      </c>
      <c r="M4098" t="b">
        <v>0</v>
      </c>
      <c r="N4098">
        <v>5</v>
      </c>
      <c r="O4098" s="10">
        <f>Kickstarter[[#This Row],[pledged]]/Kickstarter[[#This Row],[goal]]</f>
        <v>0.11428571428571428</v>
      </c>
      <c r="P4098" s="12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Sub-Category]],LEN(Kickstarter[[#This Row],[Category and Sub-Category]])-FIND("/",Kickstarter[[#This Row],[Category and Sub-Category]]))</f>
        <v>plays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(((Kickstarter[[#This Row],[deadline]]/60)/60)/24)+DATE(1970,1,1)</f>
        <v>42400.996527777781</v>
      </c>
      <c r="J4099">
        <v>1454284500</v>
      </c>
      <c r="K4099" s="9">
        <f>(((Kickstarter[[#This Row],[launched_at]]/60)/60)/24)+DATE(1970,1,1)</f>
        <v>42344.824502314819</v>
      </c>
      <c r="L4099">
        <v>1449431237</v>
      </c>
      <c r="M4099" t="b">
        <v>0</v>
      </c>
      <c r="N4099">
        <v>0</v>
      </c>
      <c r="O4099" s="10">
        <f>Kickstarter[[#This Row],[pledged]]/Kickstarter[[#This Row],[goal]]</f>
        <v>0</v>
      </c>
      <c r="P4099" s="12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Sub-Category]],LEN(Kickstarter[[#This Row],[Category and Sub-Category]])-FIND("/",Kickstarter[[#This Row],[Category and Sub-Category]]))</f>
        <v>plays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(((Kickstarter[[#This Row],[deadline]]/60)/60)/24)+DATE(1970,1,1)</f>
        <v>42525.722187499996</v>
      </c>
      <c r="J4100">
        <v>1465060797</v>
      </c>
      <c r="K4100" s="9">
        <f>(((Kickstarter[[#This Row],[launched_at]]/60)/60)/24)+DATE(1970,1,1)</f>
        <v>42495.722187499996</v>
      </c>
      <c r="L4100">
        <v>1462468797</v>
      </c>
      <c r="M4100" t="b">
        <v>0</v>
      </c>
      <c r="N4100">
        <v>0</v>
      </c>
      <c r="O4100" s="10">
        <f>Kickstarter[[#This Row],[pledged]]/Kickstarter[[#This Row],[goal]]</f>
        <v>0</v>
      </c>
      <c r="P4100" s="12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Sub-Category]],LEN(Kickstarter[[#This Row],[Category and Sub-Category]])-FIND("/",Kickstarter[[#This Row],[Category and Sub-Category]]))</f>
        <v>plays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(((Kickstarter[[#This Row],[deadline]]/60)/60)/24)+DATE(1970,1,1)</f>
        <v>42615.850381944445</v>
      </c>
      <c r="J4101">
        <v>1472847873</v>
      </c>
      <c r="K4101" s="9">
        <f>(((Kickstarter[[#This Row],[launched_at]]/60)/60)/24)+DATE(1970,1,1)</f>
        <v>42570.850381944445</v>
      </c>
      <c r="L4101">
        <v>1468959873</v>
      </c>
      <c r="M4101" t="b">
        <v>0</v>
      </c>
      <c r="N4101">
        <v>1</v>
      </c>
      <c r="O4101" s="10">
        <f>Kickstarter[[#This Row],[pledged]]/Kickstarter[[#This Row],[goal]]</f>
        <v>1.1111111111111112E-2</v>
      </c>
      <c r="P4101" s="12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Sub-Category]],LEN(Kickstarter[[#This Row],[Category and Sub-Category]])-FIND("/",Kickstarter[[#This Row],[Category and Sub-Category]]))</f>
        <v>plays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(((Kickstarter[[#This Row],[deadline]]/60)/60)/24)+DATE(1970,1,1)</f>
        <v>41937.124884259261</v>
      </c>
      <c r="J4102">
        <v>1414205990</v>
      </c>
      <c r="K4102" s="9">
        <f>(((Kickstarter[[#This Row],[launched_at]]/60)/60)/24)+DATE(1970,1,1)</f>
        <v>41927.124884259261</v>
      </c>
      <c r="L4102">
        <v>1413341990</v>
      </c>
      <c r="M4102" t="b">
        <v>0</v>
      </c>
      <c r="N4102">
        <v>0</v>
      </c>
      <c r="O4102" s="10">
        <f>Kickstarter[[#This Row],[pledged]]/Kickstarter[[#This Row],[goal]]</f>
        <v>0</v>
      </c>
      <c r="P4102" s="12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Sub-Category]],LEN(Kickstarter[[#This Row],[Category and Sub-Category]])-FIND("/",Kickstarter[[#This Row],[Category and Sub-Category]]))</f>
        <v>plays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(((Kickstarter[[#This Row],[deadline]]/60)/60)/24)+DATE(1970,1,1)</f>
        <v>42760.903726851851</v>
      </c>
      <c r="J4103">
        <v>1485380482</v>
      </c>
      <c r="K4103" s="9">
        <f>(((Kickstarter[[#This Row],[launched_at]]/60)/60)/24)+DATE(1970,1,1)</f>
        <v>42730.903726851851</v>
      </c>
      <c r="L4103">
        <v>1482788482</v>
      </c>
      <c r="M4103" t="b">
        <v>0</v>
      </c>
      <c r="N4103">
        <v>0</v>
      </c>
      <c r="O4103" s="10">
        <f>Kickstarter[[#This Row],[pledged]]/Kickstarter[[#This Row],[goal]]</f>
        <v>0</v>
      </c>
      <c r="P4103" s="12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Sub-Category]],LEN(Kickstarter[[#This Row],[Category and Sub-Category]])-FIND("/",Kickstarter[[#This Row],[Category and Sub-Category]]))</f>
        <v>plays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(((Kickstarter[[#This Row],[deadline]]/60)/60)/24)+DATE(1970,1,1)</f>
        <v>42505.848067129627</v>
      </c>
      <c r="J4104">
        <v>1463343673</v>
      </c>
      <c r="K4104" s="9">
        <f>(((Kickstarter[[#This Row],[launched_at]]/60)/60)/24)+DATE(1970,1,1)</f>
        <v>42475.848067129627</v>
      </c>
      <c r="L4104">
        <v>1460751673</v>
      </c>
      <c r="M4104" t="b">
        <v>0</v>
      </c>
      <c r="N4104">
        <v>6</v>
      </c>
      <c r="O4104" s="10">
        <f>Kickstarter[[#This Row],[pledged]]/Kickstarter[[#This Row],[goal]]</f>
        <v>0.27400000000000002</v>
      </c>
      <c r="P4104" s="12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Sub-Category]],LEN(Kickstarter[[#This Row],[Category and Sub-Category]])-FIND("/",Kickstarter[[#This Row],[Category and Sub-Category]]))</f>
        <v>plays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(((Kickstarter[[#This Row],[deadline]]/60)/60)/24)+DATE(1970,1,1)</f>
        <v>42242.772222222222</v>
      </c>
      <c r="J4105">
        <v>1440613920</v>
      </c>
      <c r="K4105" s="9">
        <f>(((Kickstarter[[#This Row],[launched_at]]/60)/60)/24)+DATE(1970,1,1)</f>
        <v>42188.83293981482</v>
      </c>
      <c r="L4105">
        <v>1435953566</v>
      </c>
      <c r="M4105" t="b">
        <v>0</v>
      </c>
      <c r="N4105">
        <v>6</v>
      </c>
      <c r="O4105" s="10">
        <f>Kickstarter[[#This Row],[pledged]]/Kickstarter[[#This Row],[goal]]</f>
        <v>0.1</v>
      </c>
      <c r="P4105" s="12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Sub-Category]],LEN(Kickstarter[[#This Row],[Category and Sub-Category]])-FIND("/",Kickstarter[[#This Row],[Category and Sub-Category]]))</f>
        <v>plays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(((Kickstarter[[#This Row],[deadline]]/60)/60)/24)+DATE(1970,1,1)</f>
        <v>42670.278171296297</v>
      </c>
      <c r="J4106">
        <v>1477550434</v>
      </c>
      <c r="K4106" s="9">
        <f>(((Kickstarter[[#This Row],[launched_at]]/60)/60)/24)+DATE(1970,1,1)</f>
        <v>42640.278171296297</v>
      </c>
      <c r="L4106">
        <v>1474958434</v>
      </c>
      <c r="M4106" t="b">
        <v>0</v>
      </c>
      <c r="N4106">
        <v>14</v>
      </c>
      <c r="O4106" s="10">
        <f>Kickstarter[[#This Row],[pledged]]/Kickstarter[[#This Row],[goal]]</f>
        <v>0.21366666666666667</v>
      </c>
      <c r="P4106" s="12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Sub-Category]],LEN(Kickstarter[[#This Row],[Category and Sub-Category]])-FIND("/",Kickstarter[[#This Row],[Category and Sub-Category]]))</f>
        <v>plays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(((Kickstarter[[#This Row],[deadline]]/60)/60)/24)+DATE(1970,1,1)</f>
        <v>42730.010520833333</v>
      </c>
      <c r="J4107">
        <v>1482711309</v>
      </c>
      <c r="K4107" s="9">
        <f>(((Kickstarter[[#This Row],[launched_at]]/60)/60)/24)+DATE(1970,1,1)</f>
        <v>42697.010520833333</v>
      </c>
      <c r="L4107">
        <v>1479860109</v>
      </c>
      <c r="M4107" t="b">
        <v>0</v>
      </c>
      <c r="N4107">
        <v>6</v>
      </c>
      <c r="O4107" s="10">
        <f>Kickstarter[[#This Row],[pledged]]/Kickstarter[[#This Row],[goal]]</f>
        <v>6.9696969696969702E-2</v>
      </c>
      <c r="P4107" s="12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Sub-Category]],LEN(Kickstarter[[#This Row],[Category and Sub-Category]])-FIND("/",Kickstarter[[#This Row],[Category and Sub-Category]]))</f>
        <v>plays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(((Kickstarter[[#This Row],[deadline]]/60)/60)/24)+DATE(1970,1,1)</f>
        <v>42096.041666666672</v>
      </c>
      <c r="J4108">
        <v>1427936400</v>
      </c>
      <c r="K4108" s="9">
        <f>(((Kickstarter[[#This Row],[launched_at]]/60)/60)/24)+DATE(1970,1,1)</f>
        <v>42053.049375000002</v>
      </c>
      <c r="L4108">
        <v>1424221866</v>
      </c>
      <c r="M4108" t="b">
        <v>0</v>
      </c>
      <c r="N4108">
        <v>33</v>
      </c>
      <c r="O4108" s="10">
        <f>Kickstarter[[#This Row],[pledged]]/Kickstarter[[#This Row],[goal]]</f>
        <v>0.70599999999999996</v>
      </c>
      <c r="P4108" s="12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Sub-Category]],LEN(Kickstarter[[#This Row],[Category and Sub-Category]])-FIND("/",Kickstarter[[#This Row],[Category and Sub-Category]]))</f>
        <v>plays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(((Kickstarter[[#This Row],[deadline]]/60)/60)/24)+DATE(1970,1,1)</f>
        <v>41906.916678240741</v>
      </c>
      <c r="J4109">
        <v>1411596001</v>
      </c>
      <c r="K4109" s="9">
        <f>(((Kickstarter[[#This Row],[launched_at]]/60)/60)/24)+DATE(1970,1,1)</f>
        <v>41883.916678240741</v>
      </c>
      <c r="L4109">
        <v>1409608801</v>
      </c>
      <c r="M4109" t="b">
        <v>0</v>
      </c>
      <c r="N4109">
        <v>4</v>
      </c>
      <c r="O4109" s="10">
        <f>Kickstarter[[#This Row],[pledged]]/Kickstarter[[#This Row],[goal]]</f>
        <v>2.0500000000000001E-2</v>
      </c>
      <c r="P4109" s="12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Sub-Category]],LEN(Kickstarter[[#This Row],[Category and Sub-Category]])-FIND("/",Kickstarter[[#This Row],[Category and Sub-Category]]))</f>
        <v>plays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(((Kickstarter[[#This Row],[deadline]]/60)/60)/24)+DATE(1970,1,1)</f>
        <v>42797.208333333328</v>
      </c>
      <c r="J4110">
        <v>1488517200</v>
      </c>
      <c r="K4110" s="9">
        <f>(((Kickstarter[[#This Row],[launched_at]]/60)/60)/24)+DATE(1970,1,1)</f>
        <v>42767.031678240746</v>
      </c>
      <c r="L4110">
        <v>1485909937</v>
      </c>
      <c r="M4110" t="b">
        <v>0</v>
      </c>
      <c r="N4110">
        <v>1</v>
      </c>
      <c r="O4110" s="10">
        <f>Kickstarter[[#This Row],[pledged]]/Kickstarter[[#This Row],[goal]]</f>
        <v>1.9666666666666666E-2</v>
      </c>
      <c r="P4110" s="12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Sub-Category]],LEN(Kickstarter[[#This Row],[Category and Sub-Category]])-FIND("/",Kickstarter[[#This Row],[Category and Sub-Category]]))</f>
        <v>plays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(((Kickstarter[[#This Row],[deadline]]/60)/60)/24)+DATE(1970,1,1)</f>
        <v>42337.581064814818</v>
      </c>
      <c r="J4111">
        <v>1448805404</v>
      </c>
      <c r="K4111" s="9">
        <f>(((Kickstarter[[#This Row],[launched_at]]/60)/60)/24)+DATE(1970,1,1)</f>
        <v>42307.539398148147</v>
      </c>
      <c r="L4111">
        <v>1446209804</v>
      </c>
      <c r="M4111" t="b">
        <v>0</v>
      </c>
      <c r="N4111">
        <v>0</v>
      </c>
      <c r="O4111" s="10">
        <f>Kickstarter[[#This Row],[pledged]]/Kickstarter[[#This Row],[goal]]</f>
        <v>0</v>
      </c>
      <c r="P4111" s="12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Sub-Category]],LEN(Kickstarter[[#This Row],[Category and Sub-Category]])-FIND("/",Kickstarter[[#This Row],[Category and Sub-Category]]))</f>
        <v>plays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(((Kickstarter[[#This Row],[deadline]]/60)/60)/24)+DATE(1970,1,1)</f>
        <v>42572.626747685179</v>
      </c>
      <c r="J4112">
        <v>1469113351</v>
      </c>
      <c r="K4112" s="9">
        <f>(((Kickstarter[[#This Row],[launched_at]]/60)/60)/24)+DATE(1970,1,1)</f>
        <v>42512.626747685179</v>
      </c>
      <c r="L4112">
        <v>1463929351</v>
      </c>
      <c r="M4112" t="b">
        <v>0</v>
      </c>
      <c r="N4112">
        <v>6</v>
      </c>
      <c r="O4112" s="10">
        <f>Kickstarter[[#This Row],[pledged]]/Kickstarter[[#This Row],[goal]]</f>
        <v>0.28666666666666668</v>
      </c>
      <c r="P4112" s="12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Sub-Category]],LEN(Kickstarter[[#This Row],[Category and Sub-Category]])-FIND("/",Kickstarter[[#This Row],[Category and Sub-Category]]))</f>
        <v>plays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(((Kickstarter[[#This Row],[deadline]]/60)/60)/24)+DATE(1970,1,1)</f>
        <v>42059.135879629626</v>
      </c>
      <c r="J4113">
        <v>1424747740</v>
      </c>
      <c r="K4113" s="9">
        <f>(((Kickstarter[[#This Row],[launched_at]]/60)/60)/24)+DATE(1970,1,1)</f>
        <v>42029.135879629626</v>
      </c>
      <c r="L4113">
        <v>1422155740</v>
      </c>
      <c r="M4113" t="b">
        <v>0</v>
      </c>
      <c r="N4113">
        <v>6</v>
      </c>
      <c r="O4113" s="10">
        <f>Kickstarter[[#This Row],[pledged]]/Kickstarter[[#This Row],[goal]]</f>
        <v>3.1333333333333331E-2</v>
      </c>
      <c r="P4113" s="12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Sub-Category]],LEN(Kickstarter[[#This Row],[Category and Sub-Category]])-FIND("/",Kickstarter[[#This Row],[Category and Sub-Category]]))</f>
        <v>plays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(((Kickstarter[[#This Row],[deadline]]/60)/60)/24)+DATE(1970,1,1)</f>
        <v>42428</v>
      </c>
      <c r="J4114">
        <v>1456617600</v>
      </c>
      <c r="K4114" s="9">
        <f>(((Kickstarter[[#This Row],[launched_at]]/60)/60)/24)+DATE(1970,1,1)</f>
        <v>42400.946597222224</v>
      </c>
      <c r="L4114">
        <v>1454280186</v>
      </c>
      <c r="M4114" t="b">
        <v>0</v>
      </c>
      <c r="N4114">
        <v>1</v>
      </c>
      <c r="O4114" s="10">
        <f>Kickstarter[[#This Row],[pledged]]/Kickstarter[[#This Row],[goal]]</f>
        <v>4.0000000000000002E-4</v>
      </c>
      <c r="P4114" s="12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Sub-Category]],LEN(Kickstarter[[#This Row],[Category and Sub-Category]])-FIND("/",Kickstarter[[#This Row],[Category and Sub-Category]]))</f>
        <v>plays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(((Kickstarter[[#This Row],[deadline]]/60)/60)/24)+DATE(1970,1,1)</f>
        <v>42377.273611111115</v>
      </c>
      <c r="J4115">
        <v>1452234840</v>
      </c>
      <c r="K4115" s="9">
        <f>(((Kickstarter[[#This Row],[launched_at]]/60)/60)/24)+DATE(1970,1,1)</f>
        <v>42358.573182870372</v>
      </c>
      <c r="L4115">
        <v>1450619123</v>
      </c>
      <c r="M4115" t="b">
        <v>0</v>
      </c>
      <c r="N4115">
        <v>3</v>
      </c>
      <c r="O4115" s="10">
        <f>Kickstarter[[#This Row],[pledged]]/Kickstarter[[#This Row],[goal]]</f>
        <v>2E-3</v>
      </c>
      <c r="P4115" s="12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Sub-Category]],LEN(Kickstarter[[#This Row],[Category and Sub-Category]])-FIND("/",Kickstarter[[#This Row],[Category and Sub-Category]]))</f>
        <v>plays</v>
      </c>
      <c r="S4115" t="b">
        <v>0</v>
      </c>
      <c r="T4115" t="s">
        <v>8271</v>
      </c>
    </row>
  </sheetData>
  <conditionalFormatting sqref="F1:F1048576">
    <cfRule type="cellIs" dxfId="19" priority="5" operator="equal">
      <formula>"successful"</formula>
    </cfRule>
  </conditionalFormatting>
  <conditionalFormatting sqref="F2:F4115">
    <cfRule type="cellIs" dxfId="18" priority="3" operator="equal">
      <formula>"failed"</formula>
    </cfRule>
    <cfRule type="cellIs" dxfId="17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E8A8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5D8-E05E-4601-B4CB-C5F029DB9299}">
  <sheetPr codeName="Sheet4"/>
  <dimension ref="A1:F14"/>
  <sheetViews>
    <sheetView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3" spans="1:6" x14ac:dyDescent="0.25">
      <c r="A3" s="5" t="s">
        <v>8351</v>
      </c>
      <c r="B3" s="5" t="s">
        <v>8350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8392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8394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8395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8396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8397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8398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8399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8400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4991-8223-42E8-BB24-BB615374D015}">
  <sheetPr codeName="Sheet1"/>
  <dimension ref="A1:F47"/>
  <sheetViews>
    <sheetView zoomScale="90" zoomScaleNormal="90"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2" spans="1:6" x14ac:dyDescent="0.25">
      <c r="A2" s="5" t="s">
        <v>8368</v>
      </c>
      <c r="B2" t="s">
        <v>8352</v>
      </c>
    </row>
    <row r="4" spans="1:6" x14ac:dyDescent="0.25">
      <c r="A4" s="5" t="s">
        <v>8351</v>
      </c>
      <c r="B4" s="5" t="s">
        <v>8350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8310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8311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8312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8317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8318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8320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8321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8328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8335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8336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8343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8344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8346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3B1-9AF7-4043-8255-9933621EC6E3}">
  <sheetPr codeName="Sheet2"/>
  <dimension ref="A1:H18"/>
  <sheetViews>
    <sheetView workbookViewId="0">
      <selection activeCell="E11" sqref="E11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5" t="s">
        <v>8367</v>
      </c>
      <c r="B1" t="s">
        <v>8352</v>
      </c>
    </row>
    <row r="2" spans="1:8" x14ac:dyDescent="0.25">
      <c r="A2" s="5" t="s">
        <v>8368</v>
      </c>
      <c r="B2" t="s">
        <v>8352</v>
      </c>
    </row>
    <row r="3" spans="1:8" x14ac:dyDescent="0.25">
      <c r="H3" t="s">
        <v>8369</v>
      </c>
    </row>
    <row r="4" spans="1:8" x14ac:dyDescent="0.25">
      <c r="A4" s="5" t="s">
        <v>8351</v>
      </c>
      <c r="B4" s="5" t="s">
        <v>8350</v>
      </c>
    </row>
    <row r="5" spans="1:8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8" x14ac:dyDescent="0.25">
      <c r="A6" s="8" t="s">
        <v>8361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8" x14ac:dyDescent="0.25">
      <c r="A7" s="8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8" x14ac:dyDescent="0.25">
      <c r="A8" s="8" t="s">
        <v>8363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8" x14ac:dyDescent="0.25">
      <c r="A9" s="8" t="s">
        <v>8364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8" x14ac:dyDescent="0.25">
      <c r="A10" s="8" t="s">
        <v>8355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8" x14ac:dyDescent="0.25">
      <c r="A11" s="8" t="s">
        <v>8365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8" x14ac:dyDescent="0.25">
      <c r="A12" s="8" t="s">
        <v>8356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8" x14ac:dyDescent="0.25">
      <c r="A13" s="8" t="s">
        <v>8357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8" x14ac:dyDescent="0.25">
      <c r="A14" s="8" t="s">
        <v>8358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8" x14ac:dyDescent="0.25">
      <c r="A15" s="8" t="s">
        <v>8359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8" x14ac:dyDescent="0.25">
      <c r="A16" s="8" t="s">
        <v>8360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8366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A313-4408-4F32-9D5C-E856E847B5D4}">
  <sheetPr codeName="Sheet5"/>
  <dimension ref="A1:H13"/>
  <sheetViews>
    <sheetView workbookViewId="0">
      <selection activeCell="B2" sqref="B2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COUNTIFS(Kickstarter[goal],"&lt;1000",Kickstarter[state],"successful")</f>
        <v>322</v>
      </c>
      <c r="C2">
        <f>COUNTIFS(Kickstarter[goal],"&lt;1000",Kickstarter[state],"failed")</f>
        <v>113</v>
      </c>
      <c r="D2">
        <f>COUNTIFS(Kickstarter[goal],"&lt;1000",Kickstarter[state],"canceled")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COUNTIFS(Kickstarter[goal],"&gt;=1000",Kickstarter[goal],"&lt;5000",Kickstarter[state],"successful")</f>
        <v>932</v>
      </c>
      <c r="C3">
        <f>COUNTIFS(Kickstarter[goal],"&gt;=1000",Kickstarter[goal],"&lt;5000",Kickstarter[state],"failed")</f>
        <v>420</v>
      </c>
      <c r="D3">
        <f>COUNTIFS(Kickstarter[goal],"&gt;=1000",Kickstarter[goal],"&lt;5000",Kickstarter[state],"canceled")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8380</v>
      </c>
      <c r="B4">
        <f>COUNTIFS(Kickstarter[goal],"&gt;=5000",Kickstarter[goal],"&lt;10000",Kickstarter[state],"successful")</f>
        <v>381</v>
      </c>
      <c r="C4">
        <f>COUNTIFS(Kickstarter[goal],"&gt;=5000",Kickstarter[goal],"&lt;10000",Kickstarter[state],"failed")</f>
        <v>283</v>
      </c>
      <c r="D4">
        <f>COUNTIFS(Kickstarter[goal],"&gt;=5000",Kickstarter[goal],"&lt;10000",Kickstarter[state],"canceled")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8382</v>
      </c>
      <c r="B5">
        <f>COUNTIFS(Kickstarter[goal],"&gt;=10000",Kickstarter[goal],"&lt;15000",Kickstarter[state],"successful")</f>
        <v>168</v>
      </c>
      <c r="C5">
        <f>COUNTIFS(Kickstarter[goal],"&gt;=10000",Kickstarter[goal],"&lt;15000",Kickstarter[state],"failed")</f>
        <v>144</v>
      </c>
      <c r="D5">
        <f>COUNTIFS(Kickstarter[goal],"&gt;=10000",Kickstarter[goal],"&lt;15000",Kickstarter[state],"canceled")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8383</v>
      </c>
      <c r="B6">
        <f>COUNTIFS(Kickstarter[goal],"&gt;=15000",Kickstarter[goal],"&lt;20000",Kickstarter[state],"successful")</f>
        <v>94</v>
      </c>
      <c r="C6">
        <f>COUNTIFS(Kickstarter[goal],"&gt;=15000",Kickstarter[goal],"&lt;20000",Kickstarter[state],"failed")</f>
        <v>90</v>
      </c>
      <c r="D6">
        <f>COUNTIFS(Kickstarter[goal],"&gt;=15000",Kickstarter[goal],"&lt;20000",Kickstarter[state],"canceled")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8384</v>
      </c>
      <c r="B7">
        <f>COUNTIFS(Kickstarter[goal],"&gt;=20000",Kickstarter[goal],"&lt;25000",Kickstarter[state],"successful")</f>
        <v>62</v>
      </c>
      <c r="C7">
        <f>COUNTIFS(Kickstarter[goal],"&gt;=20000",Kickstarter[goal],"&lt;25000",Kickstarter[state],"failed")</f>
        <v>72</v>
      </c>
      <c r="D7">
        <f>COUNTIFS(Kickstarter[goal],"&gt;=20000",Kickstarter[goal],"&lt;25000",Kickstarter[state],"canceled")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8385</v>
      </c>
      <c r="B8">
        <f>COUNTIFS(Kickstarter[goal],"&gt;=25000",Kickstarter[goal],"&lt;30000",Kickstarter[state],"successful")</f>
        <v>55</v>
      </c>
      <c r="C8">
        <f>COUNTIFS(Kickstarter[goal],"&gt;=25000",Kickstarter[goal],"&lt;30000",Kickstarter[state],"failed")</f>
        <v>64</v>
      </c>
      <c r="D8">
        <f>COUNTIFS(Kickstarter[goal],"&gt;=25000",Kickstarter[goal],"&lt;30000",Kickstarter[state],"canceled")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8386</v>
      </c>
      <c r="B9">
        <f>COUNTIFS(Kickstarter[goal],"&gt;=30000",Kickstarter[goal],"&lt;35000",Kickstarter[state],"successful")</f>
        <v>32</v>
      </c>
      <c r="C9">
        <f>COUNTIFS(Kickstarter[goal],"&gt;=30000",Kickstarter[goal],"&lt;35000",Kickstarter[state],"failed")</f>
        <v>37</v>
      </c>
      <c r="D9">
        <f>COUNTIFS(Kickstarter[goal],"&gt;=30000",Kickstarter[goal],"&lt;35000",Kickstarter[state],"canceled")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8387</v>
      </c>
      <c r="B10">
        <f>COUNTIFS(Kickstarter[goal],"&gt;=35000",Kickstarter[goal],"&lt;40000",Kickstarter[state],"successful")</f>
        <v>26</v>
      </c>
      <c r="C10">
        <f>COUNTIFS(Kickstarter[goal],"&gt;=35000",Kickstarter[goal],"&lt;40000",Kickstarter[state],"failed")</f>
        <v>22</v>
      </c>
      <c r="D10">
        <f>COUNTIFS(Kickstarter[goal],"&gt;=35000",Kickstarter[goal],"&lt;40000",Kickstarter[state],"canceled")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8388</v>
      </c>
      <c r="B11">
        <f>COUNTIFS(Kickstarter[goal],"&gt;=40000",Kickstarter[goal],"&lt;45000",Kickstarter[state],"successful")</f>
        <v>21</v>
      </c>
      <c r="C11">
        <f>COUNTIFS(Kickstarter[goal],"&gt;=40000",Kickstarter[goal],"&lt;45000",Kickstarter[state],"failed")</f>
        <v>16</v>
      </c>
      <c r="D11">
        <f>COUNTIFS(Kickstarter[goal],"&gt;=40000",Kickstarter[goal],"&lt;45000",Kickstarter[state],"canceled")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8389</v>
      </c>
      <c r="B12">
        <f>COUNTIFS(Kickstarter[goal],"&gt;=45000",Kickstarter[goal],"&lt;50000",Kickstarter[state],"successful")</f>
        <v>6</v>
      </c>
      <c r="C12">
        <f>COUNTIFS(Kickstarter[goal],"&gt;=45000",Kickstarter[goal],"&lt;50000",Kickstarter[state],"failed")</f>
        <v>11</v>
      </c>
      <c r="D12">
        <f>COUNTIFS(Kickstarter[goal],"&gt;=45000",Kickstarter[goal],"&lt;50000",Kickstarter[state],"canceled")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8381</v>
      </c>
      <c r="B13">
        <f>COUNTIFS(Kickstarter[goal],"&gt;=50000",Kickstarter[state],"successful")</f>
        <v>86</v>
      </c>
      <c r="C13">
        <f>COUNTIFS(Kickstarter[goal],"&gt;=50000",Kickstarter[state],"failed")</f>
        <v>258</v>
      </c>
      <c r="D13">
        <f>COUNTIFS(Kickstarter[goal],"&gt;=50000",Kickstarter[state],"canceled")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17D9-8855-48B5-A3AD-F6650010D356}">
  <dimension ref="A1:J2186"/>
  <sheetViews>
    <sheetView tabSelected="1" workbookViewId="0">
      <selection activeCell="I30" sqref="I30"/>
    </sheetView>
  </sheetViews>
  <sheetFormatPr defaultRowHeight="15" x14ac:dyDescent="0.25"/>
  <cols>
    <col min="1" max="1" width="13.85546875" customWidth="1"/>
    <col min="2" max="2" width="14.7109375" customWidth="1"/>
    <col min="5" max="5" width="13.85546875" bestFit="1" customWidth="1"/>
    <col min="8" max="8" width="27.140625" customWidth="1"/>
    <col min="9" max="9" width="14.85546875" customWidth="1"/>
    <col min="10" max="10" width="12.57031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ht="15.75" thickBot="1" x14ac:dyDescent="0.3">
      <c r="A2" t="s">
        <v>8219</v>
      </c>
      <c r="B2">
        <v>182</v>
      </c>
      <c r="D2" t="s">
        <v>8221</v>
      </c>
      <c r="E2">
        <v>0</v>
      </c>
      <c r="I2" s="18"/>
      <c r="J2" s="18"/>
    </row>
    <row r="3" spans="1:10" ht="16.5" thickTop="1" thickBot="1" x14ac:dyDescent="0.3">
      <c r="A3" t="s">
        <v>8219</v>
      </c>
      <c r="B3">
        <v>79</v>
      </c>
      <c r="D3" t="s">
        <v>8221</v>
      </c>
      <c r="E3">
        <v>1</v>
      </c>
      <c r="H3" s="17" t="s">
        <v>8407</v>
      </c>
      <c r="I3" s="20" t="s">
        <v>8219</v>
      </c>
      <c r="J3" s="19" t="s">
        <v>8221</v>
      </c>
    </row>
    <row r="4" spans="1:10" ht="15.75" thickTop="1" x14ac:dyDescent="0.25">
      <c r="A4" t="s">
        <v>8219</v>
      </c>
      <c r="B4">
        <v>35</v>
      </c>
      <c r="D4" t="s">
        <v>8221</v>
      </c>
      <c r="E4">
        <v>10</v>
      </c>
      <c r="H4" s="16" t="s">
        <v>8401</v>
      </c>
      <c r="I4" s="14">
        <f>AVERAGE(successful)</f>
        <v>194.42517162471395</v>
      </c>
      <c r="J4" s="21">
        <f>AVERAGE(failed)</f>
        <v>17.709803921568628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s="16" t="s">
        <v>8402</v>
      </c>
      <c r="I5" s="15">
        <f>MEDIAN(successful)</f>
        <v>62</v>
      </c>
      <c r="J5" s="22">
        <f>MEDIAN(failed)</f>
        <v>4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s="16" t="s">
        <v>8403</v>
      </c>
      <c r="I6" s="15">
        <f>MIN(successful)</f>
        <v>1</v>
      </c>
      <c r="J6" s="22">
        <f>MIN(failed)</f>
        <v>0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s="16" t="s">
        <v>8404</v>
      </c>
      <c r="I7" s="15">
        <f>MAX(successful)</f>
        <v>26457</v>
      </c>
      <c r="J7" s="22">
        <f>MAX(failed)</f>
        <v>1293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H8" s="16" t="s">
        <v>8405</v>
      </c>
      <c r="I8" s="14">
        <f>_xlfn.VAR.P(successful)</f>
        <v>712840.9867348104</v>
      </c>
      <c r="J8" s="23">
        <f>_xlfn.VAR.P(failed)</f>
        <v>3773.2216685890044</v>
      </c>
    </row>
    <row r="9" spans="1:10" ht="15.75" thickBot="1" x14ac:dyDescent="0.3">
      <c r="A9" t="s">
        <v>8219</v>
      </c>
      <c r="B9">
        <v>57</v>
      </c>
      <c r="D9" t="s">
        <v>8221</v>
      </c>
      <c r="E9">
        <v>2</v>
      </c>
      <c r="H9" s="16" t="s">
        <v>8406</v>
      </c>
      <c r="I9" s="24">
        <f>_xlfn.STDEV.P(successful)</f>
        <v>844.29910975602149</v>
      </c>
      <c r="J9" s="25">
        <f>_xlfn.STDEV.P(failed)</f>
        <v>61.426555076684906</v>
      </c>
    </row>
    <row r="10" spans="1:10" ht="15.75" thickTop="1" x14ac:dyDescent="0.25">
      <c r="A10" t="s">
        <v>8219</v>
      </c>
      <c r="B10">
        <v>12</v>
      </c>
      <c r="D10" t="s">
        <v>8221</v>
      </c>
      <c r="E10">
        <v>3</v>
      </c>
      <c r="H10" s="13"/>
      <c r="I10" s="14"/>
      <c r="J10" s="14"/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H11" s="26"/>
      <c r="I11" s="14"/>
      <c r="J11" s="14"/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5" priority="6" operator="equal">
      <formula>"successful"</formula>
    </cfRule>
  </conditionalFormatting>
  <conditionalFormatting sqref="A2:A2186">
    <cfRule type="cellIs" dxfId="4" priority="4" operator="equal">
      <formula>"failed"</formula>
    </cfRule>
    <cfRule type="cellIs" dxfId="3" priority="5" operator="equal">
      <formula>"canceled"</formula>
    </cfRule>
  </conditionalFormatting>
  <conditionalFormatting sqref="D1:D1045992">
    <cfRule type="cellIs" dxfId="2" priority="3" operator="equal">
      <formula>"successful"</formula>
    </cfRule>
  </conditionalFormatting>
  <conditionalFormatting sqref="D2:D1531">
    <cfRule type="cellIs" dxfId="1" priority="1" operator="equal">
      <formula>"failed"</formula>
    </cfRule>
    <cfRule type="cellIs" dxfId="0" priority="2" operator="equal">
      <formula>"canceled"</formula>
    </cfRule>
  </conditionalFormatting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PivotTable1</vt:lpstr>
      <vt:lpstr>PivotTable2</vt:lpstr>
      <vt:lpstr>PivotTable3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Pessa</cp:lastModifiedBy>
  <dcterms:created xsi:type="dcterms:W3CDTF">2017-04-20T15:17:24Z</dcterms:created>
  <dcterms:modified xsi:type="dcterms:W3CDTF">2020-06-08T22:13:59Z</dcterms:modified>
</cp:coreProperties>
</file>