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kenneth.AD\ShareFile\Personal Folders\GitHub\ExcelSimulator\"/>
    </mc:Choice>
  </mc:AlternateContent>
  <xr:revisionPtr revIDLastSave="0" documentId="8_{6EB6F9CF-43AF-4037-AB36-AE0D9C8B28C1}" xr6:coauthVersionLast="43" xr6:coauthVersionMax="43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Design">Sheet1!$G$17:$K$26</definedName>
    <definedName name="ProductInclude">Sheet1!$G$11:$K$11</definedName>
    <definedName name="RespondentInclude">Sheet1!$P$12:$P$21</definedName>
    <definedName name="rng">Sheet1!#REF!</definedName>
    <definedName name="Utilities">Sheet1!$Q$12:$Z$21</definedName>
    <definedName name="Weights">Sheet1!$AA$12:$AA$21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1" l="1"/>
  <c r="I11" i="1"/>
  <c r="J11" i="1"/>
  <c r="K11" i="1"/>
  <c r="G11" i="1"/>
  <c r="G13" i="1"/>
  <c r="G21" i="1" s="1"/>
  <c r="H13" i="1"/>
  <c r="H21" i="1" s="1"/>
  <c r="I13" i="1"/>
  <c r="I21" i="1" s="1"/>
  <c r="J13" i="1"/>
  <c r="J20" i="1" s="1"/>
  <c r="G14" i="1"/>
  <c r="G23" i="1" s="1"/>
  <c r="H14" i="1"/>
  <c r="H23" i="1" s="1"/>
  <c r="I14" i="1"/>
  <c r="I23" i="1" s="1"/>
  <c r="J14" i="1"/>
  <c r="J23" i="1" s="1"/>
  <c r="H12" i="1"/>
  <c r="H19" i="1" s="1"/>
  <c r="I12" i="1"/>
  <c r="I19" i="1" s="1"/>
  <c r="J12" i="1"/>
  <c r="J18" i="1" s="1"/>
  <c r="G12" i="1"/>
  <c r="G18" i="1" s="1"/>
  <c r="J17" i="1" l="1"/>
  <c r="I24" i="1"/>
  <c r="I20" i="1"/>
  <c r="J19" i="1"/>
  <c r="J22" i="1"/>
  <c r="I22" i="1"/>
  <c r="J21" i="1"/>
  <c r="J24" i="1"/>
  <c r="I18" i="1"/>
  <c r="H18" i="1"/>
  <c r="I17" i="1"/>
  <c r="H24" i="1"/>
  <c r="H22" i="1"/>
  <c r="H20" i="1"/>
  <c r="H17" i="1"/>
  <c r="G24" i="1"/>
  <c r="G22" i="1"/>
  <c r="G20" i="1"/>
  <c r="I25" i="1"/>
  <c r="J25" i="1"/>
  <c r="H25" i="1"/>
  <c r="G25" i="1"/>
  <c r="G19" i="1"/>
  <c r="G17" i="1"/>
  <c r="N30" i="1" l="1" a="1"/>
  <c r="N25" i="1" a="1"/>
  <c r="N25" i="1" s="1"/>
  <c r="G8" i="1" s="1"/>
  <c r="O25" i="1" l="1"/>
  <c r="H8" i="1" s="1"/>
  <c r="Q25" i="1"/>
  <c r="J8" i="1" s="1"/>
  <c r="P25" i="1"/>
  <c r="I8" i="1" s="1"/>
  <c r="R25" i="1"/>
  <c r="K8" i="1" s="1"/>
  <c r="N30" i="1"/>
  <c r="R30" i="1"/>
  <c r="Q30" i="1"/>
  <c r="P30" i="1"/>
  <c r="O30" i="1"/>
</calcChain>
</file>

<file path=xl/sharedStrings.xml><?xml version="1.0" encoding="utf-8"?>
<sst xmlns="http://schemas.openxmlformats.org/spreadsheetml/2006/main" count="74" uniqueCount="29">
  <si>
    <t>Red</t>
  </si>
  <si>
    <t>Green</t>
  </si>
  <si>
    <t>Blue</t>
  </si>
  <si>
    <t>Large</t>
  </si>
  <si>
    <t>Medium</t>
  </si>
  <si>
    <t>Small</t>
  </si>
  <si>
    <t>Product 1</t>
  </si>
  <si>
    <t>Product 2</t>
  </si>
  <si>
    <t>Product 3</t>
  </si>
  <si>
    <t>Product 4</t>
  </si>
  <si>
    <t>None</t>
  </si>
  <si>
    <t>Color</t>
  </si>
  <si>
    <t>Size</t>
  </si>
  <si>
    <t>Price</t>
  </si>
  <si>
    <t>Include</t>
  </si>
  <si>
    <t>Exclude</t>
  </si>
  <si>
    <t>Include?</t>
  </si>
  <si>
    <t>SOP</t>
  </si>
  <si>
    <t>Labels</t>
  </si>
  <si>
    <t>Simulator</t>
  </si>
  <si>
    <t>Design</t>
  </si>
  <si>
    <t>$3</t>
  </si>
  <si>
    <t>$1</t>
  </si>
  <si>
    <t>$2</t>
  </si>
  <si>
    <t>Utilities</t>
  </si>
  <si>
    <t>Respondent</t>
  </si>
  <si>
    <t>Weight</t>
  </si>
  <si>
    <t>The Magic (Share of Preference)</t>
  </si>
  <si>
    <t>The Magic (Share of Preference - Weighted 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</si>
</sst>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0" xfId="0" applyNumberFormat="1" applyBorder="1"/>
    <xf numFmtId="0" fontId="0" fillId="0" borderId="6" xfId="0" applyBorder="1"/>
    <xf numFmtId="49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2" fillId="0" borderId="1" xfId="0" applyFont="1" applyBorder="1"/>
    <xf numFmtId="0" fontId="0" fillId="2" borderId="9" xfId="0" applyFill="1" applyBorder="1"/>
    <xf numFmtId="49" fontId="0" fillId="2" borderId="9" xfId="1" applyNumberFormat="1" applyFont="1" applyFill="1" applyBorder="1"/>
    <xf numFmtId="0" fontId="0" fillId="0" borderId="9" xfId="0" applyBorder="1"/>
    <xf numFmtId="0" fontId="0" fillId="2" borderId="10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0" fontId="0" fillId="0" borderId="17" xfId="2" applyNumberFormat="1" applyFont="1" applyBorder="1"/>
    <xf numFmtId="10" fontId="0" fillId="0" borderId="18" xfId="2" applyNumberFormat="1" applyFont="1" applyBorder="1"/>
    <xf numFmtId="0" fontId="0" fillId="0" borderId="0" xfId="0" applyFill="1" applyBorder="1"/>
    <xf numFmtId="0" fontId="0" fillId="0" borderId="19" xfId="0" applyBorder="1"/>
    <xf numFmtId="0" fontId="0" fillId="0" borderId="20" xfId="0" applyFill="1" applyBorder="1"/>
    <xf numFmtId="0" fontId="0" fillId="0" borderId="21" xfId="0" applyFill="1" applyBorder="1"/>
  </cellXfs>
  <cellStyles count="3">
    <cellStyle name="Currency" xfId="1" builtinId="4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0"/>
  <sheetViews>
    <sheetView tabSelected="1" workbookViewId="0"/>
  </sheetViews>
  <sheetFormatPr defaultRowHeight="15" x14ac:dyDescent="0.25"/>
  <cols>
    <col min="5" max="5" width="9.5703125" bestFit="1" customWidth="1"/>
    <col min="13" max="13" width="13.28515625" customWidth="1"/>
    <col min="27" max="27" width="15.28515625" bestFit="1" customWidth="1"/>
  </cols>
  <sheetData>
    <row r="1" spans="1:27" ht="15.75" thickBot="1" x14ac:dyDescent="0.3"/>
    <row r="2" spans="1:27" ht="15.75" thickBot="1" x14ac:dyDescent="0.3">
      <c r="E2" s="11" t="s">
        <v>19</v>
      </c>
      <c r="F2" s="1"/>
      <c r="G2" s="20" t="s">
        <v>6</v>
      </c>
      <c r="H2" s="20" t="s">
        <v>7</v>
      </c>
      <c r="I2" s="20" t="s">
        <v>8</v>
      </c>
      <c r="J2" s="20" t="s">
        <v>9</v>
      </c>
      <c r="K2" s="21" t="s">
        <v>10</v>
      </c>
    </row>
    <row r="3" spans="1:27" x14ac:dyDescent="0.25">
      <c r="A3" s="11" t="s">
        <v>18</v>
      </c>
      <c r="B3" s="1"/>
      <c r="C3" s="2"/>
      <c r="E3" s="3"/>
      <c r="F3" s="14" t="s">
        <v>16</v>
      </c>
      <c r="G3" s="14" t="s">
        <v>15</v>
      </c>
      <c r="H3" s="14" t="s">
        <v>14</v>
      </c>
      <c r="I3" s="14" t="s">
        <v>14</v>
      </c>
      <c r="J3" s="14" t="s">
        <v>14</v>
      </c>
      <c r="K3" s="16" t="s">
        <v>14</v>
      </c>
    </row>
    <row r="4" spans="1:27" x14ac:dyDescent="0.25">
      <c r="A4" s="3"/>
      <c r="B4" s="4"/>
      <c r="C4" s="5"/>
      <c r="E4" s="3"/>
      <c r="F4" s="14" t="s">
        <v>11</v>
      </c>
      <c r="G4" s="15" t="s">
        <v>1</v>
      </c>
      <c r="H4" s="15" t="s">
        <v>0</v>
      </c>
      <c r="I4" s="15" t="s">
        <v>0</v>
      </c>
      <c r="J4" s="15" t="s">
        <v>0</v>
      </c>
      <c r="K4" s="17"/>
    </row>
    <row r="5" spans="1:27" x14ac:dyDescent="0.25">
      <c r="A5" s="3"/>
      <c r="B5" s="4" t="s">
        <v>14</v>
      </c>
      <c r="C5" s="5"/>
      <c r="E5" s="3"/>
      <c r="F5" s="14" t="s">
        <v>12</v>
      </c>
      <c r="G5" s="12" t="s">
        <v>3</v>
      </c>
      <c r="H5" s="12" t="s">
        <v>3</v>
      </c>
      <c r="I5" s="12" t="s">
        <v>3</v>
      </c>
      <c r="J5" s="12" t="s">
        <v>3</v>
      </c>
      <c r="K5" s="18"/>
    </row>
    <row r="6" spans="1:27" x14ac:dyDescent="0.25">
      <c r="A6" s="3"/>
      <c r="B6" s="4" t="s">
        <v>15</v>
      </c>
      <c r="C6" s="5"/>
      <c r="E6" s="3"/>
      <c r="F6" s="14" t="s">
        <v>13</v>
      </c>
      <c r="G6" s="13" t="s">
        <v>22</v>
      </c>
      <c r="H6" s="13" t="s">
        <v>22</v>
      </c>
      <c r="I6" s="13" t="s">
        <v>22</v>
      </c>
      <c r="J6" s="13" t="s">
        <v>22</v>
      </c>
      <c r="K6" s="19"/>
    </row>
    <row r="7" spans="1:27" x14ac:dyDescent="0.25">
      <c r="A7" s="3"/>
      <c r="B7" s="4" t="s">
        <v>0</v>
      </c>
      <c r="C7" s="5">
        <v>1</v>
      </c>
      <c r="E7" s="3"/>
      <c r="F7" s="4"/>
      <c r="G7" s="4"/>
      <c r="H7" s="4"/>
      <c r="I7" s="4"/>
      <c r="J7" s="4"/>
      <c r="K7" s="5"/>
    </row>
    <row r="8" spans="1:27" ht="15.75" thickBot="1" x14ac:dyDescent="0.3">
      <c r="A8" s="3"/>
      <c r="B8" s="4" t="s">
        <v>1</v>
      </c>
      <c r="C8" s="5">
        <v>2</v>
      </c>
      <c r="E8" s="7"/>
      <c r="F8" s="22" t="s">
        <v>17</v>
      </c>
      <c r="G8" s="23">
        <f>N25</f>
        <v>0</v>
      </c>
      <c r="H8" s="23">
        <f t="shared" ref="H8:K8" si="0">O25</f>
        <v>0.10014505858603924</v>
      </c>
      <c r="I8" s="23">
        <f t="shared" si="0"/>
        <v>0.10014505858603924</v>
      </c>
      <c r="J8" s="23">
        <f t="shared" si="0"/>
        <v>0.10014505858603924</v>
      </c>
      <c r="K8" s="24">
        <f t="shared" si="0"/>
        <v>0.69956482424188227</v>
      </c>
    </row>
    <row r="9" spans="1:27" x14ac:dyDescent="0.25">
      <c r="A9" s="3"/>
      <c r="B9" s="4" t="s">
        <v>2</v>
      </c>
      <c r="C9" s="5">
        <v>3</v>
      </c>
    </row>
    <row r="10" spans="1:27" ht="15.75" thickBot="1" x14ac:dyDescent="0.3">
      <c r="A10" s="3"/>
      <c r="B10" s="4" t="s">
        <v>3</v>
      </c>
      <c r="C10" s="5">
        <v>1</v>
      </c>
    </row>
    <row r="11" spans="1:27" x14ac:dyDescent="0.25">
      <c r="A11" s="3"/>
      <c r="B11" s="4" t="s">
        <v>4</v>
      </c>
      <c r="C11" s="5">
        <v>2</v>
      </c>
      <c r="E11" s="11" t="s">
        <v>20</v>
      </c>
      <c r="F11" s="1" t="s">
        <v>16</v>
      </c>
      <c r="G11" s="1">
        <f>1*(G3="Include")</f>
        <v>0</v>
      </c>
      <c r="H11" s="1">
        <f t="shared" ref="H11:K11" si="1">1*(H3="Include")</f>
        <v>1</v>
      </c>
      <c r="I11" s="1">
        <f t="shared" si="1"/>
        <v>1</v>
      </c>
      <c r="J11" s="1">
        <f t="shared" si="1"/>
        <v>1</v>
      </c>
      <c r="K11" s="2">
        <f t="shared" si="1"/>
        <v>1</v>
      </c>
      <c r="M11" s="11" t="s">
        <v>24</v>
      </c>
      <c r="N11" s="1"/>
      <c r="O11" s="1" t="s">
        <v>25</v>
      </c>
      <c r="P11" s="1" t="s">
        <v>14</v>
      </c>
      <c r="Q11" s="1" t="s">
        <v>0</v>
      </c>
      <c r="R11" s="1" t="s">
        <v>1</v>
      </c>
      <c r="S11" s="1" t="s">
        <v>2</v>
      </c>
      <c r="T11" s="1" t="s">
        <v>3</v>
      </c>
      <c r="U11" s="1" t="s">
        <v>4</v>
      </c>
      <c r="V11" s="1" t="s">
        <v>5</v>
      </c>
      <c r="W11" s="1" t="s">
        <v>22</v>
      </c>
      <c r="X11" s="1" t="s">
        <v>23</v>
      </c>
      <c r="Y11" s="1" t="s">
        <v>21</v>
      </c>
      <c r="Z11" s="2" t="s">
        <v>10</v>
      </c>
      <c r="AA11" s="26" t="s">
        <v>26</v>
      </c>
    </row>
    <row r="12" spans="1:27" x14ac:dyDescent="0.25">
      <c r="A12" s="3"/>
      <c r="B12" s="4" t="s">
        <v>5</v>
      </c>
      <c r="C12" s="5">
        <v>3</v>
      </c>
      <c r="E12" s="3">
        <v>1</v>
      </c>
      <c r="F12" s="4" t="s">
        <v>11</v>
      </c>
      <c r="G12" s="4">
        <f>VLOOKUP(G4,$B$7:$C$15,2,0)</f>
        <v>2</v>
      </c>
      <c r="H12" s="4">
        <f t="shared" ref="H12:J12" si="2">VLOOKUP(H4,$B$7:$C$15,2,0)</f>
        <v>1</v>
      </c>
      <c r="I12" s="4">
        <f t="shared" si="2"/>
        <v>1</v>
      </c>
      <c r="J12" s="4">
        <f t="shared" si="2"/>
        <v>1</v>
      </c>
      <c r="K12" s="5"/>
      <c r="M12" s="3"/>
      <c r="N12" s="4"/>
      <c r="O12" s="4">
        <v>1</v>
      </c>
      <c r="P12" s="4">
        <v>1</v>
      </c>
      <c r="Q12" s="4">
        <v>-3.6234906809517637</v>
      </c>
      <c r="R12" s="4">
        <v>1.0017380409445025</v>
      </c>
      <c r="S12" s="4">
        <v>2.6217526400072613</v>
      </c>
      <c r="T12" s="4">
        <v>-2.1595092491668759</v>
      </c>
      <c r="U12" s="4">
        <v>-0.81361518618904993</v>
      </c>
      <c r="V12" s="4">
        <v>2.9731244353559259</v>
      </c>
      <c r="W12" s="4">
        <v>3.3232777112663836</v>
      </c>
      <c r="X12" s="4">
        <v>-0.57623882460399356</v>
      </c>
      <c r="Y12" s="4">
        <v>-2.74703888666239</v>
      </c>
      <c r="Z12" s="5">
        <v>-0.6637837060640166</v>
      </c>
      <c r="AA12" s="27">
        <v>4</v>
      </c>
    </row>
    <row r="13" spans="1:27" x14ac:dyDescent="0.25">
      <c r="A13" s="3"/>
      <c r="B13" s="6" t="s">
        <v>22</v>
      </c>
      <c r="C13" s="5">
        <v>1</v>
      </c>
      <c r="E13" s="3">
        <v>2</v>
      </c>
      <c r="F13" s="4" t="s">
        <v>12</v>
      </c>
      <c r="G13" s="4">
        <f t="shared" ref="G13:J13" si="3">VLOOKUP(G5,$B$7:$C$15,2,0)</f>
        <v>1</v>
      </c>
      <c r="H13" s="4">
        <f t="shared" si="3"/>
        <v>1</v>
      </c>
      <c r="I13" s="4">
        <f t="shared" si="3"/>
        <v>1</v>
      </c>
      <c r="J13" s="4">
        <f t="shared" si="3"/>
        <v>1</v>
      </c>
      <c r="K13" s="5"/>
      <c r="M13" s="3"/>
      <c r="N13" s="4"/>
      <c r="O13" s="4">
        <v>2</v>
      </c>
      <c r="P13" s="4">
        <v>1</v>
      </c>
      <c r="Q13" s="4">
        <v>-0.80942405210077695</v>
      </c>
      <c r="R13" s="4">
        <v>-0.34354688798646382</v>
      </c>
      <c r="S13" s="4">
        <v>1.1529709400872408</v>
      </c>
      <c r="T13" s="4">
        <v>-4.5389422159422264</v>
      </c>
      <c r="U13" s="4">
        <v>1.8983101366976927</v>
      </c>
      <c r="V13" s="4">
        <v>2.6406320792445337</v>
      </c>
      <c r="W13" s="4">
        <v>1.6182630544367367</v>
      </c>
      <c r="X13" s="4">
        <v>-0.40938601768766247</v>
      </c>
      <c r="Y13" s="4">
        <v>-1.2088770367490742</v>
      </c>
      <c r="Z13" s="5">
        <v>1.545042404194124</v>
      </c>
      <c r="AA13" s="27">
        <v>0.5</v>
      </c>
    </row>
    <row r="14" spans="1:27" x14ac:dyDescent="0.25">
      <c r="A14" s="3"/>
      <c r="B14" s="6" t="s">
        <v>23</v>
      </c>
      <c r="C14" s="5">
        <v>2</v>
      </c>
      <c r="E14" s="3">
        <v>3</v>
      </c>
      <c r="F14" s="4" t="s">
        <v>13</v>
      </c>
      <c r="G14" s="4">
        <f t="shared" ref="G14:J14" si="4">VLOOKUP(G6,$B$7:$C$15,2,0)</f>
        <v>1</v>
      </c>
      <c r="H14" s="4">
        <f t="shared" si="4"/>
        <v>1</v>
      </c>
      <c r="I14" s="4">
        <f t="shared" si="4"/>
        <v>1</v>
      </c>
      <c r="J14" s="4">
        <f t="shared" si="4"/>
        <v>1</v>
      </c>
      <c r="K14" s="5"/>
      <c r="M14" s="3"/>
      <c r="N14" s="4"/>
      <c r="O14" s="4">
        <v>3</v>
      </c>
      <c r="P14" s="4">
        <v>1</v>
      </c>
      <c r="Q14" s="4">
        <v>-2.7382290409865537</v>
      </c>
      <c r="R14" s="4">
        <v>1.0592317126917781</v>
      </c>
      <c r="S14" s="4">
        <v>1.6789973282947757</v>
      </c>
      <c r="T14" s="4">
        <v>-0.73895587578903932</v>
      </c>
      <c r="U14" s="4">
        <v>-9.7894924837435671E-2</v>
      </c>
      <c r="V14" s="4">
        <v>0.83685080062647499</v>
      </c>
      <c r="W14" s="4">
        <v>2.8317967758110196</v>
      </c>
      <c r="X14" s="4">
        <v>-0.85675621312899386</v>
      </c>
      <c r="Y14" s="4">
        <v>-1.9750405626820255</v>
      </c>
      <c r="Z14" s="5">
        <v>-1.6269166279206462</v>
      </c>
      <c r="AA14" s="27">
        <v>0.5</v>
      </c>
    </row>
    <row r="15" spans="1:27" ht="15.75" thickBot="1" x14ac:dyDescent="0.3">
      <c r="A15" s="7"/>
      <c r="B15" s="8" t="s">
        <v>21</v>
      </c>
      <c r="C15" s="9">
        <v>3</v>
      </c>
      <c r="E15" s="3"/>
      <c r="F15" s="4"/>
      <c r="G15" s="4"/>
      <c r="H15" s="4"/>
      <c r="I15" s="4"/>
      <c r="J15" s="4"/>
      <c r="K15" s="5"/>
      <c r="M15" s="3"/>
      <c r="N15" s="4"/>
      <c r="O15" s="4">
        <v>4</v>
      </c>
      <c r="P15" s="4">
        <v>1</v>
      </c>
      <c r="Q15" s="4">
        <v>-1.9956515376533084</v>
      </c>
      <c r="R15" s="4">
        <v>-0.56261921400905801</v>
      </c>
      <c r="S15" s="4">
        <v>2.5582707516623664</v>
      </c>
      <c r="T15" s="4">
        <v>-1.2301553514877654</v>
      </c>
      <c r="U15" s="4">
        <v>0.40314139672182003</v>
      </c>
      <c r="V15" s="4">
        <v>0.82701395476594541</v>
      </c>
      <c r="W15" s="4">
        <v>0.66185991160424229</v>
      </c>
      <c r="X15" s="4">
        <v>0.61852681170604562</v>
      </c>
      <c r="Y15" s="4">
        <v>-1.2803867233102879</v>
      </c>
      <c r="Z15" s="5">
        <v>-1.0034852923994482</v>
      </c>
      <c r="AA15" s="27">
        <v>0.5</v>
      </c>
    </row>
    <row r="16" spans="1:27" x14ac:dyDescent="0.25">
      <c r="E16" s="3"/>
      <c r="F16" s="4"/>
      <c r="G16" s="4">
        <v>1</v>
      </c>
      <c r="H16" s="4">
        <v>2</v>
      </c>
      <c r="I16" s="4">
        <v>3</v>
      </c>
      <c r="J16" s="4">
        <v>4</v>
      </c>
      <c r="K16" s="5" t="s">
        <v>10</v>
      </c>
      <c r="M16" s="3"/>
      <c r="N16" s="4"/>
      <c r="O16" s="4">
        <v>5</v>
      </c>
      <c r="P16" s="4">
        <v>1</v>
      </c>
      <c r="Q16" s="4">
        <v>-1.4604352378315344</v>
      </c>
      <c r="R16" s="4">
        <v>-0.23222168346732808</v>
      </c>
      <c r="S16" s="4">
        <v>1.6926569212988625</v>
      </c>
      <c r="T16" s="4">
        <v>-1.8158593763926805</v>
      </c>
      <c r="U16" s="4">
        <v>-0.35355392593739565</v>
      </c>
      <c r="V16" s="4">
        <v>2.1694133023300761</v>
      </c>
      <c r="W16" s="4">
        <v>2.7572259968761799</v>
      </c>
      <c r="X16" s="4">
        <v>-0.31874165768128737</v>
      </c>
      <c r="Y16" s="4">
        <v>-2.4384843391948925</v>
      </c>
      <c r="Z16" s="5">
        <v>1.8722463714826922</v>
      </c>
      <c r="AA16" s="27">
        <v>0.5</v>
      </c>
    </row>
    <row r="17" spans="5:27" x14ac:dyDescent="0.25">
      <c r="E17" s="3">
        <v>1</v>
      </c>
      <c r="F17" s="4">
        <v>1</v>
      </c>
      <c r="G17" s="4">
        <f>1*(VLOOKUP($E17,$E$12:$J$14,G$16+2,0)=$F17)</f>
        <v>0</v>
      </c>
      <c r="H17" s="4">
        <f t="shared" ref="H17:J25" si="5">1*(VLOOKUP($E17,$E$12:$J$14,H$16+2,0)=$F17)</f>
        <v>1</v>
      </c>
      <c r="I17" s="4">
        <f t="shared" si="5"/>
        <v>1</v>
      </c>
      <c r="J17" s="4">
        <f t="shared" si="5"/>
        <v>1</v>
      </c>
      <c r="K17" s="5">
        <v>0</v>
      </c>
      <c r="M17" s="3"/>
      <c r="N17" s="4"/>
      <c r="O17" s="4">
        <v>6</v>
      </c>
      <c r="P17" s="4">
        <v>1</v>
      </c>
      <c r="Q17" s="4">
        <v>-2.2838712058546169</v>
      </c>
      <c r="R17" s="4">
        <v>5.2384805288376857E-2</v>
      </c>
      <c r="S17" s="4">
        <v>2.23148640056624</v>
      </c>
      <c r="T17" s="4">
        <v>-0.72781888837503406</v>
      </c>
      <c r="U17" s="4">
        <v>-0.17690277077403671</v>
      </c>
      <c r="V17" s="4">
        <v>0.90472165914907077</v>
      </c>
      <c r="W17" s="4">
        <v>0.68610473572202735</v>
      </c>
      <c r="X17" s="4">
        <v>0.621646938817773</v>
      </c>
      <c r="Y17" s="4">
        <v>-1.3077516745398003</v>
      </c>
      <c r="Z17" s="5">
        <v>1.5132259848662661</v>
      </c>
      <c r="AA17" s="27">
        <v>0.5</v>
      </c>
    </row>
    <row r="18" spans="5:27" x14ac:dyDescent="0.25">
      <c r="E18" s="3">
        <v>1</v>
      </c>
      <c r="F18" s="4">
        <v>2</v>
      </c>
      <c r="G18" s="4">
        <f t="shared" ref="G18:G25" si="6">1*(VLOOKUP($E18,$E$12:$J$14,G$16+2,0)=$F18)</f>
        <v>1</v>
      </c>
      <c r="H18" s="4">
        <f t="shared" si="5"/>
        <v>0</v>
      </c>
      <c r="I18" s="4">
        <f t="shared" si="5"/>
        <v>0</v>
      </c>
      <c r="J18" s="4">
        <f t="shared" si="5"/>
        <v>0</v>
      </c>
      <c r="K18" s="5">
        <v>0</v>
      </c>
      <c r="M18" s="3"/>
      <c r="N18" s="4"/>
      <c r="O18" s="4">
        <v>7</v>
      </c>
      <c r="P18" s="4">
        <v>1</v>
      </c>
      <c r="Q18" s="4">
        <v>-1.459969830214795</v>
      </c>
      <c r="R18" s="4">
        <v>-0.35845261155442687</v>
      </c>
      <c r="S18" s="4">
        <v>1.8184224417692219</v>
      </c>
      <c r="T18" s="4">
        <v>-1.9692163349254073</v>
      </c>
      <c r="U18" s="4">
        <v>-0.88731264037003044</v>
      </c>
      <c r="V18" s="4">
        <v>2.8565289752954377</v>
      </c>
      <c r="W18" s="4">
        <v>1.6211753250503467</v>
      </c>
      <c r="X18" s="4">
        <v>-0.65915500994560983</v>
      </c>
      <c r="Y18" s="4">
        <v>-0.96202031510473685</v>
      </c>
      <c r="Z18" s="5">
        <v>1.5526881522266276</v>
      </c>
      <c r="AA18" s="27">
        <v>0.5</v>
      </c>
    </row>
    <row r="19" spans="5:27" x14ac:dyDescent="0.25">
      <c r="E19" s="3">
        <v>1</v>
      </c>
      <c r="F19" s="4">
        <v>3</v>
      </c>
      <c r="G19" s="4">
        <f t="shared" si="6"/>
        <v>0</v>
      </c>
      <c r="H19" s="4">
        <f t="shared" si="5"/>
        <v>0</v>
      </c>
      <c r="I19" s="4">
        <f t="shared" si="5"/>
        <v>0</v>
      </c>
      <c r="J19" s="4">
        <f t="shared" si="5"/>
        <v>0</v>
      </c>
      <c r="K19" s="5">
        <v>0</v>
      </c>
      <c r="M19" s="3"/>
      <c r="N19" s="4"/>
      <c r="O19" s="4">
        <v>8</v>
      </c>
      <c r="P19" s="4">
        <v>1</v>
      </c>
      <c r="Q19" s="4">
        <v>-1.569385126102139</v>
      </c>
      <c r="R19" s="4">
        <v>0.41314343821528876</v>
      </c>
      <c r="S19" s="4">
        <v>1.1562416878868502</v>
      </c>
      <c r="T19" s="4">
        <v>-5.1515062573876893</v>
      </c>
      <c r="U19" s="4">
        <v>2.1550564397316352</v>
      </c>
      <c r="V19" s="4">
        <v>2.9964498176560541</v>
      </c>
      <c r="W19" s="4">
        <v>1.4293543468107419</v>
      </c>
      <c r="X19" s="4">
        <v>0.20743267504439933</v>
      </c>
      <c r="Y19" s="4">
        <v>-1.6367870218551412</v>
      </c>
      <c r="Z19" s="5">
        <v>0.63175942806813135</v>
      </c>
      <c r="AA19" s="27">
        <v>0.5</v>
      </c>
    </row>
    <row r="20" spans="5:27" x14ac:dyDescent="0.25">
      <c r="E20" s="3">
        <v>2</v>
      </c>
      <c r="F20" s="4">
        <v>1</v>
      </c>
      <c r="G20" s="4">
        <f t="shared" si="6"/>
        <v>1</v>
      </c>
      <c r="H20" s="4">
        <f t="shared" si="5"/>
        <v>1</v>
      </c>
      <c r="I20" s="4">
        <f t="shared" si="5"/>
        <v>1</v>
      </c>
      <c r="J20" s="4">
        <f t="shared" si="5"/>
        <v>1</v>
      </c>
      <c r="K20" s="5">
        <v>0</v>
      </c>
      <c r="M20" s="3"/>
      <c r="N20" s="4"/>
      <c r="O20" s="4">
        <v>9</v>
      </c>
      <c r="P20" s="4">
        <v>1</v>
      </c>
      <c r="Q20" s="4">
        <v>-1.033203933479321</v>
      </c>
      <c r="R20" s="4">
        <v>0.21455850098068496</v>
      </c>
      <c r="S20" s="4">
        <v>0.81864543249863608</v>
      </c>
      <c r="T20" s="4">
        <v>-4.6348456913410887</v>
      </c>
      <c r="U20" s="4">
        <v>2.1952689230411471</v>
      </c>
      <c r="V20" s="4">
        <v>2.4395767682999416</v>
      </c>
      <c r="W20" s="4">
        <v>1.403770276338743</v>
      </c>
      <c r="X20" s="4">
        <v>-9.069001789571951E-2</v>
      </c>
      <c r="Y20" s="4">
        <v>-1.3130802584430235</v>
      </c>
      <c r="Z20" s="5">
        <v>-0.5631515597305885</v>
      </c>
      <c r="AA20" s="27">
        <v>0.5</v>
      </c>
    </row>
    <row r="21" spans="5:27" ht="15.75" thickBot="1" x14ac:dyDescent="0.3">
      <c r="E21" s="3">
        <v>2</v>
      </c>
      <c r="F21" s="4">
        <v>2</v>
      </c>
      <c r="G21" s="4">
        <f t="shared" si="6"/>
        <v>0</v>
      </c>
      <c r="H21" s="4">
        <f t="shared" si="5"/>
        <v>0</v>
      </c>
      <c r="I21" s="4">
        <f t="shared" si="5"/>
        <v>0</v>
      </c>
      <c r="J21" s="4">
        <f t="shared" si="5"/>
        <v>0</v>
      </c>
      <c r="K21" s="5">
        <v>0</v>
      </c>
      <c r="M21" s="7"/>
      <c r="N21" s="10"/>
      <c r="O21" s="10">
        <v>10</v>
      </c>
      <c r="P21" s="10">
        <v>1</v>
      </c>
      <c r="Q21" s="10">
        <v>-1.5026211672830621</v>
      </c>
      <c r="R21" s="10">
        <v>-0.91920982897624404</v>
      </c>
      <c r="S21" s="10">
        <v>2.4218309962593061</v>
      </c>
      <c r="T21" s="10">
        <v>-2.0418334227990425</v>
      </c>
      <c r="U21" s="10">
        <v>-0.36998533916696497</v>
      </c>
      <c r="V21" s="10">
        <v>2.4118187619660074</v>
      </c>
      <c r="W21" s="10">
        <v>4.8778675714801629</v>
      </c>
      <c r="X21" s="10">
        <v>-1.9590992549862021</v>
      </c>
      <c r="Y21" s="10">
        <v>-2.9187683164939608</v>
      </c>
      <c r="Z21" s="9">
        <v>-0.21827878736915185</v>
      </c>
      <c r="AA21" s="28">
        <v>10</v>
      </c>
    </row>
    <row r="22" spans="5:27" ht="15.75" thickBot="1" x14ac:dyDescent="0.3">
      <c r="E22" s="3">
        <v>2</v>
      </c>
      <c r="F22" s="4">
        <v>3</v>
      </c>
      <c r="G22" s="4">
        <f t="shared" si="6"/>
        <v>0</v>
      </c>
      <c r="H22" s="4">
        <f t="shared" si="5"/>
        <v>0</v>
      </c>
      <c r="I22" s="4">
        <f t="shared" si="5"/>
        <v>0</v>
      </c>
      <c r="J22" s="4">
        <f t="shared" si="5"/>
        <v>0</v>
      </c>
      <c r="K22" s="5">
        <v>0</v>
      </c>
      <c r="L22" s="4"/>
      <c r="AA22" s="25"/>
    </row>
    <row r="23" spans="5:27" x14ac:dyDescent="0.25">
      <c r="E23" s="3">
        <v>3</v>
      </c>
      <c r="F23" s="4">
        <v>1</v>
      </c>
      <c r="G23" s="4">
        <f t="shared" si="6"/>
        <v>1</v>
      </c>
      <c r="H23" s="4">
        <f t="shared" si="5"/>
        <v>1</v>
      </c>
      <c r="I23" s="4">
        <f t="shared" si="5"/>
        <v>1</v>
      </c>
      <c r="J23" s="4">
        <f t="shared" si="5"/>
        <v>1</v>
      </c>
      <c r="K23" s="5">
        <v>0</v>
      </c>
      <c r="L23" s="4"/>
      <c r="M23" s="11" t="s">
        <v>27</v>
      </c>
      <c r="N23" s="1"/>
      <c r="O23" s="1"/>
      <c r="P23" s="1"/>
      <c r="Q23" s="1"/>
      <c r="R23" s="2"/>
      <c r="AA23" s="25"/>
    </row>
    <row r="24" spans="5:27" x14ac:dyDescent="0.25">
      <c r="E24" s="3">
        <v>3</v>
      </c>
      <c r="F24" s="4">
        <v>2</v>
      </c>
      <c r="G24" s="4">
        <f t="shared" si="6"/>
        <v>0</v>
      </c>
      <c r="H24" s="4">
        <f t="shared" si="5"/>
        <v>0</v>
      </c>
      <c r="I24" s="4">
        <f t="shared" si="5"/>
        <v>0</v>
      </c>
      <c r="J24" s="4">
        <f t="shared" si="5"/>
        <v>0</v>
      </c>
      <c r="K24" s="5">
        <v>0</v>
      </c>
      <c r="L24" s="4"/>
      <c r="M24" s="3"/>
      <c r="N24" s="4" t="s">
        <v>6</v>
      </c>
      <c r="O24" s="4" t="s">
        <v>7</v>
      </c>
      <c r="P24" s="4" t="s">
        <v>8</v>
      </c>
      <c r="Q24" s="4" t="s">
        <v>9</v>
      </c>
      <c r="R24" s="5" t="s">
        <v>10</v>
      </c>
    </row>
    <row r="25" spans="5:27" ht="15.75" thickBot="1" x14ac:dyDescent="0.3">
      <c r="E25" s="3">
        <v>3</v>
      </c>
      <c r="F25" s="4">
        <v>3</v>
      </c>
      <c r="G25" s="4">
        <f t="shared" si="6"/>
        <v>0</v>
      </c>
      <c r="H25" s="4">
        <f t="shared" si="5"/>
        <v>0</v>
      </c>
      <c r="I25" s="4">
        <f t="shared" si="5"/>
        <v>0</v>
      </c>
      <c r="J25" s="4">
        <f t="shared" si="5"/>
        <v>0</v>
      </c>
      <c r="K25" s="5">
        <v>0</v>
      </c>
      <c r="L25" s="4"/>
      <c r="M25" s="7" t="s">
        <v>17</v>
      </c>
      <c r="N25" s="10">
        <f t="array" ref="N25:R25">MMULT(TRANSPOSE(RespondentInclude),(EXP(MMULT(Utilities,Design))*MMULT(RespondentInclude,ProductInclude))/(MMULT(EXP(MMULT(Utilities,Design)),TRANSPOSE(ProductInclude))))/SUM(RespondentInclude)</f>
        <v>0</v>
      </c>
      <c r="O25" s="10">
        <v>0.10014505858603924</v>
      </c>
      <c r="P25" s="10">
        <v>0.10014505858603924</v>
      </c>
      <c r="Q25" s="10">
        <v>0.10014505858603924</v>
      </c>
      <c r="R25" s="9">
        <v>0.69956482424188227</v>
      </c>
    </row>
    <row r="26" spans="5:27" ht="15.75" thickBot="1" x14ac:dyDescent="0.3">
      <c r="E26" s="7"/>
      <c r="F26" s="10"/>
      <c r="G26" s="10">
        <v>0</v>
      </c>
      <c r="H26" s="10">
        <v>0</v>
      </c>
      <c r="I26" s="10">
        <v>0</v>
      </c>
      <c r="J26" s="10">
        <v>0</v>
      </c>
      <c r="K26" s="9">
        <v>1</v>
      </c>
      <c r="L26" s="4"/>
    </row>
    <row r="27" spans="5:27" ht="15.75" thickBot="1" x14ac:dyDescent="0.3">
      <c r="L27" s="4"/>
    </row>
    <row r="28" spans="5:27" x14ac:dyDescent="0.25">
      <c r="M28" s="11" t="s">
        <v>28</v>
      </c>
      <c r="N28" s="1"/>
      <c r="O28" s="1"/>
      <c r="P28" s="1"/>
      <c r="Q28" s="1"/>
      <c r="R28" s="2"/>
    </row>
    <row r="29" spans="5:27" x14ac:dyDescent="0.25">
      <c r="M29" s="3"/>
      <c r="N29" s="4" t="s">
        <v>6</v>
      </c>
      <c r="O29" s="4" t="s">
        <v>7</v>
      </c>
      <c r="P29" s="4" t="s">
        <v>8</v>
      </c>
      <c r="Q29" s="4" t="s">
        <v>9</v>
      </c>
      <c r="R29" s="5" t="s">
        <v>10</v>
      </c>
    </row>
    <row r="30" spans="5:27" ht="15.75" thickBot="1" x14ac:dyDescent="0.3">
      <c r="M30" s="7" t="s">
        <v>17</v>
      </c>
      <c r="N30" s="10">
        <f t="array" ref="N30:R30">MMULT(TRANSPOSE(RespondentInclude*Weights),(EXP(MMULT(Utilities,Design))*MMULT(RespondentInclude,ProductInclude))/(MMULT(EXP(MMULT(Utilities,Design)),TRANSPOSE(ProductInclude))))/SUM(RespondentInclude*Weights)</f>
        <v>0</v>
      </c>
      <c r="O30" s="10">
        <v>0.21368290491829814</v>
      </c>
      <c r="P30" s="10">
        <v>0.21368290491829814</v>
      </c>
      <c r="Q30" s="10">
        <v>0.21368290491829814</v>
      </c>
      <c r="R30" s="9">
        <v>0.35895128524510561</v>
      </c>
    </row>
  </sheetData>
  <conditionalFormatting sqref="G3:K3">
    <cfRule type="cellIs" dxfId="1" priority="1" operator="equal">
      <formula>"Exclude"</formula>
    </cfRule>
    <cfRule type="cellIs" dxfId="0" priority="2" operator="equal">
      <formula>"Include"</formula>
    </cfRule>
  </conditionalFormatting>
  <dataValidations disablePrompts="1" count="4">
    <dataValidation type="list" allowBlank="1" showInputMessage="1" showErrorMessage="1" sqref="G4:J4" xr:uid="{00000000-0002-0000-0000-000000000000}">
      <formula1>$B$7:$B$9</formula1>
    </dataValidation>
    <dataValidation type="list" allowBlank="1" showInputMessage="1" showErrorMessage="1" sqref="G5:J5" xr:uid="{00000000-0002-0000-0000-000001000000}">
      <formula1>$B$10:$B$12</formula1>
    </dataValidation>
    <dataValidation type="list" allowBlank="1" showInputMessage="1" showErrorMessage="1" sqref="G6:J6" xr:uid="{00000000-0002-0000-0000-000002000000}">
      <formula1>$B$13:$B$15</formula1>
    </dataValidation>
    <dataValidation type="list" allowBlank="1" showInputMessage="1" showErrorMessage="1" sqref="G3:K3" xr:uid="{00000000-0002-0000-0000-000003000000}">
      <formula1>$B$5:$B$6</formula1>
    </dataValidation>
  </dataValidations>
  <pageMargins left="0.7" right="0.7" top="0.75" bottom="0.75" header="0.3" footer="0.3"/>
  <pageSetup orientation="portrait" r:id="rId1"/>
  <ignoredErrors>
    <ignoredError sqref="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Design</vt:lpstr>
      <vt:lpstr>ProductInclude</vt:lpstr>
      <vt:lpstr>RespondentInclude</vt:lpstr>
      <vt:lpstr>Utilities</vt:lpstr>
      <vt:lpstr>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Fairchild</dc:creator>
  <cp:lastModifiedBy>Kenneth Fairchild</cp:lastModifiedBy>
  <dcterms:created xsi:type="dcterms:W3CDTF">2017-10-20T23:02:47Z</dcterms:created>
  <dcterms:modified xsi:type="dcterms:W3CDTF">2019-08-21T17:05:55Z</dcterms:modified>
</cp:coreProperties>
</file>