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Klaudia\Desktop\kurs excel\Moj wlasny projekt Excel\"/>
    </mc:Choice>
  </mc:AlternateContent>
  <xr:revisionPtr revIDLastSave="0" documentId="13_ncr:1_{CA437713-483A-414D-BB74-30FF58F023FB}" xr6:coauthVersionLast="47" xr6:coauthVersionMax="47" xr10:uidLastSave="{00000000-0000-0000-0000-000000000000}"/>
  <bookViews>
    <workbookView xWindow="-120" yWindow="-120" windowWidth="29040" windowHeight="15840" xr2:uid="{32F40E16-C410-4482-B67E-CC9F0DE4C43C}"/>
  </bookViews>
  <sheets>
    <sheet name="00_Executive_Summary" sheetId="4" r:id="rId1"/>
    <sheet name="Dashboard" sheetId="2" r:id="rId2"/>
    <sheet name="Calculations" sheetId="1" r:id="rId3"/>
  </sheets>
  <definedNames>
    <definedName name="Slicer_customer_country">#N/A</definedName>
    <definedName name="Slicer_Date_Hierarchy">#N/A</definedName>
    <definedName name="Slicer_product_category">#N/A</definedName>
    <definedName name="Slicer_Quarter">#N/A</definedName>
  </definedNames>
  <calcPr calcId="191029"/>
  <pivotCaches>
    <pivotCache cacheId="0" r:id="rId4"/>
    <pivotCache cacheId="1" r:id="rId5"/>
    <pivotCache cacheId="2" r:id="rId6"/>
    <pivotCache cacheId="3" r:id="rId7"/>
    <pivotCache cacheId="4" r:id="rId8"/>
    <pivotCache cacheId="5" r:id="rId9"/>
  </pivotCaches>
  <fileRecoveryPr repairLoad="1"/>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master_82219604-1b71-467e-bc50-21b7e2472829" name="customer_master" connection="Query - customer_master"/>
          <x15:modelTable id="ecommerce_sales_customer_analytics_150k_c6197bc1-41c5-4a4b-804c-8991bbfc3556" name="ecommerce_sales_customer_analytics_150k" connection="Query - ecommerce_sales_customer_analytics_150k"/>
          <x15:modelTable id="order_items_9e7f6e46-7c1c-4460-ab0c-a23b30a8efdd" name="order_items" connection="Query - order_items"/>
          <x15:modelTable id="product_catalog_48c72556-8035-48c1-ba46-054dec8364a2" name="product_catalog" connection="Query - product_catalog"/>
          <x15:modelTable id="Calendar" name="Calendar" connection="Connection"/>
        </x15:modelTables>
        <x15:modelRelationships>
          <x15:modelRelationship fromTable="ecommerce_sales_customer_analytics_150k" fromColumn="customer_id" toTable="customer_master" toColumn="customer_id"/>
          <x15:modelRelationship fromTable="ecommerce_sales_customer_analytics_150k" fromColumn="order_date" toTable="Calendar" toColumn="Date"/>
          <x15:modelRelationship fromTable="order_items" fromColumn="product_id" toTable="product_catalog" toColumn="product_id"/>
          <x15:modelRelationship fromTable="order_items" fromColumn="order_id" toTable="ecommerce_sales_customer_analytics_150k"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1" l="1"/>
  <c r="E8" i="1"/>
  <c r="E12" i="1"/>
  <c r="E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3AFC02-A283-499F-8347-AE73749C1D7C}" name="Connection" type="104" refreshedVersion="0" background="1">
    <extLst>
      <ext xmlns:x15="http://schemas.microsoft.com/office/spreadsheetml/2010/11/main" uri="{DE250136-89BD-433C-8126-D09CA5730AF9}">
        <x15:connection id="Calendar"/>
      </ext>
    </extLst>
  </connection>
  <connection id="2" xr16:uid="{9B041746-C27A-4C27-84C1-279DAB2CE6FC}" name="Query - customer_master" description="Connection to the 'customer_master' query in the workbook." type="100" refreshedVersion="8" minRefreshableVersion="5">
    <extLst>
      <ext xmlns:x15="http://schemas.microsoft.com/office/spreadsheetml/2010/11/main" uri="{DE250136-89BD-433C-8126-D09CA5730AF9}">
        <x15:connection id="c4dc385a-8300-4d66-9e8d-e17d5fd14227"/>
      </ext>
    </extLst>
  </connection>
  <connection id="3" xr16:uid="{323C903A-9B0E-4BEB-8F26-7D2FDF2D4B69}" name="Query - ecommerce_sales_customer_analytics_150k" description="Connection to the 'ecommerce_sales_customer_analytics_150k' query in the workbook." type="100" refreshedVersion="8" minRefreshableVersion="5">
    <extLst>
      <ext xmlns:x15="http://schemas.microsoft.com/office/spreadsheetml/2010/11/main" uri="{DE250136-89BD-433C-8126-D09CA5730AF9}">
        <x15:connection id="7252a463-e528-452a-8be3-b8efc93f02e3"/>
      </ext>
    </extLst>
  </connection>
  <connection id="4" xr16:uid="{E5B64D71-800C-47AA-AE40-E7DFAEDEEEF1}" name="Query - order_items" description="Connection to the 'order_items' query in the workbook." type="100" refreshedVersion="8" minRefreshableVersion="5">
    <extLst>
      <ext xmlns:x15="http://schemas.microsoft.com/office/spreadsheetml/2010/11/main" uri="{DE250136-89BD-433C-8126-D09CA5730AF9}">
        <x15:connection id="bc754bb1-5e48-4c06-afeb-57e7d909ed7d"/>
      </ext>
    </extLst>
  </connection>
  <connection id="5" xr16:uid="{B594956F-CC7E-483E-B8D8-1F12B4311E7A}" name="Query - product_catalog" description="Connection to the 'product_catalog' query in the workbook." type="100" refreshedVersion="8" minRefreshableVersion="5">
    <extLst>
      <ext xmlns:x15="http://schemas.microsoft.com/office/spreadsheetml/2010/11/main" uri="{DE250136-89BD-433C-8126-D09CA5730AF9}">
        <x15:connection id="8f5cc613-05a4-43b7-91fd-d7fbe82c6db7">
          <x15:oledbPr connection="Provider=Microsoft.Mashup.OleDb.1;Data Source=$Workbook$;Location=product_catalog;Extended Properties=&quot;&quot;">
            <x15:dbTables>
              <x15:dbTable name="product_catalog"/>
            </x15:dbTables>
          </x15:oledbPr>
        </x15:connection>
      </ext>
    </extLst>
  </connection>
  <connection id="6" xr16:uid="{442F1345-16EB-48D3-81BB-45379934D0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<sst xmlns="http://schemas.openxmlformats.org/spreadsheetml/2006/main" count="133" uniqueCount="55">
  <si>
    <t>Total Revenue</t>
  </si>
  <si>
    <t>Gross Profit</t>
  </si>
  <si>
    <t>Gross Margin %</t>
  </si>
  <si>
    <t>Discount Impact %</t>
  </si>
  <si>
    <t>KPIs</t>
  </si>
  <si>
    <t xml:space="preserve">Pivot Tables and Charts </t>
  </si>
  <si>
    <t>Grand Total</t>
  </si>
  <si>
    <t>Jan</t>
  </si>
  <si>
    <t>Feb</t>
  </si>
  <si>
    <t>Mar</t>
  </si>
  <si>
    <t>Apr</t>
  </si>
  <si>
    <t>May</t>
  </si>
  <si>
    <t>Jun</t>
  </si>
  <si>
    <t>Jul</t>
  </si>
  <si>
    <t>Aug</t>
  </si>
  <si>
    <t>Sep</t>
  </si>
  <si>
    <t>Oct</t>
  </si>
  <si>
    <t>Nov</t>
  </si>
  <si>
    <t>Dec</t>
  </si>
  <si>
    <t>Row Labels</t>
  </si>
  <si>
    <t>1. Margin and Revenue Trend</t>
  </si>
  <si>
    <t>Profitability of the Product Category</t>
  </si>
  <si>
    <t>Automotive</t>
  </si>
  <si>
    <t>Baby &amp; Kids</t>
  </si>
  <si>
    <t>Beauty &amp; Personal Care</t>
  </si>
  <si>
    <t>Books &amp; Media</t>
  </si>
  <si>
    <t>Electronics</t>
  </si>
  <si>
    <t>Fashion</t>
  </si>
  <si>
    <t>Grocery</t>
  </si>
  <si>
    <t>Health &amp; Wellness</t>
  </si>
  <si>
    <t>Home &amp; Kitchen</t>
  </si>
  <si>
    <t>Home Appliances</t>
  </si>
  <si>
    <t>Jewelry</t>
  </si>
  <si>
    <t>Office Supplies</t>
  </si>
  <si>
    <t>Pet Supplies</t>
  </si>
  <si>
    <t>Sports &amp; Outdoors</t>
  </si>
  <si>
    <t>Toys &amp; Games</t>
  </si>
  <si>
    <t>Bottom 5 of Podcategories</t>
  </si>
  <si>
    <t>Academic</t>
  </si>
  <si>
    <t>Audiobooks</t>
  </si>
  <si>
    <t>Comics</t>
  </si>
  <si>
    <t>Dairy</t>
  </si>
  <si>
    <t>Dolls</t>
  </si>
  <si>
    <t>Movies</t>
  </si>
  <si>
    <t>Music</t>
  </si>
  <si>
    <t>Oral Care</t>
  </si>
  <si>
    <t>Pantry Staples</t>
  </si>
  <si>
    <t>Snacks</t>
  </si>
  <si>
    <t>Marketplace</t>
  </si>
  <si>
    <t>Mobile App</t>
  </si>
  <si>
    <t>Social Media</t>
  </si>
  <si>
    <t>Website</t>
  </si>
  <si>
    <t>Profitability of the Sales Channels</t>
  </si>
  <si>
    <t>Product Category</t>
  </si>
  <si>
    <t xml:space="preserve">Executive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</si>
</sst>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0.00%"/>
    <numFmt numFmtId="166" formatCode="_-[$$-409]* #,##0.00_ ;_-[$$-409]* \-#,##0.00\ ;_-[$$-409]* &quot;-&quot;??_ ;_-@_ "/>
    <numFmt numFmtId="167" formatCode="dd/mm/yyyy;@"/>
    <numFmt numFmtId="168" formatCode="#,##0.00\ &quot;&quot;;\-#,##0.00\ &quot;&quot;;#,##0.00\ &quot;&quot;"/>
  </numFmts>
  <fonts count="7" x14ac:knownFonts="1">
    <font>
      <sz val="11"/>
      <color theme="1"/>
      <name val="Aptos Narrow"/>
      <family val="2"/>
      <charset val="238"/>
      <scheme val="minor"/>
    </font>
    <font>
      <sz val="12"/>
      <color theme="1"/>
      <name val="Aptos Narrow"/>
      <family val="2"/>
      <charset val="238"/>
      <scheme val="minor"/>
    </font>
    <font>
      <sz val="11"/>
      <color theme="1"/>
      <name val="Aptos Narrow"/>
      <family val="2"/>
      <charset val="238"/>
      <scheme val="minor"/>
    </font>
    <font>
      <sz val="11"/>
      <color theme="0"/>
      <name val="Aptos Narrow"/>
      <family val="2"/>
      <charset val="238"/>
      <scheme val="minor"/>
    </font>
    <font>
      <sz val="16"/>
      <color theme="1"/>
      <name val="Aptos Narrow"/>
      <family val="2"/>
      <charset val="238"/>
      <scheme val="minor"/>
    </font>
    <font>
      <b/>
      <sz val="11"/>
      <color theme="0"/>
      <name val="Aptos Narrow"/>
      <family val="2"/>
      <charset val="238"/>
      <scheme val="minor"/>
    </font>
    <font>
      <b/>
      <sz val="16"/>
      <color theme="1"/>
      <name val="Aptos Display"/>
      <family val="2"/>
      <scheme val="major"/>
    </font>
  </fonts>
  <fills count="4">
    <fill>
      <patternFill patternType="none"/>
    </fill>
    <fill>
      <patternFill patternType="gray125"/>
    </fill>
    <fill>
      <patternFill patternType="solid">
        <fgColor theme="2"/>
        <bgColor indexed="64"/>
      </patternFill>
    </fill>
    <fill>
      <patternFill patternType="solid">
        <fgColor theme="3"/>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2" borderId="0" xfId="0" applyFill="1"/>
    <xf numFmtId="164" fontId="0" fillId="0" borderId="0" xfId="0" applyNumberFormat="1"/>
    <xf numFmtId="165" fontId="0" fillId="0" borderId="0" xfId="0" applyNumberFormat="1"/>
    <xf numFmtId="0" fontId="1" fillId="0" borderId="0" xfId="0" applyFont="1"/>
    <xf numFmtId="166" fontId="0" fillId="0" borderId="0" xfId="0" applyNumberFormat="1"/>
    <xf numFmtId="10" fontId="0" fillId="0" borderId="0" xfId="1" applyNumberFormat="1" applyFon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1" xfId="0" applyFont="1" applyFill="1" applyBorder="1"/>
    <xf numFmtId="0" fontId="3" fillId="3" borderId="2" xfId="0" applyFont="1" applyFill="1" applyBorder="1" applyAlignment="1">
      <alignment horizontal="left"/>
    </xf>
    <xf numFmtId="165" fontId="3" fillId="3" borderId="2" xfId="0" applyNumberFormat="1" applyFont="1" applyFill="1" applyBorder="1"/>
    <xf numFmtId="168" fontId="0" fillId="0" borderId="0" xfId="0" applyNumberFormat="1"/>
    <xf numFmtId="0" fontId="5" fillId="3" borderId="1" xfId="0" applyFont="1" applyFill="1" applyBorder="1"/>
    <xf numFmtId="166" fontId="3" fillId="3" borderId="2" xfId="0" applyNumberFormat="1" applyFont="1" applyFill="1" applyBorder="1"/>
    <xf numFmtId="0" fontId="0" fillId="0" borderId="0" xfId="0" applyAlignment="1">
      <alignment horizontal="left" vertical="top" wrapText="1"/>
    </xf>
    <xf numFmtId="0" fontId="6"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xf>
  </cellXfs>
  <cellStyles count="2">
    <cellStyle name="Normal" xfId="0" builtinId="0"/>
    <cellStyle name="Percent" xfId="1" builtinId="5"/>
  </cellStyles>
  <dxfs count="23">
    <dxf>
      <font>
        <sz val="12"/>
      </font>
    </dxf>
    <dxf>
      <numFmt numFmtId="166" formatCode="_-[$$-409]* #,##0.00_ ;_-[$$-409]* \-#,##0.00\ ;_-[$$-409]* &quot;-&quot;??_ ;_-@_ "/>
    </dxf>
    <dxf>
      <border>
        <top style="thin">
          <color indexed="64"/>
        </top>
      </border>
    </dxf>
    <dxf>
      <border>
        <top/>
        <bottom/>
      </border>
    </dxf>
    <dxf>
      <border>
        <bottom style="thin">
          <color indexed="64"/>
        </bottom>
      </border>
    </dxf>
    <dxf>
      <border>
        <bottom style="thin">
          <color indexed="64"/>
        </bottom>
      </border>
    </dxf>
    <dxf>
      <font>
        <color theme="0"/>
      </font>
    </dxf>
    <dxf>
      <font>
        <b/>
      </font>
    </dxf>
    <dxf>
      <fill>
        <patternFill patternType="solid">
          <bgColor theme="3"/>
        </patternFill>
      </fill>
    </dxf>
    <dxf>
      <border>
        <top style="thin">
          <color indexed="64"/>
        </top>
      </border>
    </dxf>
    <dxf>
      <border>
        <top style="thin">
          <color indexed="64"/>
        </top>
      </border>
    </dxf>
    <dxf>
      <font>
        <color theme="0"/>
      </font>
    </dxf>
    <dxf>
      <font>
        <color theme="0"/>
      </font>
    </dxf>
    <dxf>
      <fill>
        <patternFill patternType="solid">
          <bgColor theme="3"/>
        </patternFill>
      </fill>
    </dxf>
    <dxf>
      <fill>
        <patternFill patternType="solid">
          <bgColor theme="3"/>
        </patternFill>
      </fill>
    </dxf>
    <dxf>
      <border>
        <bottom style="thin">
          <color indexed="64"/>
        </bottom>
      </border>
    </dxf>
    <dxf>
      <border>
        <bottom style="thin">
          <color indexed="64"/>
        </bottom>
      </border>
    </dxf>
    <dxf>
      <font>
        <color theme="0"/>
      </font>
    </dxf>
    <dxf>
      <font>
        <color theme="0"/>
      </font>
    </dxf>
    <dxf>
      <fill>
        <patternFill patternType="solid">
          <bgColor theme="3"/>
        </patternFill>
      </fill>
    </dxf>
    <dxf>
      <fill>
        <patternFill patternType="solid">
          <bgColor theme="3"/>
        </patternFill>
      </fill>
    </dxf>
    <dxf>
      <font>
        <b/>
        <i val="0"/>
        <color theme="1"/>
      </font>
    </dxf>
    <dxf>
      <font>
        <color theme="0"/>
      </font>
      <fill>
        <gradientFill type="path" left="0.5" right="0.5" top="0.5" bottom="0.5">
          <stop position="0">
            <color theme="3" tint="0.25098422193060094"/>
          </stop>
          <stop position="1">
            <color theme="3"/>
          </stop>
        </gradientFill>
      </fill>
      <border diagonalUp="0" diagonalDown="0">
        <left/>
        <right/>
        <top/>
        <bottom/>
        <vertical/>
        <horizontal/>
      </border>
    </dxf>
  </dxfs>
  <tableStyles count="2" defaultTableStyle="TableStyleMedium2" defaultPivotStyle="PivotStyleLight16">
    <tableStyle name="Slicer Style 1" pivot="0" table="0" count="0" xr9:uid="{FFB4107B-2596-44AF-8B85-8AFEF2276A1B}"/>
    <tableStyle name="Slicer Style 2" pivot="0" table="0" count="4" xr9:uid="{B5B67FF6-3F62-4739-BAE8-B1A6DC6C8563}">
      <tableStyleElement type="wholeTable" dxfId="22"/>
      <tableStyleElement type="headerRow" dxfId="21"/>
    </tableStyle>
  </tableStyles>
  <extLst>
    <ext xmlns:x14="http://schemas.microsoft.com/office/spreadsheetml/2009/9/main" uri="{46F421CA-312F-682f-3DD2-61675219B42D}">
      <x14:dxfs count="2">
        <dxf>
          <fill>
            <gradientFill type="path" left="0.5" right="0.5" top="0.5" bottom="0.5">
              <stop position="0">
                <color theme="3" tint="0.89803765984069339"/>
              </stop>
              <stop position="1">
                <color theme="3"/>
              </stop>
            </gradientFill>
          </fill>
        </dxf>
        <dxf>
          <fill>
            <gradientFill type="path" left="0.5" right="0.5" top="0.5" bottom="0.5">
              <stop position="0">
                <color theme="3"/>
              </stop>
              <stop position="1">
                <color theme="3" tint="0.25098422193060094"/>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project.xlsx]Calculations!PivotTable3</c:name>
    <c:fmtId val="6"/>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l-PL" sz="1600" b="1">
                <a:solidFill>
                  <a:schemeClr val="tx2"/>
                </a:solidFill>
              </a:rPr>
              <a:t>Gross</a:t>
            </a:r>
            <a:r>
              <a:rPr lang="pl-PL" sz="1600" b="1" baseline="0">
                <a:solidFill>
                  <a:schemeClr val="tx2"/>
                </a:solidFill>
              </a:rPr>
              <a:t> Margin and Revenue Trend</a:t>
            </a:r>
            <a:endParaRPr lang="en-US" sz="1600" b="1">
              <a:solidFill>
                <a:schemeClr val="tx2"/>
              </a:solidFill>
            </a:endParaRPr>
          </a:p>
        </c:rich>
      </c:tx>
      <c:layout>
        <c:manualLayout>
          <c:xMode val="edge"/>
          <c:yMode val="edge"/>
          <c:x val="0.39366495310090593"/>
          <c:y val="5.851179430596652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49957247782593E-2"/>
          <c:y val="0.17967968972031362"/>
          <c:w val="0.83772111661845672"/>
          <c:h val="0.55220522593911425"/>
        </c:manualLayout>
      </c:layout>
      <c:barChart>
        <c:barDir val="col"/>
        <c:grouping val="clustered"/>
        <c:varyColors val="0"/>
        <c:ser>
          <c:idx val="0"/>
          <c:order val="0"/>
          <c:tx>
            <c:strRef>
              <c:f>Calculations!$B$19</c:f>
              <c:strCache>
                <c:ptCount val="1"/>
                <c:pt idx="0">
                  <c:v>Total Revenue</c:v>
                </c:pt>
              </c:strCache>
            </c:strRef>
          </c:tx>
          <c:spPr>
            <a:solidFill>
              <a:schemeClr val="tx2"/>
            </a:solidFill>
            <a:ln>
              <a:noFill/>
            </a:ln>
            <a:effectLst/>
          </c:spPr>
          <c:invertIfNegative val="0"/>
          <c:cat>
            <c:multiLvlStrRef>
              <c:f>Calculations!$A$20:$A$85</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2021</c:v>
                  </c:pt>
                  <c:pt idx="12">
                    <c:v>2022</c:v>
                  </c:pt>
                  <c:pt idx="24">
                    <c:v>2023</c:v>
                  </c:pt>
                  <c:pt idx="36">
                    <c:v>2024</c:v>
                  </c:pt>
                  <c:pt idx="48">
                    <c:v>2025</c:v>
                  </c:pt>
                </c:lvl>
              </c:multiLvlStrCache>
            </c:multiLvlStrRef>
          </c:cat>
          <c:val>
            <c:numRef>
              <c:f>Calculations!$B$20:$B$85</c:f>
              <c:numCache>
                <c:formatCode>\$#\ ##0.00;\(\$#\ ##0.00\);\$#\ ##0.00</c:formatCode>
                <c:ptCount val="60"/>
                <c:pt idx="0">
                  <c:v>2554978.7200000156</c:v>
                </c:pt>
                <c:pt idx="1">
                  <c:v>2039779.6400000062</c:v>
                </c:pt>
                <c:pt idx="2">
                  <c:v>2953326.070000032</c:v>
                </c:pt>
                <c:pt idx="3">
                  <c:v>2664171.6200000071</c:v>
                </c:pt>
                <c:pt idx="4">
                  <c:v>2781020.0800000168</c:v>
                </c:pt>
                <c:pt idx="5">
                  <c:v>2904041.7100000298</c:v>
                </c:pt>
                <c:pt idx="6">
                  <c:v>3545677.4500000244</c:v>
                </c:pt>
                <c:pt idx="7">
                  <c:v>3483523.2400000249</c:v>
                </c:pt>
                <c:pt idx="8">
                  <c:v>3031480.840000011</c:v>
                </c:pt>
                <c:pt idx="9">
                  <c:v>3219834.6300000153</c:v>
                </c:pt>
                <c:pt idx="10">
                  <c:v>5773965.6800000314</c:v>
                </c:pt>
                <c:pt idx="11">
                  <c:v>6644998.3900000378</c:v>
                </c:pt>
                <c:pt idx="12">
                  <c:v>2637525.230000014</c:v>
                </c:pt>
                <c:pt idx="13">
                  <c:v>2201521.7700000042</c:v>
                </c:pt>
                <c:pt idx="14">
                  <c:v>2975971.1000000113</c:v>
                </c:pt>
                <c:pt idx="15">
                  <c:v>2737720.750000007</c:v>
                </c:pt>
                <c:pt idx="16">
                  <c:v>2775393.2200000193</c:v>
                </c:pt>
                <c:pt idx="17">
                  <c:v>2908077.2300000223</c:v>
                </c:pt>
                <c:pt idx="18">
                  <c:v>3320982.2000000016</c:v>
                </c:pt>
                <c:pt idx="19">
                  <c:v>3205884.8300000285</c:v>
                </c:pt>
                <c:pt idx="20">
                  <c:v>3080651.4200000232</c:v>
                </c:pt>
                <c:pt idx="21">
                  <c:v>3147446.03000001</c:v>
                </c:pt>
                <c:pt idx="22">
                  <c:v>6028608.0300000347</c:v>
                </c:pt>
                <c:pt idx="23">
                  <c:v>6340063.5400000643</c:v>
                </c:pt>
                <c:pt idx="24">
                  <c:v>2654481.200000002</c:v>
                </c:pt>
                <c:pt idx="25">
                  <c:v>2210300.2300000056</c:v>
                </c:pt>
                <c:pt idx="26">
                  <c:v>2878144.8000000035</c:v>
                </c:pt>
                <c:pt idx="27">
                  <c:v>2646424.8700000169</c:v>
                </c:pt>
                <c:pt idx="28">
                  <c:v>2731709.5900000199</c:v>
                </c:pt>
                <c:pt idx="29">
                  <c:v>2981860.3400000036</c:v>
                </c:pt>
                <c:pt idx="30">
                  <c:v>3319474.1000000257</c:v>
                </c:pt>
                <c:pt idx="31">
                  <c:v>3303940.3600000227</c:v>
                </c:pt>
                <c:pt idx="32">
                  <c:v>3091169.2400000105</c:v>
                </c:pt>
                <c:pt idx="33">
                  <c:v>3194507.1200000383</c:v>
                </c:pt>
                <c:pt idx="34">
                  <c:v>5809809.1200000281</c:v>
                </c:pt>
                <c:pt idx="35">
                  <c:v>6423337.690000033</c:v>
                </c:pt>
                <c:pt idx="36">
                  <c:v>2681291.2800000128</c:v>
                </c:pt>
                <c:pt idx="37">
                  <c:v>2242354.0700000068</c:v>
                </c:pt>
                <c:pt idx="38">
                  <c:v>2994951.6400000197</c:v>
                </c:pt>
                <c:pt idx="39">
                  <c:v>2825087.4100000151</c:v>
                </c:pt>
                <c:pt idx="40">
                  <c:v>2782458.1500000223</c:v>
                </c:pt>
                <c:pt idx="41">
                  <c:v>2821494.390000009</c:v>
                </c:pt>
                <c:pt idx="42">
                  <c:v>3476559.5100000077</c:v>
                </c:pt>
                <c:pt idx="43">
                  <c:v>3131536.1000000178</c:v>
                </c:pt>
                <c:pt idx="44">
                  <c:v>3105475.4900000277</c:v>
                </c:pt>
                <c:pt idx="45">
                  <c:v>3127178.1100000306</c:v>
                </c:pt>
                <c:pt idx="46">
                  <c:v>5908279.0500000222</c:v>
                </c:pt>
                <c:pt idx="47">
                  <c:v>6174776.9900000338</c:v>
                </c:pt>
                <c:pt idx="48">
                  <c:v>2594976.0900000124</c:v>
                </c:pt>
                <c:pt idx="49">
                  <c:v>2147023.7700000028</c:v>
                </c:pt>
                <c:pt idx="50">
                  <c:v>3005259.9700000272</c:v>
                </c:pt>
                <c:pt idx="51">
                  <c:v>2743969.2500000256</c:v>
                </c:pt>
                <c:pt idx="52">
                  <c:v>2627992.330000014</c:v>
                </c:pt>
                <c:pt idx="53">
                  <c:v>2835816.880000005</c:v>
                </c:pt>
                <c:pt idx="54">
                  <c:v>3465199.950000003</c:v>
                </c:pt>
                <c:pt idx="55">
                  <c:v>3220426.1000000103</c:v>
                </c:pt>
                <c:pt idx="56">
                  <c:v>3260488.2000000225</c:v>
                </c:pt>
                <c:pt idx="57">
                  <c:v>3013551.4000000167</c:v>
                </c:pt>
                <c:pt idx="58">
                  <c:v>5824117.5700000171</c:v>
                </c:pt>
                <c:pt idx="59">
                  <c:v>6131632.3100000331</c:v>
                </c:pt>
              </c:numCache>
            </c:numRef>
          </c:val>
          <c:extLst>
            <c:ext xmlns:c16="http://schemas.microsoft.com/office/drawing/2014/chart" uri="{C3380CC4-5D6E-409C-BE32-E72D297353CC}">
              <c16:uniqueId val="{00000000-646A-4866-B69E-94822F2C288F}"/>
            </c:ext>
          </c:extLst>
        </c:ser>
        <c:dLbls>
          <c:showLegendKey val="0"/>
          <c:showVal val="0"/>
          <c:showCatName val="0"/>
          <c:showSerName val="0"/>
          <c:showPercent val="0"/>
          <c:showBubbleSize val="0"/>
        </c:dLbls>
        <c:gapWidth val="219"/>
        <c:axId val="267437039"/>
        <c:axId val="509397568"/>
      </c:barChart>
      <c:lineChart>
        <c:grouping val="standard"/>
        <c:varyColors val="0"/>
        <c:ser>
          <c:idx val="1"/>
          <c:order val="1"/>
          <c:tx>
            <c:strRef>
              <c:f>Calculations!$C$19</c:f>
              <c:strCache>
                <c:ptCount val="1"/>
                <c:pt idx="0">
                  <c:v>Gross Margin %</c:v>
                </c:pt>
              </c:strCache>
            </c:strRef>
          </c:tx>
          <c:spPr>
            <a:ln w="28575" cap="rnd">
              <a:solidFill>
                <a:schemeClr val="accent6">
                  <a:lumMod val="40000"/>
                  <a:lumOff val="60000"/>
                </a:schemeClr>
              </a:solidFill>
              <a:round/>
            </a:ln>
            <a:effectLst/>
          </c:spPr>
          <c:marker>
            <c:symbol val="none"/>
          </c:marker>
          <c:cat>
            <c:multiLvlStrRef>
              <c:f>Calculations!$A$20:$A$85</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2021</c:v>
                  </c:pt>
                  <c:pt idx="12">
                    <c:v>2022</c:v>
                  </c:pt>
                  <c:pt idx="24">
                    <c:v>2023</c:v>
                  </c:pt>
                  <c:pt idx="36">
                    <c:v>2024</c:v>
                  </c:pt>
                  <c:pt idx="48">
                    <c:v>2025</c:v>
                  </c:pt>
                </c:lvl>
              </c:multiLvlStrCache>
            </c:multiLvlStrRef>
          </c:cat>
          <c:val>
            <c:numRef>
              <c:f>Calculations!$C$20:$C$85</c:f>
              <c:numCache>
                <c:formatCode>0.00%;\-0.00%;0.00%</c:formatCode>
                <c:ptCount val="60"/>
                <c:pt idx="0">
                  <c:v>0.48627091892178465</c:v>
                </c:pt>
                <c:pt idx="1">
                  <c:v>0.48338354333216221</c:v>
                </c:pt>
                <c:pt idx="2">
                  <c:v>0.48193736359088191</c:v>
                </c:pt>
                <c:pt idx="3">
                  <c:v>0.48690559206542444</c:v>
                </c:pt>
                <c:pt idx="4">
                  <c:v>0.48562206354152426</c:v>
                </c:pt>
                <c:pt idx="5">
                  <c:v>0.48759718055152385</c:v>
                </c:pt>
                <c:pt idx="6">
                  <c:v>0.48204851233718876</c:v>
                </c:pt>
                <c:pt idx="7">
                  <c:v>0.48213465629126212</c:v>
                </c:pt>
                <c:pt idx="8">
                  <c:v>0.48570905696372707</c:v>
                </c:pt>
                <c:pt idx="9">
                  <c:v>0.48398217581752373</c:v>
                </c:pt>
                <c:pt idx="10">
                  <c:v>0.48243750905010757</c:v>
                </c:pt>
                <c:pt idx="11">
                  <c:v>0.48325492220322602</c:v>
                </c:pt>
                <c:pt idx="12">
                  <c:v>0.4852735266536245</c:v>
                </c:pt>
                <c:pt idx="13">
                  <c:v>0.4838078616865113</c:v>
                </c:pt>
                <c:pt idx="14">
                  <c:v>0.48345061213800572</c:v>
                </c:pt>
                <c:pt idx="15">
                  <c:v>0.48354136922109603</c:v>
                </c:pt>
                <c:pt idx="16">
                  <c:v>0.48716418281082735</c:v>
                </c:pt>
                <c:pt idx="17">
                  <c:v>0.48413747595004952</c:v>
                </c:pt>
                <c:pt idx="18">
                  <c:v>0.48440007597752388</c:v>
                </c:pt>
                <c:pt idx="19">
                  <c:v>0.48413320262662546</c:v>
                </c:pt>
                <c:pt idx="20">
                  <c:v>0.48331553525780541</c:v>
                </c:pt>
                <c:pt idx="21">
                  <c:v>0.48621640384410619</c:v>
                </c:pt>
                <c:pt idx="22">
                  <c:v>0.48483310997414697</c:v>
                </c:pt>
                <c:pt idx="23">
                  <c:v>0.48592485872784236</c:v>
                </c:pt>
                <c:pt idx="24">
                  <c:v>0.48098609249898039</c:v>
                </c:pt>
                <c:pt idx="25">
                  <c:v>0.48177578572662966</c:v>
                </c:pt>
                <c:pt idx="26">
                  <c:v>0.48204473937517167</c:v>
                </c:pt>
                <c:pt idx="27">
                  <c:v>0.48832203197969859</c:v>
                </c:pt>
                <c:pt idx="28">
                  <c:v>0.48438521973340826</c:v>
                </c:pt>
                <c:pt idx="29">
                  <c:v>0.48310083161037765</c:v>
                </c:pt>
                <c:pt idx="30">
                  <c:v>0.48545883819368524</c:v>
                </c:pt>
                <c:pt idx="31">
                  <c:v>0.48454264168376832</c:v>
                </c:pt>
                <c:pt idx="32">
                  <c:v>0.48459662790899621</c:v>
                </c:pt>
                <c:pt idx="33">
                  <c:v>0.48364831004039971</c:v>
                </c:pt>
                <c:pt idx="34">
                  <c:v>0.48570387111100521</c:v>
                </c:pt>
                <c:pt idx="35">
                  <c:v>0.48466229556117507</c:v>
                </c:pt>
                <c:pt idx="36">
                  <c:v>0.48251207157172665</c:v>
                </c:pt>
                <c:pt idx="37">
                  <c:v>0.48023336029175862</c:v>
                </c:pt>
                <c:pt idx="38">
                  <c:v>0.48418900012689842</c:v>
                </c:pt>
                <c:pt idx="39">
                  <c:v>0.48603510643233983</c:v>
                </c:pt>
                <c:pt idx="40">
                  <c:v>0.48423244748533362</c:v>
                </c:pt>
                <c:pt idx="41">
                  <c:v>0.48529069731732088</c:v>
                </c:pt>
                <c:pt idx="42">
                  <c:v>0.48506234256867858</c:v>
                </c:pt>
                <c:pt idx="43">
                  <c:v>0.48760779414295036</c:v>
                </c:pt>
                <c:pt idx="44">
                  <c:v>0.48722338491231143</c:v>
                </c:pt>
                <c:pt idx="45">
                  <c:v>0.48329772620466954</c:v>
                </c:pt>
                <c:pt idx="46">
                  <c:v>0.48619832368953747</c:v>
                </c:pt>
                <c:pt idx="47">
                  <c:v>0.48561353144512709</c:v>
                </c:pt>
                <c:pt idx="48">
                  <c:v>0.48520738008033543</c:v>
                </c:pt>
                <c:pt idx="49">
                  <c:v>0.48645661710582788</c:v>
                </c:pt>
                <c:pt idx="50">
                  <c:v>0.48007917265141575</c:v>
                </c:pt>
                <c:pt idx="51">
                  <c:v>0.48284787812400431</c:v>
                </c:pt>
                <c:pt idx="52">
                  <c:v>0.48343665066937647</c:v>
                </c:pt>
                <c:pt idx="53">
                  <c:v>0.48693784134608925</c:v>
                </c:pt>
                <c:pt idx="54">
                  <c:v>0.4873548061779262</c:v>
                </c:pt>
                <c:pt idx="55">
                  <c:v>0.48402643053973982</c:v>
                </c:pt>
                <c:pt idx="56">
                  <c:v>0.48514858603077032</c:v>
                </c:pt>
                <c:pt idx="57">
                  <c:v>0.48320741766674657</c:v>
                </c:pt>
                <c:pt idx="58">
                  <c:v>0.4839994069693907</c:v>
                </c:pt>
                <c:pt idx="59">
                  <c:v>0.48622347839379926</c:v>
                </c:pt>
              </c:numCache>
            </c:numRef>
          </c:val>
          <c:smooth val="0"/>
          <c:extLst>
            <c:ext xmlns:c16="http://schemas.microsoft.com/office/drawing/2014/chart" uri="{C3380CC4-5D6E-409C-BE32-E72D297353CC}">
              <c16:uniqueId val="{00000001-646A-4866-B69E-94822F2C288F}"/>
            </c:ext>
          </c:extLst>
        </c:ser>
        <c:dLbls>
          <c:showLegendKey val="0"/>
          <c:showVal val="0"/>
          <c:showCatName val="0"/>
          <c:showSerName val="0"/>
          <c:showPercent val="0"/>
          <c:showBubbleSize val="0"/>
        </c:dLbls>
        <c:marker val="1"/>
        <c:smooth val="0"/>
        <c:axId val="267507567"/>
        <c:axId val="1960656544"/>
      </c:lineChart>
      <c:catAx>
        <c:axId val="26743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7568"/>
        <c:crosses val="autoZero"/>
        <c:auto val="1"/>
        <c:lblAlgn val="ctr"/>
        <c:lblOffset val="100"/>
        <c:noMultiLvlLbl val="0"/>
      </c:catAx>
      <c:valAx>
        <c:axId val="509397568"/>
        <c:scaling>
          <c:orientation val="minMax"/>
        </c:scaling>
        <c:delete val="0"/>
        <c:axPos val="l"/>
        <c:majorGridlines>
          <c:spPr>
            <a:ln w="9525" cap="flat" cmpd="sng" algn="ctr">
              <a:solidFill>
                <a:schemeClr val="tx1">
                  <a:lumMod val="15000"/>
                  <a:lumOff val="85000"/>
                </a:schemeClr>
              </a:solidFill>
              <a:round/>
            </a:ln>
            <a:effectLst/>
          </c:spPr>
        </c:majorGridlines>
        <c:numFmt formatCode="\$#\ ##0.00;\(\$#\ ##0.0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370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6065654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07567"/>
        <c:crosses val="max"/>
        <c:crossBetween val="between"/>
      </c:valAx>
      <c:catAx>
        <c:axId val="267507567"/>
        <c:scaling>
          <c:orientation val="minMax"/>
        </c:scaling>
        <c:delete val="1"/>
        <c:axPos val="b"/>
        <c:numFmt formatCode="General" sourceLinked="1"/>
        <c:majorTickMark val="out"/>
        <c:minorTickMark val="none"/>
        <c:tickLblPos val="nextTo"/>
        <c:crossAx val="1960656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project.xlsx]Calculations!PivotTable4</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l-PL" sz="1600" b="1">
                <a:solidFill>
                  <a:schemeClr val="tx2"/>
                </a:solidFill>
              </a:rPr>
              <a:t>Profitability of the</a:t>
            </a:r>
            <a:r>
              <a:rPr lang="pl-PL" sz="1600" b="1" baseline="0">
                <a:solidFill>
                  <a:schemeClr val="tx2"/>
                </a:solidFill>
              </a:rPr>
              <a:t> Product Categories</a:t>
            </a:r>
            <a:endParaRPr lang="en-US" sz="1600" b="1">
              <a:solidFill>
                <a:schemeClr val="tx2"/>
              </a:solidFill>
            </a:endParaRPr>
          </a:p>
        </c:rich>
      </c:tx>
      <c:layout>
        <c:manualLayout>
          <c:xMode val="edge"/>
          <c:yMode val="edge"/>
          <c:x val="0.23338033739356931"/>
          <c:y val="3.070081049253008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8674673215518"/>
          <c:y val="0.23192401536318225"/>
          <c:w val="0.78045710990082218"/>
          <c:h val="0.42799732144918834"/>
        </c:manualLayout>
      </c:layout>
      <c:barChart>
        <c:barDir val="col"/>
        <c:grouping val="clustered"/>
        <c:varyColors val="0"/>
        <c:ser>
          <c:idx val="0"/>
          <c:order val="0"/>
          <c:tx>
            <c:strRef>
              <c:f>Calculations!$B$89</c:f>
              <c:strCache>
                <c:ptCount val="1"/>
                <c:pt idx="0">
                  <c:v>Total</c:v>
                </c:pt>
              </c:strCache>
            </c:strRef>
          </c:tx>
          <c:spPr>
            <a:solidFill>
              <a:schemeClr val="accent2">
                <a:lumMod val="60000"/>
                <a:lumOff val="40000"/>
              </a:schemeClr>
            </a:solidFill>
            <a:ln>
              <a:noFill/>
            </a:ln>
            <a:effectLst/>
          </c:spPr>
          <c:invertIfNegative val="0"/>
          <c:cat>
            <c:strRef>
              <c:f>Calculations!$A$90:$A$105</c:f>
              <c:strCache>
                <c:ptCount val="15"/>
                <c:pt idx="0">
                  <c:v>Electronics</c:v>
                </c:pt>
                <c:pt idx="1">
                  <c:v>Jewelry</c:v>
                </c:pt>
                <c:pt idx="2">
                  <c:v>Home Appliances</c:v>
                </c:pt>
                <c:pt idx="3">
                  <c:v>Sports &amp; Outdoors</c:v>
                </c:pt>
                <c:pt idx="4">
                  <c:v>Automotive</c:v>
                </c:pt>
                <c:pt idx="5">
                  <c:v>Home &amp; Kitchen</c:v>
                </c:pt>
                <c:pt idx="6">
                  <c:v>Baby &amp; Kids</c:v>
                </c:pt>
                <c:pt idx="7">
                  <c:v>Office Supplies</c:v>
                </c:pt>
                <c:pt idx="8">
                  <c:v>Health &amp; Wellness</c:v>
                </c:pt>
                <c:pt idx="9">
                  <c:v>Fashion</c:v>
                </c:pt>
                <c:pt idx="10">
                  <c:v>Pet Supplies</c:v>
                </c:pt>
                <c:pt idx="11">
                  <c:v>Toys &amp; Games</c:v>
                </c:pt>
                <c:pt idx="12">
                  <c:v>Beauty &amp; Personal Care</c:v>
                </c:pt>
                <c:pt idx="13">
                  <c:v>Grocery</c:v>
                </c:pt>
                <c:pt idx="14">
                  <c:v>Books &amp; Media</c:v>
                </c:pt>
              </c:strCache>
            </c:strRef>
          </c:cat>
          <c:val>
            <c:numRef>
              <c:f>Calculations!$B$90:$B$105</c:f>
              <c:numCache>
                <c:formatCode>#\ ##0.00\ "";\-#\ ##0.00\ "";#\ ##0.00\ ""</c:formatCode>
                <c:ptCount val="15"/>
                <c:pt idx="0">
                  <c:v>17720871.000000134</c:v>
                </c:pt>
                <c:pt idx="1">
                  <c:v>12725184.700000776</c:v>
                </c:pt>
                <c:pt idx="2">
                  <c:v>12611186.81999751</c:v>
                </c:pt>
                <c:pt idx="3">
                  <c:v>8634888.5600000955</c:v>
                </c:pt>
                <c:pt idx="4">
                  <c:v>7928200.2200004365</c:v>
                </c:pt>
                <c:pt idx="5">
                  <c:v>6192078.6700012535</c:v>
                </c:pt>
                <c:pt idx="6">
                  <c:v>5717342.8099992992</c:v>
                </c:pt>
                <c:pt idx="7">
                  <c:v>5377801.8999995552</c:v>
                </c:pt>
                <c:pt idx="8">
                  <c:v>5097976.7199993245</c:v>
                </c:pt>
                <c:pt idx="9">
                  <c:v>4350181.8000003044</c:v>
                </c:pt>
                <c:pt idx="10">
                  <c:v>3842698.7300000102</c:v>
                </c:pt>
                <c:pt idx="11">
                  <c:v>3292137.5999999228</c:v>
                </c:pt>
                <c:pt idx="12">
                  <c:v>2889662.380000338</c:v>
                </c:pt>
                <c:pt idx="13">
                  <c:v>1900499.0400000927</c:v>
                </c:pt>
                <c:pt idx="14">
                  <c:v>1705310.1000000059</c:v>
                </c:pt>
              </c:numCache>
            </c:numRef>
          </c:val>
          <c:extLst>
            <c:ext xmlns:c16="http://schemas.microsoft.com/office/drawing/2014/chart" uri="{C3380CC4-5D6E-409C-BE32-E72D297353CC}">
              <c16:uniqueId val="{00000000-3255-4DD9-828E-6AA1527AAAD2}"/>
            </c:ext>
          </c:extLst>
        </c:ser>
        <c:dLbls>
          <c:showLegendKey val="0"/>
          <c:showVal val="0"/>
          <c:showCatName val="0"/>
          <c:showSerName val="0"/>
          <c:showPercent val="0"/>
          <c:showBubbleSize val="0"/>
        </c:dLbls>
        <c:gapWidth val="219"/>
        <c:overlap val="-27"/>
        <c:axId val="267612431"/>
        <c:axId val="1960583584"/>
      </c:barChart>
      <c:catAx>
        <c:axId val="2676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3584"/>
        <c:crosses val="autoZero"/>
        <c:auto val="1"/>
        <c:lblAlgn val="ctr"/>
        <c:lblOffset val="100"/>
        <c:noMultiLvlLbl val="0"/>
      </c:catAx>
      <c:valAx>
        <c:axId val="196058358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0.00\ &quot;&quot;;#\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124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project.xlsx]Calculations!PivotTable8</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pl-PL" sz="1600" b="1">
                <a:solidFill>
                  <a:schemeClr val="tx2"/>
                </a:solidFill>
              </a:rPr>
              <a:t>Profitability</a:t>
            </a:r>
            <a:r>
              <a:rPr lang="pl-PL" sz="1600" b="1" baseline="0">
                <a:solidFill>
                  <a:schemeClr val="tx2"/>
                </a:solidFill>
              </a:rPr>
              <a:t> of the Sales Channels</a:t>
            </a:r>
            <a:endParaRPr lang="en-US" sz="1600" b="1">
              <a:solidFill>
                <a:schemeClr val="tx2"/>
              </a:solidFill>
            </a:endParaRPr>
          </a:p>
        </c:rich>
      </c:tx>
      <c:layout>
        <c:manualLayout>
          <c:xMode val="edge"/>
          <c:yMode val="edge"/>
          <c:x val="0.3069710072368122"/>
          <c:y val="2.623909637550005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9297710618544"/>
          <c:y val="0.1676422267210303"/>
          <c:w val="0.54408374675708893"/>
          <c:h val="0.66632859576950187"/>
        </c:manualLayout>
      </c:layout>
      <c:barChart>
        <c:barDir val="col"/>
        <c:grouping val="clustered"/>
        <c:varyColors val="0"/>
        <c:ser>
          <c:idx val="1"/>
          <c:order val="1"/>
          <c:tx>
            <c:strRef>
              <c:f>Calculations!$C$125</c:f>
              <c:strCache>
                <c:ptCount val="1"/>
                <c:pt idx="0">
                  <c:v>Gross Profit</c:v>
                </c:pt>
              </c:strCache>
            </c:strRef>
          </c:tx>
          <c:spPr>
            <a:solidFill>
              <a:schemeClr val="tx2"/>
            </a:solidFill>
            <a:ln>
              <a:noFill/>
            </a:ln>
            <a:effectLst/>
          </c:spPr>
          <c:invertIfNegative val="0"/>
          <c:cat>
            <c:strRef>
              <c:f>Calculations!$A$126:$A$130</c:f>
              <c:strCache>
                <c:ptCount val="4"/>
                <c:pt idx="0">
                  <c:v>Marketplace</c:v>
                </c:pt>
                <c:pt idx="1">
                  <c:v>Mobile App</c:v>
                </c:pt>
                <c:pt idx="2">
                  <c:v>Social Media</c:v>
                </c:pt>
                <c:pt idx="3">
                  <c:v>Website</c:v>
                </c:pt>
              </c:strCache>
            </c:strRef>
          </c:cat>
          <c:val>
            <c:numRef>
              <c:f>Calculations!$C$126:$C$130</c:f>
              <c:numCache>
                <c:formatCode>#\ ##0.00\ "";\-#\ ##0.00\ "";#\ ##0.00\ ""</c:formatCode>
                <c:ptCount val="4"/>
                <c:pt idx="0">
                  <c:v>15006691.729999129</c:v>
                </c:pt>
                <c:pt idx="1">
                  <c:v>40006665.469995283</c:v>
                </c:pt>
                <c:pt idx="2">
                  <c:v>10045623.279999811</c:v>
                </c:pt>
                <c:pt idx="3">
                  <c:v>34927040.569996789</c:v>
                </c:pt>
              </c:numCache>
            </c:numRef>
          </c:val>
          <c:extLst>
            <c:ext xmlns:c16="http://schemas.microsoft.com/office/drawing/2014/chart" uri="{C3380CC4-5D6E-409C-BE32-E72D297353CC}">
              <c16:uniqueId val="{00000000-274C-4CF5-8EE0-C60B5E7FA539}"/>
            </c:ext>
          </c:extLst>
        </c:ser>
        <c:dLbls>
          <c:showLegendKey val="0"/>
          <c:showVal val="0"/>
          <c:showCatName val="0"/>
          <c:showSerName val="0"/>
          <c:showPercent val="0"/>
          <c:showBubbleSize val="0"/>
        </c:dLbls>
        <c:gapWidth val="219"/>
        <c:axId val="267438895"/>
        <c:axId val="1960607104"/>
      </c:barChart>
      <c:lineChart>
        <c:grouping val="standard"/>
        <c:varyColors val="0"/>
        <c:ser>
          <c:idx val="0"/>
          <c:order val="0"/>
          <c:tx>
            <c:strRef>
              <c:f>Calculations!$B$125</c:f>
              <c:strCache>
                <c:ptCount val="1"/>
                <c:pt idx="0">
                  <c:v>Gross Margin %</c:v>
                </c:pt>
              </c:strCache>
            </c:strRef>
          </c:tx>
          <c:spPr>
            <a:ln w="28575" cap="rnd">
              <a:solidFill>
                <a:schemeClr val="accent6">
                  <a:lumMod val="40000"/>
                  <a:lumOff val="60000"/>
                </a:schemeClr>
              </a:solidFill>
              <a:round/>
            </a:ln>
            <a:effectLst/>
          </c:spPr>
          <c:marker>
            <c:symbol val="none"/>
          </c:marker>
          <c:cat>
            <c:strRef>
              <c:f>Calculations!$A$126:$A$130</c:f>
              <c:strCache>
                <c:ptCount val="4"/>
                <c:pt idx="0">
                  <c:v>Marketplace</c:v>
                </c:pt>
                <c:pt idx="1">
                  <c:v>Mobile App</c:v>
                </c:pt>
                <c:pt idx="2">
                  <c:v>Social Media</c:v>
                </c:pt>
                <c:pt idx="3">
                  <c:v>Website</c:v>
                </c:pt>
              </c:strCache>
            </c:strRef>
          </c:cat>
          <c:val>
            <c:numRef>
              <c:f>Calculations!$B$126:$B$130</c:f>
              <c:numCache>
                <c:formatCode>0.00%;\-0.00%;0.00%</c:formatCode>
                <c:ptCount val="4"/>
                <c:pt idx="0">
                  <c:v>0.48286495953448244</c:v>
                </c:pt>
                <c:pt idx="1">
                  <c:v>0.48510171920813688</c:v>
                </c:pt>
                <c:pt idx="2">
                  <c:v>0.48420691885748463</c:v>
                </c:pt>
                <c:pt idx="3">
                  <c:v>0.48477440130952221</c:v>
                </c:pt>
              </c:numCache>
            </c:numRef>
          </c:val>
          <c:smooth val="0"/>
          <c:extLst>
            <c:ext xmlns:c16="http://schemas.microsoft.com/office/drawing/2014/chart" uri="{C3380CC4-5D6E-409C-BE32-E72D297353CC}">
              <c16:uniqueId val="{00000001-274C-4CF5-8EE0-C60B5E7FA539}"/>
            </c:ext>
          </c:extLst>
        </c:ser>
        <c:dLbls>
          <c:showLegendKey val="0"/>
          <c:showVal val="0"/>
          <c:showCatName val="0"/>
          <c:showSerName val="0"/>
          <c:showPercent val="0"/>
          <c:showBubbleSize val="0"/>
        </c:dLbls>
        <c:marker val="1"/>
        <c:smooth val="0"/>
        <c:axId val="627989807"/>
        <c:axId val="1960615264"/>
      </c:lineChart>
      <c:catAx>
        <c:axId val="26743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07104"/>
        <c:crosses val="autoZero"/>
        <c:auto val="1"/>
        <c:lblAlgn val="ctr"/>
        <c:lblOffset val="100"/>
        <c:noMultiLvlLbl val="0"/>
      </c:catAx>
      <c:valAx>
        <c:axId val="196060710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0.00\ &quot;&quot;;#\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388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6061526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89807"/>
        <c:crosses val="max"/>
        <c:crossBetween val="between"/>
      </c:valAx>
      <c:catAx>
        <c:axId val="627989807"/>
        <c:scaling>
          <c:orientation val="minMax"/>
        </c:scaling>
        <c:delete val="1"/>
        <c:axPos val="b"/>
        <c:numFmt formatCode="General" sourceLinked="1"/>
        <c:majorTickMark val="out"/>
        <c:minorTickMark val="none"/>
        <c:tickLblPos val="nextTo"/>
        <c:crossAx val="1960615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Calculations!$B$19</c:f>
              <c:strCache>
                <c:ptCount val="1"/>
                <c:pt idx="0">
                  <c:v>Total Revenue</c:v>
                </c:pt>
              </c:strCache>
            </c:strRef>
          </c:tx>
          <c:spPr>
            <a:solidFill>
              <a:schemeClr val="tx2"/>
            </a:solidFill>
            <a:ln>
              <a:noFill/>
            </a:ln>
            <a:effectLst/>
          </c:spPr>
          <c:invertIfNegative val="0"/>
          <c:cat>
            <c:multiLvlStrRef>
              <c:f>Calculations!$A$20:$A$85</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2021</c:v>
                  </c:pt>
                  <c:pt idx="12">
                    <c:v>2022</c:v>
                  </c:pt>
                  <c:pt idx="24">
                    <c:v>2023</c:v>
                  </c:pt>
                  <c:pt idx="36">
                    <c:v>2024</c:v>
                  </c:pt>
                  <c:pt idx="48">
                    <c:v>2025</c:v>
                  </c:pt>
                </c:lvl>
              </c:multiLvlStrCache>
            </c:multiLvlStrRef>
          </c:cat>
          <c:val>
            <c:numRef>
              <c:f>Calculations!$B$20:$B$85</c:f>
              <c:numCache>
                <c:formatCode>\$#\ ##0.00;\(\$#\ ##0.00\);\$#\ ##0.00</c:formatCode>
                <c:ptCount val="60"/>
                <c:pt idx="0">
                  <c:v>2554978.7200000156</c:v>
                </c:pt>
                <c:pt idx="1">
                  <c:v>2039779.6400000062</c:v>
                </c:pt>
                <c:pt idx="2">
                  <c:v>2953326.070000032</c:v>
                </c:pt>
                <c:pt idx="3">
                  <c:v>2664171.6200000071</c:v>
                </c:pt>
                <c:pt idx="4">
                  <c:v>2781020.0800000168</c:v>
                </c:pt>
                <c:pt idx="5">
                  <c:v>2904041.7100000298</c:v>
                </c:pt>
                <c:pt idx="6">
                  <c:v>3545677.4500000244</c:v>
                </c:pt>
                <c:pt idx="7">
                  <c:v>3483523.2400000249</c:v>
                </c:pt>
                <c:pt idx="8">
                  <c:v>3031480.840000011</c:v>
                </c:pt>
                <c:pt idx="9">
                  <c:v>3219834.6300000153</c:v>
                </c:pt>
                <c:pt idx="10">
                  <c:v>5773965.6800000314</c:v>
                </c:pt>
                <c:pt idx="11">
                  <c:v>6644998.3900000378</c:v>
                </c:pt>
                <c:pt idx="12">
                  <c:v>2637525.230000014</c:v>
                </c:pt>
                <c:pt idx="13">
                  <c:v>2201521.7700000042</c:v>
                </c:pt>
                <c:pt idx="14">
                  <c:v>2975971.1000000113</c:v>
                </c:pt>
                <c:pt idx="15">
                  <c:v>2737720.750000007</c:v>
                </c:pt>
                <c:pt idx="16">
                  <c:v>2775393.2200000193</c:v>
                </c:pt>
                <c:pt idx="17">
                  <c:v>2908077.2300000223</c:v>
                </c:pt>
                <c:pt idx="18">
                  <c:v>3320982.2000000016</c:v>
                </c:pt>
                <c:pt idx="19">
                  <c:v>3205884.8300000285</c:v>
                </c:pt>
                <c:pt idx="20">
                  <c:v>3080651.4200000232</c:v>
                </c:pt>
                <c:pt idx="21">
                  <c:v>3147446.03000001</c:v>
                </c:pt>
                <c:pt idx="22">
                  <c:v>6028608.0300000347</c:v>
                </c:pt>
                <c:pt idx="23">
                  <c:v>6340063.5400000643</c:v>
                </c:pt>
                <c:pt idx="24">
                  <c:v>2654481.200000002</c:v>
                </c:pt>
                <c:pt idx="25">
                  <c:v>2210300.2300000056</c:v>
                </c:pt>
                <c:pt idx="26">
                  <c:v>2878144.8000000035</c:v>
                </c:pt>
                <c:pt idx="27">
                  <c:v>2646424.8700000169</c:v>
                </c:pt>
                <c:pt idx="28">
                  <c:v>2731709.5900000199</c:v>
                </c:pt>
                <c:pt idx="29">
                  <c:v>2981860.3400000036</c:v>
                </c:pt>
                <c:pt idx="30">
                  <c:v>3319474.1000000257</c:v>
                </c:pt>
                <c:pt idx="31">
                  <c:v>3303940.3600000227</c:v>
                </c:pt>
                <c:pt idx="32">
                  <c:v>3091169.2400000105</c:v>
                </c:pt>
                <c:pt idx="33">
                  <c:v>3194507.1200000383</c:v>
                </c:pt>
                <c:pt idx="34">
                  <c:v>5809809.1200000281</c:v>
                </c:pt>
                <c:pt idx="35">
                  <c:v>6423337.690000033</c:v>
                </c:pt>
                <c:pt idx="36">
                  <c:v>2681291.2800000128</c:v>
                </c:pt>
                <c:pt idx="37">
                  <c:v>2242354.0700000068</c:v>
                </c:pt>
                <c:pt idx="38">
                  <c:v>2994951.6400000197</c:v>
                </c:pt>
                <c:pt idx="39">
                  <c:v>2825087.4100000151</c:v>
                </c:pt>
                <c:pt idx="40">
                  <c:v>2782458.1500000223</c:v>
                </c:pt>
                <c:pt idx="41">
                  <c:v>2821494.390000009</c:v>
                </c:pt>
                <c:pt idx="42">
                  <c:v>3476559.5100000077</c:v>
                </c:pt>
                <c:pt idx="43">
                  <c:v>3131536.1000000178</c:v>
                </c:pt>
                <c:pt idx="44">
                  <c:v>3105475.4900000277</c:v>
                </c:pt>
                <c:pt idx="45">
                  <c:v>3127178.1100000306</c:v>
                </c:pt>
                <c:pt idx="46">
                  <c:v>5908279.0500000222</c:v>
                </c:pt>
                <c:pt idx="47">
                  <c:v>6174776.9900000338</c:v>
                </c:pt>
                <c:pt idx="48">
                  <c:v>2594976.0900000124</c:v>
                </c:pt>
                <c:pt idx="49">
                  <c:v>2147023.7700000028</c:v>
                </c:pt>
                <c:pt idx="50">
                  <c:v>3005259.9700000272</c:v>
                </c:pt>
                <c:pt idx="51">
                  <c:v>2743969.2500000256</c:v>
                </c:pt>
                <c:pt idx="52">
                  <c:v>2627992.330000014</c:v>
                </c:pt>
                <c:pt idx="53">
                  <c:v>2835816.880000005</c:v>
                </c:pt>
                <c:pt idx="54">
                  <c:v>3465199.950000003</c:v>
                </c:pt>
                <c:pt idx="55">
                  <c:v>3220426.1000000103</c:v>
                </c:pt>
                <c:pt idx="56">
                  <c:v>3260488.2000000225</c:v>
                </c:pt>
                <c:pt idx="57">
                  <c:v>3013551.4000000167</c:v>
                </c:pt>
                <c:pt idx="58">
                  <c:v>5824117.5700000171</c:v>
                </c:pt>
                <c:pt idx="59">
                  <c:v>6131632.3100000331</c:v>
                </c:pt>
              </c:numCache>
            </c:numRef>
          </c:val>
          <c:extLst>
            <c:ext xmlns:c16="http://schemas.microsoft.com/office/drawing/2014/chart" uri="{C3380CC4-5D6E-409C-BE32-E72D297353CC}">
              <c16:uniqueId val="{0000000D-6F38-4CC2-8E97-2B38D69FAF60}"/>
            </c:ext>
          </c:extLst>
        </c:ser>
        <c:dLbls>
          <c:showLegendKey val="0"/>
          <c:showVal val="0"/>
          <c:showCatName val="0"/>
          <c:showSerName val="0"/>
          <c:showPercent val="0"/>
          <c:showBubbleSize val="0"/>
        </c:dLbls>
        <c:gapWidth val="219"/>
        <c:axId val="267437039"/>
        <c:axId val="509397568"/>
      </c:barChart>
      <c:lineChart>
        <c:grouping val="standard"/>
        <c:varyColors val="0"/>
        <c:ser>
          <c:idx val="1"/>
          <c:order val="1"/>
          <c:tx>
            <c:strRef>
              <c:f>Calculations!$C$19</c:f>
              <c:strCache>
                <c:ptCount val="1"/>
                <c:pt idx="0">
                  <c:v>Gross Margin %</c:v>
                </c:pt>
              </c:strCache>
            </c:strRef>
          </c:tx>
          <c:spPr>
            <a:ln w="28575" cap="rnd">
              <a:solidFill>
                <a:schemeClr val="accent6">
                  <a:lumMod val="40000"/>
                  <a:lumOff val="60000"/>
                </a:schemeClr>
              </a:solidFill>
              <a:round/>
            </a:ln>
            <a:effectLst/>
          </c:spPr>
          <c:marker>
            <c:symbol val="none"/>
          </c:marker>
          <c:cat>
            <c:multiLvlStrRef>
              <c:f>Calculations!$A$20:$A$85</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2021</c:v>
                  </c:pt>
                  <c:pt idx="12">
                    <c:v>2022</c:v>
                  </c:pt>
                  <c:pt idx="24">
                    <c:v>2023</c:v>
                  </c:pt>
                  <c:pt idx="36">
                    <c:v>2024</c:v>
                  </c:pt>
                  <c:pt idx="48">
                    <c:v>2025</c:v>
                  </c:pt>
                </c:lvl>
              </c:multiLvlStrCache>
            </c:multiLvlStrRef>
          </c:cat>
          <c:val>
            <c:numRef>
              <c:f>Calculations!$C$20:$C$85</c:f>
              <c:numCache>
                <c:formatCode>0.00%;\-0.00%;0.00%</c:formatCode>
                <c:ptCount val="60"/>
                <c:pt idx="0">
                  <c:v>0.48627091892178465</c:v>
                </c:pt>
                <c:pt idx="1">
                  <c:v>0.48338354333216221</c:v>
                </c:pt>
                <c:pt idx="2">
                  <c:v>0.48193736359088191</c:v>
                </c:pt>
                <c:pt idx="3">
                  <c:v>0.48690559206542444</c:v>
                </c:pt>
                <c:pt idx="4">
                  <c:v>0.48562206354152426</c:v>
                </c:pt>
                <c:pt idx="5">
                  <c:v>0.48759718055152385</c:v>
                </c:pt>
                <c:pt idx="6">
                  <c:v>0.48204851233718876</c:v>
                </c:pt>
                <c:pt idx="7">
                  <c:v>0.48213465629126212</c:v>
                </c:pt>
                <c:pt idx="8">
                  <c:v>0.48570905696372707</c:v>
                </c:pt>
                <c:pt idx="9">
                  <c:v>0.48398217581752373</c:v>
                </c:pt>
                <c:pt idx="10">
                  <c:v>0.48243750905010757</c:v>
                </c:pt>
                <c:pt idx="11">
                  <c:v>0.48325492220322602</c:v>
                </c:pt>
                <c:pt idx="12">
                  <c:v>0.4852735266536245</c:v>
                </c:pt>
                <c:pt idx="13">
                  <c:v>0.4838078616865113</c:v>
                </c:pt>
                <c:pt idx="14">
                  <c:v>0.48345061213800572</c:v>
                </c:pt>
                <c:pt idx="15">
                  <c:v>0.48354136922109603</c:v>
                </c:pt>
                <c:pt idx="16">
                  <c:v>0.48716418281082735</c:v>
                </c:pt>
                <c:pt idx="17">
                  <c:v>0.48413747595004952</c:v>
                </c:pt>
                <c:pt idx="18">
                  <c:v>0.48440007597752388</c:v>
                </c:pt>
                <c:pt idx="19">
                  <c:v>0.48413320262662546</c:v>
                </c:pt>
                <c:pt idx="20">
                  <c:v>0.48331553525780541</c:v>
                </c:pt>
                <c:pt idx="21">
                  <c:v>0.48621640384410619</c:v>
                </c:pt>
                <c:pt idx="22">
                  <c:v>0.48483310997414697</c:v>
                </c:pt>
                <c:pt idx="23">
                  <c:v>0.48592485872784236</c:v>
                </c:pt>
                <c:pt idx="24">
                  <c:v>0.48098609249898039</c:v>
                </c:pt>
                <c:pt idx="25">
                  <c:v>0.48177578572662966</c:v>
                </c:pt>
                <c:pt idx="26">
                  <c:v>0.48204473937517167</c:v>
                </c:pt>
                <c:pt idx="27">
                  <c:v>0.48832203197969859</c:v>
                </c:pt>
                <c:pt idx="28">
                  <c:v>0.48438521973340826</c:v>
                </c:pt>
                <c:pt idx="29">
                  <c:v>0.48310083161037765</c:v>
                </c:pt>
                <c:pt idx="30">
                  <c:v>0.48545883819368524</c:v>
                </c:pt>
                <c:pt idx="31">
                  <c:v>0.48454264168376832</c:v>
                </c:pt>
                <c:pt idx="32">
                  <c:v>0.48459662790899621</c:v>
                </c:pt>
                <c:pt idx="33">
                  <c:v>0.48364831004039971</c:v>
                </c:pt>
                <c:pt idx="34">
                  <c:v>0.48570387111100521</c:v>
                </c:pt>
                <c:pt idx="35">
                  <c:v>0.48466229556117507</c:v>
                </c:pt>
                <c:pt idx="36">
                  <c:v>0.48251207157172665</c:v>
                </c:pt>
                <c:pt idx="37">
                  <c:v>0.48023336029175862</c:v>
                </c:pt>
                <c:pt idx="38">
                  <c:v>0.48418900012689842</c:v>
                </c:pt>
                <c:pt idx="39">
                  <c:v>0.48603510643233983</c:v>
                </c:pt>
                <c:pt idx="40">
                  <c:v>0.48423244748533362</c:v>
                </c:pt>
                <c:pt idx="41">
                  <c:v>0.48529069731732088</c:v>
                </c:pt>
                <c:pt idx="42">
                  <c:v>0.48506234256867858</c:v>
                </c:pt>
                <c:pt idx="43">
                  <c:v>0.48760779414295036</c:v>
                </c:pt>
                <c:pt idx="44">
                  <c:v>0.48722338491231143</c:v>
                </c:pt>
                <c:pt idx="45">
                  <c:v>0.48329772620466954</c:v>
                </c:pt>
                <c:pt idx="46">
                  <c:v>0.48619832368953747</c:v>
                </c:pt>
                <c:pt idx="47">
                  <c:v>0.48561353144512709</c:v>
                </c:pt>
                <c:pt idx="48">
                  <c:v>0.48520738008033543</c:v>
                </c:pt>
                <c:pt idx="49">
                  <c:v>0.48645661710582788</c:v>
                </c:pt>
                <c:pt idx="50">
                  <c:v>0.48007917265141575</c:v>
                </c:pt>
                <c:pt idx="51">
                  <c:v>0.48284787812400431</c:v>
                </c:pt>
                <c:pt idx="52">
                  <c:v>0.48343665066937647</c:v>
                </c:pt>
                <c:pt idx="53">
                  <c:v>0.48693784134608925</c:v>
                </c:pt>
                <c:pt idx="54">
                  <c:v>0.4873548061779262</c:v>
                </c:pt>
                <c:pt idx="55">
                  <c:v>0.48402643053973982</c:v>
                </c:pt>
                <c:pt idx="56">
                  <c:v>0.48514858603077032</c:v>
                </c:pt>
                <c:pt idx="57">
                  <c:v>0.48320741766674657</c:v>
                </c:pt>
                <c:pt idx="58">
                  <c:v>0.4839994069693907</c:v>
                </c:pt>
                <c:pt idx="59">
                  <c:v>0.48622347839379926</c:v>
                </c:pt>
              </c:numCache>
            </c:numRef>
          </c:val>
          <c:smooth val="0"/>
          <c:extLst>
            <c:ext xmlns:c16="http://schemas.microsoft.com/office/drawing/2014/chart" uri="{C3380CC4-5D6E-409C-BE32-E72D297353CC}">
              <c16:uniqueId val="{0000000E-6F38-4CC2-8E97-2B38D69FAF60}"/>
            </c:ext>
          </c:extLst>
        </c:ser>
        <c:dLbls>
          <c:showLegendKey val="0"/>
          <c:showVal val="0"/>
          <c:showCatName val="0"/>
          <c:showSerName val="0"/>
          <c:showPercent val="0"/>
          <c:showBubbleSize val="0"/>
        </c:dLbls>
        <c:marker val="1"/>
        <c:smooth val="0"/>
        <c:axId val="267507567"/>
        <c:axId val="1960656544"/>
      </c:lineChart>
      <c:catAx>
        <c:axId val="26743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7568"/>
        <c:crosses val="autoZero"/>
        <c:auto val="1"/>
        <c:lblAlgn val="ctr"/>
        <c:lblOffset val="100"/>
        <c:noMultiLvlLbl val="0"/>
      </c:catAx>
      <c:valAx>
        <c:axId val="509397568"/>
        <c:scaling>
          <c:orientation val="minMax"/>
        </c:scaling>
        <c:delete val="0"/>
        <c:axPos val="l"/>
        <c:majorGridlines>
          <c:spPr>
            <a:ln w="9525" cap="flat" cmpd="sng" algn="ctr">
              <a:solidFill>
                <a:schemeClr val="tx1">
                  <a:lumMod val="15000"/>
                  <a:lumOff val="85000"/>
                </a:schemeClr>
              </a:solidFill>
              <a:round/>
            </a:ln>
            <a:effectLst/>
          </c:spPr>
        </c:majorGridlines>
        <c:numFmt formatCode="\$#\ ##0.00;\(\$#\ ##0.00\);\$#\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37039"/>
        <c:crosses val="autoZero"/>
        <c:crossBetween val="between"/>
      </c:valAx>
      <c:valAx>
        <c:axId val="196065654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07567"/>
        <c:crosses val="max"/>
        <c:crossBetween val="between"/>
      </c:valAx>
      <c:catAx>
        <c:axId val="267507567"/>
        <c:scaling>
          <c:orientation val="minMax"/>
        </c:scaling>
        <c:delete val="1"/>
        <c:axPos val="b"/>
        <c:numFmt formatCode="General" sourceLinked="1"/>
        <c:majorTickMark val="out"/>
        <c:minorTickMark val="none"/>
        <c:tickLblPos val="nextTo"/>
        <c:crossAx val="1960656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project.xlsx]Calculations!PivotTable4</c:name>
    <c:fmtId val="0"/>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l-PL" sz="1600" b="1">
                <a:solidFill>
                  <a:schemeClr val="tx2"/>
                </a:solidFill>
              </a:rPr>
              <a:t>Profitability of the</a:t>
            </a:r>
            <a:r>
              <a:rPr lang="pl-PL" sz="1600" b="1" baseline="0">
                <a:solidFill>
                  <a:schemeClr val="tx2"/>
                </a:solidFill>
              </a:rPr>
              <a:t> Product Categories</a:t>
            </a:r>
            <a:endParaRPr lang="en-US" sz="1600" b="1">
              <a:solidFill>
                <a:schemeClr val="tx2"/>
              </a:solidFill>
            </a:endParaRPr>
          </a:p>
        </c:rich>
      </c:tx>
      <c:layout>
        <c:manualLayout>
          <c:xMode val="edge"/>
          <c:yMode val="edge"/>
          <c:x val="0.23749055758274118"/>
          <c:y val="3.85210282323159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Calculations!$B$89</c:f>
              <c:strCache>
                <c:ptCount val="1"/>
                <c:pt idx="0">
                  <c:v>Total</c:v>
                </c:pt>
              </c:strCache>
            </c:strRef>
          </c:tx>
          <c:spPr>
            <a:solidFill>
              <a:schemeClr val="accent2">
                <a:lumMod val="60000"/>
                <a:lumOff val="40000"/>
              </a:schemeClr>
            </a:solidFill>
            <a:ln>
              <a:noFill/>
            </a:ln>
            <a:effectLst/>
          </c:spPr>
          <c:invertIfNegative val="0"/>
          <c:cat>
            <c:strRef>
              <c:f>Calculations!$A$90:$A$105</c:f>
              <c:strCache>
                <c:ptCount val="15"/>
                <c:pt idx="0">
                  <c:v>Electronics</c:v>
                </c:pt>
                <c:pt idx="1">
                  <c:v>Jewelry</c:v>
                </c:pt>
                <c:pt idx="2">
                  <c:v>Home Appliances</c:v>
                </c:pt>
                <c:pt idx="3">
                  <c:v>Sports &amp; Outdoors</c:v>
                </c:pt>
                <c:pt idx="4">
                  <c:v>Automotive</c:v>
                </c:pt>
                <c:pt idx="5">
                  <c:v>Home &amp; Kitchen</c:v>
                </c:pt>
                <c:pt idx="6">
                  <c:v>Baby &amp; Kids</c:v>
                </c:pt>
                <c:pt idx="7">
                  <c:v>Office Supplies</c:v>
                </c:pt>
                <c:pt idx="8">
                  <c:v>Health &amp; Wellness</c:v>
                </c:pt>
                <c:pt idx="9">
                  <c:v>Fashion</c:v>
                </c:pt>
                <c:pt idx="10">
                  <c:v>Pet Supplies</c:v>
                </c:pt>
                <c:pt idx="11">
                  <c:v>Toys &amp; Games</c:v>
                </c:pt>
                <c:pt idx="12">
                  <c:v>Beauty &amp; Personal Care</c:v>
                </c:pt>
                <c:pt idx="13">
                  <c:v>Grocery</c:v>
                </c:pt>
                <c:pt idx="14">
                  <c:v>Books &amp; Media</c:v>
                </c:pt>
              </c:strCache>
            </c:strRef>
          </c:cat>
          <c:val>
            <c:numRef>
              <c:f>Calculations!$B$90:$B$105</c:f>
              <c:numCache>
                <c:formatCode>#\ ##0.00\ "";\-#\ ##0.00\ "";#\ ##0.00\ ""</c:formatCode>
                <c:ptCount val="15"/>
                <c:pt idx="0">
                  <c:v>17720871.000000134</c:v>
                </c:pt>
                <c:pt idx="1">
                  <c:v>12725184.700000776</c:v>
                </c:pt>
                <c:pt idx="2">
                  <c:v>12611186.81999751</c:v>
                </c:pt>
                <c:pt idx="3">
                  <c:v>8634888.5600000955</c:v>
                </c:pt>
                <c:pt idx="4">
                  <c:v>7928200.2200004365</c:v>
                </c:pt>
                <c:pt idx="5">
                  <c:v>6192078.6700012535</c:v>
                </c:pt>
                <c:pt idx="6">
                  <c:v>5717342.8099992992</c:v>
                </c:pt>
                <c:pt idx="7">
                  <c:v>5377801.8999995552</c:v>
                </c:pt>
                <c:pt idx="8">
                  <c:v>5097976.7199993245</c:v>
                </c:pt>
                <c:pt idx="9">
                  <c:v>4350181.8000003044</c:v>
                </c:pt>
                <c:pt idx="10">
                  <c:v>3842698.7300000102</c:v>
                </c:pt>
                <c:pt idx="11">
                  <c:v>3292137.5999999228</c:v>
                </c:pt>
                <c:pt idx="12">
                  <c:v>2889662.380000338</c:v>
                </c:pt>
                <c:pt idx="13">
                  <c:v>1900499.0400000927</c:v>
                </c:pt>
                <c:pt idx="14">
                  <c:v>1705310.1000000059</c:v>
                </c:pt>
              </c:numCache>
            </c:numRef>
          </c:val>
          <c:extLst>
            <c:ext xmlns:c16="http://schemas.microsoft.com/office/drawing/2014/chart" uri="{C3380CC4-5D6E-409C-BE32-E72D297353CC}">
              <c16:uniqueId val="{00000000-9D6C-4416-939F-CFA6DC8BCB80}"/>
            </c:ext>
          </c:extLst>
        </c:ser>
        <c:dLbls>
          <c:showLegendKey val="0"/>
          <c:showVal val="0"/>
          <c:showCatName val="0"/>
          <c:showSerName val="0"/>
          <c:showPercent val="0"/>
          <c:showBubbleSize val="0"/>
        </c:dLbls>
        <c:gapWidth val="219"/>
        <c:overlap val="-27"/>
        <c:axId val="267612431"/>
        <c:axId val="1960583584"/>
      </c:barChart>
      <c:catAx>
        <c:axId val="26761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3584"/>
        <c:crosses val="autoZero"/>
        <c:auto val="1"/>
        <c:lblAlgn val="ctr"/>
        <c:lblOffset val="100"/>
        <c:noMultiLvlLbl val="0"/>
      </c:catAx>
      <c:valAx>
        <c:axId val="196058358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0.00\ &quot;&quot;;#\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124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Calculations!$B$109</c:f>
              <c:strCache>
                <c:ptCount val="1"/>
                <c:pt idx="0">
                  <c:v>Total</c:v>
                </c:pt>
              </c:strCache>
            </c:strRef>
          </c:tx>
          <c:spPr>
            <a:solidFill>
              <a:schemeClr val="accent1"/>
            </a:solidFill>
            <a:ln>
              <a:noFill/>
            </a:ln>
            <a:effectLst/>
          </c:spPr>
          <c:invertIfNegative val="0"/>
          <c:cat>
            <c:strRef>
              <c:f>Calculations!$A$110:$A$120</c:f>
              <c:strCache>
                <c:ptCount val="10"/>
                <c:pt idx="0">
                  <c:v>Pantry Staples</c:v>
                </c:pt>
                <c:pt idx="1">
                  <c:v>Oral Care</c:v>
                </c:pt>
                <c:pt idx="2">
                  <c:v>Comics</c:v>
                </c:pt>
                <c:pt idx="3">
                  <c:v>Dairy</c:v>
                </c:pt>
                <c:pt idx="4">
                  <c:v>Snacks</c:v>
                </c:pt>
                <c:pt idx="5">
                  <c:v>Audiobooks</c:v>
                </c:pt>
                <c:pt idx="6">
                  <c:v>Music</c:v>
                </c:pt>
                <c:pt idx="7">
                  <c:v>Movies</c:v>
                </c:pt>
                <c:pt idx="8">
                  <c:v>Dolls</c:v>
                </c:pt>
                <c:pt idx="9">
                  <c:v>Academic</c:v>
                </c:pt>
              </c:strCache>
            </c:strRef>
          </c:cat>
          <c:val>
            <c:numRef>
              <c:f>Calculations!$B$110:$B$120</c:f>
              <c:numCache>
                <c:formatCode>#\ ##0.00\ "";\-#\ ##0.00\ "";#\ ##0.00\ ""</c:formatCode>
                <c:ptCount val="10"/>
                <c:pt idx="0">
                  <c:v>82621.369999999108</c:v>
                </c:pt>
                <c:pt idx="1">
                  <c:v>97464.56999999762</c:v>
                </c:pt>
                <c:pt idx="2">
                  <c:v>132587.85999999824</c:v>
                </c:pt>
                <c:pt idx="3">
                  <c:v>162553.80999999883</c:v>
                </c:pt>
                <c:pt idx="4">
                  <c:v>179675.38000000207</c:v>
                </c:pt>
                <c:pt idx="5">
                  <c:v>185153.97999999503</c:v>
                </c:pt>
                <c:pt idx="6">
                  <c:v>186112.4299999983</c:v>
                </c:pt>
                <c:pt idx="7">
                  <c:v>192425.2699999967</c:v>
                </c:pt>
                <c:pt idx="8">
                  <c:v>199199.79999999754</c:v>
                </c:pt>
                <c:pt idx="9">
                  <c:v>204401.71000000616</c:v>
                </c:pt>
              </c:numCache>
            </c:numRef>
          </c:val>
          <c:extLst>
            <c:ext xmlns:c16="http://schemas.microsoft.com/office/drawing/2014/chart" uri="{C3380CC4-5D6E-409C-BE32-E72D297353CC}">
              <c16:uniqueId val="{00000000-4721-46C5-9DC5-8F9640684AF3}"/>
            </c:ext>
          </c:extLst>
        </c:ser>
        <c:dLbls>
          <c:showLegendKey val="0"/>
          <c:showVal val="0"/>
          <c:showCatName val="0"/>
          <c:showSerName val="0"/>
          <c:showPercent val="0"/>
          <c:showBubbleSize val="0"/>
        </c:dLbls>
        <c:gapWidth val="219"/>
        <c:overlap val="-27"/>
        <c:axId val="267435183"/>
        <c:axId val="659629407"/>
      </c:barChart>
      <c:catAx>
        <c:axId val="2674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629407"/>
        <c:crosses val="autoZero"/>
        <c:auto val="1"/>
        <c:lblAlgn val="ctr"/>
        <c:lblOffset val="100"/>
        <c:noMultiLvlLbl val="0"/>
      </c:catAx>
      <c:valAx>
        <c:axId val="659629407"/>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0.00\ &quot;&quot;;#\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3518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project.xlsx]Calculations!PivotTable8</c:name>
    <c:fmtId val="0"/>
  </c:pivotSource>
  <c:chart>
    <c:autoTitleDeleted val="0"/>
    <c:pivotFmts>
      <c:pivotFmt>
        <c:idx val="0"/>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Calculations!$C$125</c:f>
              <c:strCache>
                <c:ptCount val="1"/>
                <c:pt idx="0">
                  <c:v>Gross Profit</c:v>
                </c:pt>
              </c:strCache>
            </c:strRef>
          </c:tx>
          <c:spPr>
            <a:solidFill>
              <a:schemeClr val="tx2"/>
            </a:solidFill>
            <a:ln>
              <a:noFill/>
            </a:ln>
            <a:effectLst/>
          </c:spPr>
          <c:invertIfNegative val="0"/>
          <c:cat>
            <c:strRef>
              <c:f>Calculations!$A$126:$A$130</c:f>
              <c:strCache>
                <c:ptCount val="4"/>
                <c:pt idx="0">
                  <c:v>Marketplace</c:v>
                </c:pt>
                <c:pt idx="1">
                  <c:v>Mobile App</c:v>
                </c:pt>
                <c:pt idx="2">
                  <c:v>Social Media</c:v>
                </c:pt>
                <c:pt idx="3">
                  <c:v>Website</c:v>
                </c:pt>
              </c:strCache>
            </c:strRef>
          </c:cat>
          <c:val>
            <c:numRef>
              <c:f>Calculations!$C$126:$C$130</c:f>
              <c:numCache>
                <c:formatCode>#\ ##0.00\ "";\-#\ ##0.00\ "";#\ ##0.00\ ""</c:formatCode>
                <c:ptCount val="4"/>
                <c:pt idx="0">
                  <c:v>15006691.729999129</c:v>
                </c:pt>
                <c:pt idx="1">
                  <c:v>40006665.469995283</c:v>
                </c:pt>
                <c:pt idx="2">
                  <c:v>10045623.279999811</c:v>
                </c:pt>
                <c:pt idx="3">
                  <c:v>34927040.569996789</c:v>
                </c:pt>
              </c:numCache>
            </c:numRef>
          </c:val>
          <c:extLst>
            <c:ext xmlns:c16="http://schemas.microsoft.com/office/drawing/2014/chart" uri="{C3380CC4-5D6E-409C-BE32-E72D297353CC}">
              <c16:uniqueId val="{00000002-1D62-41A1-B1A7-40D00263D142}"/>
            </c:ext>
          </c:extLst>
        </c:ser>
        <c:dLbls>
          <c:showLegendKey val="0"/>
          <c:showVal val="0"/>
          <c:showCatName val="0"/>
          <c:showSerName val="0"/>
          <c:showPercent val="0"/>
          <c:showBubbleSize val="0"/>
        </c:dLbls>
        <c:gapWidth val="219"/>
        <c:axId val="267438895"/>
        <c:axId val="1960607104"/>
      </c:barChart>
      <c:lineChart>
        <c:grouping val="standard"/>
        <c:varyColors val="0"/>
        <c:ser>
          <c:idx val="0"/>
          <c:order val="0"/>
          <c:tx>
            <c:strRef>
              <c:f>Calculations!$B$125</c:f>
              <c:strCache>
                <c:ptCount val="1"/>
                <c:pt idx="0">
                  <c:v>Gross Margin %</c:v>
                </c:pt>
              </c:strCache>
            </c:strRef>
          </c:tx>
          <c:spPr>
            <a:ln w="28575" cap="rnd">
              <a:solidFill>
                <a:schemeClr val="accent6">
                  <a:lumMod val="40000"/>
                  <a:lumOff val="60000"/>
                </a:schemeClr>
              </a:solidFill>
              <a:round/>
            </a:ln>
            <a:effectLst/>
          </c:spPr>
          <c:marker>
            <c:symbol val="none"/>
          </c:marker>
          <c:cat>
            <c:strRef>
              <c:f>Calculations!$A$126:$A$130</c:f>
              <c:strCache>
                <c:ptCount val="4"/>
                <c:pt idx="0">
                  <c:v>Marketplace</c:v>
                </c:pt>
                <c:pt idx="1">
                  <c:v>Mobile App</c:v>
                </c:pt>
                <c:pt idx="2">
                  <c:v>Social Media</c:v>
                </c:pt>
                <c:pt idx="3">
                  <c:v>Website</c:v>
                </c:pt>
              </c:strCache>
            </c:strRef>
          </c:cat>
          <c:val>
            <c:numRef>
              <c:f>Calculations!$B$126:$B$130</c:f>
              <c:numCache>
                <c:formatCode>0.00%;\-0.00%;0.00%</c:formatCode>
                <c:ptCount val="4"/>
                <c:pt idx="0">
                  <c:v>0.48286495953448244</c:v>
                </c:pt>
                <c:pt idx="1">
                  <c:v>0.48510171920813688</c:v>
                </c:pt>
                <c:pt idx="2">
                  <c:v>0.48420691885748463</c:v>
                </c:pt>
                <c:pt idx="3">
                  <c:v>0.48477440130952221</c:v>
                </c:pt>
              </c:numCache>
            </c:numRef>
          </c:val>
          <c:smooth val="0"/>
          <c:extLst>
            <c:ext xmlns:c16="http://schemas.microsoft.com/office/drawing/2014/chart" uri="{C3380CC4-5D6E-409C-BE32-E72D297353CC}">
              <c16:uniqueId val="{00000000-1D62-41A1-B1A7-40D00263D142}"/>
            </c:ext>
          </c:extLst>
        </c:ser>
        <c:dLbls>
          <c:showLegendKey val="0"/>
          <c:showVal val="0"/>
          <c:showCatName val="0"/>
          <c:showSerName val="0"/>
          <c:showPercent val="0"/>
          <c:showBubbleSize val="0"/>
        </c:dLbls>
        <c:marker val="1"/>
        <c:smooth val="0"/>
        <c:axId val="627989807"/>
        <c:axId val="1960615264"/>
      </c:lineChart>
      <c:catAx>
        <c:axId val="26743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07104"/>
        <c:crosses val="autoZero"/>
        <c:auto val="1"/>
        <c:lblAlgn val="ctr"/>
        <c:lblOffset val="100"/>
        <c:noMultiLvlLbl val="0"/>
      </c:catAx>
      <c:valAx>
        <c:axId val="196060710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quot;;\-#\ ##0.00\ &quot;&quot;;#\ ##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388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6061526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89807"/>
        <c:crosses val="max"/>
        <c:crossBetween val="between"/>
      </c:valAx>
      <c:catAx>
        <c:axId val="627989807"/>
        <c:scaling>
          <c:orientation val="minMax"/>
        </c:scaling>
        <c:delete val="1"/>
        <c:axPos val="b"/>
        <c:numFmt formatCode="General" sourceLinked="1"/>
        <c:majorTickMark val="out"/>
        <c:minorTickMark val="none"/>
        <c:tickLblPos val="nextTo"/>
        <c:crossAx val="1960615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9525</xdr:colOff>
      <xdr:row>1</xdr:row>
      <xdr:rowOff>9525</xdr:rowOff>
    </xdr:from>
    <xdr:to>
      <xdr:col>12</xdr:col>
      <xdr:colOff>590550</xdr:colOff>
      <xdr:row>37</xdr:row>
      <xdr:rowOff>123825</xdr:rowOff>
    </xdr:to>
    <xdr:sp macro="" textlink="">
      <xdr:nvSpPr>
        <xdr:cNvPr id="2" name="TextBox 1">
          <a:extLst>
            <a:ext uri="{FF2B5EF4-FFF2-40B4-BE49-F238E27FC236}">
              <a16:creationId xmlns:a16="http://schemas.microsoft.com/office/drawing/2014/main" id="{5185FC65-0FC4-64E0-1A8A-506DA2CFD1AA}"/>
            </a:ext>
          </a:extLst>
        </xdr:cNvPr>
        <xdr:cNvSpPr txBox="1"/>
      </xdr:nvSpPr>
      <xdr:spPr>
        <a:xfrm>
          <a:off x="9525" y="276225"/>
          <a:ext cx="7896225" cy="6972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b="1"/>
            <a:t>A comparison of gross profit and gross margin [%] for product categories </a:t>
          </a:r>
          <a:r>
            <a:rPr lang="en-US"/>
            <a:t>showed that the products generating the </a:t>
          </a:r>
          <a:r>
            <a:rPr lang="pl-PL"/>
            <a:t>biggest gross</a:t>
          </a:r>
          <a:r>
            <a:rPr lang="en-US"/>
            <a:t> profit are simultaneously the least profitable</a:t>
          </a:r>
          <a:r>
            <a:rPr lang="en-US" sz="1100"/>
            <a:t>:</a:t>
          </a:r>
          <a:endParaRPr lang="pl-PL" sz="1100"/>
        </a:p>
        <a:p>
          <a:r>
            <a:rPr lang="pl-PL" sz="1100" baseline="0"/>
            <a:t>       ▪ </a:t>
          </a:r>
          <a:r>
            <a:rPr lang="en-US"/>
            <a:t>The "Electronics" category achieved a total gross profit of </a:t>
          </a:r>
          <a:r>
            <a:rPr lang="en-US" b="1"/>
            <a:t>nearly $18 million</a:t>
          </a:r>
          <a:r>
            <a:rPr lang="en-US"/>
            <a:t>, while at the same time having the lowest margin among the categories at just under </a:t>
          </a:r>
          <a:r>
            <a:rPr lang="en-US" b="1"/>
            <a:t>40%</a:t>
          </a:r>
          <a:r>
            <a:rPr lang="en-US"/>
            <a:t>.</a:t>
          </a:r>
          <a:endParaRPr lang="pl-PL"/>
        </a:p>
        <a:p>
          <a:r>
            <a:rPr lang="pl-PL" sz="1100" baseline="0">
              <a:solidFill>
                <a:schemeClr val="dk1"/>
              </a:solidFill>
              <a:effectLst/>
              <a:latin typeface="+mn-lt"/>
              <a:ea typeface="+mn-ea"/>
              <a:cs typeface="+mn-cs"/>
            </a:rPr>
            <a:t>       ▪ </a:t>
          </a:r>
          <a:r>
            <a:rPr lang="en-US"/>
            <a:t>At the same time, categories such as "Books &amp; Media" and "Grocery" bring in the lowest profit in the breakdown - </a:t>
          </a:r>
          <a:r>
            <a:rPr lang="en-US" b="1"/>
            <a:t>under $2 million </a:t>
          </a:r>
          <a:r>
            <a:rPr lang="en-US"/>
            <a:t>per category - with the highest margin </a:t>
          </a:r>
          <a:r>
            <a:rPr lang="en-US" b="1"/>
            <a:t>exceeding 60%, </a:t>
          </a:r>
          <a:r>
            <a:rPr lang="en-US"/>
            <a:t>making them the most profitable.</a:t>
          </a:r>
          <a:endParaRPr lang="pl-PL"/>
        </a:p>
        <a:p>
          <a:endParaRPr lang="pl-PL" sz="1100" baseline="0">
            <a:solidFill>
              <a:schemeClr val="dk1"/>
            </a:solidFill>
            <a:effectLst/>
            <a:latin typeface="+mn-lt"/>
            <a:ea typeface="+mn-ea"/>
            <a:cs typeface="+mn-cs"/>
          </a:endParaRPr>
        </a:p>
        <a:p>
          <a:r>
            <a:rPr lang="en-US"/>
            <a:t>This means that the company relies on volume for its financial liquidity, which is risky because a low margin means that any increase in costs could push this category into the red. In turn, high-margin categories are not being sold effectively. </a:t>
          </a:r>
          <a:endParaRPr lang="pl-PL"/>
        </a:p>
        <a:p>
          <a:r>
            <a:rPr lang="en-US"/>
            <a:t>It is recommended to implement a cross-selling strategy combining high-volume, low-margin products with the highest-margin products to average out the basket's profitability.</a:t>
          </a:r>
          <a:endParaRPr lang="pl-PL"/>
        </a:p>
        <a:p>
          <a:pPr rtl="0"/>
          <a:r>
            <a:rPr lang="en-US">
              <a:effectLst/>
            </a:rPr>
            <a:t>Furthermore, the price elasticity of Electronics should be examined – raising its prices by just 1-2% would generate millions of dollars in operating profit without a drastic drop in demand.</a:t>
          </a:r>
        </a:p>
        <a:p>
          <a:endParaRPr lang="pl-PL" sz="1100" baseline="0">
            <a:solidFill>
              <a:schemeClr val="dk1"/>
            </a:solidFill>
            <a:effectLst/>
            <a:latin typeface="+mn-lt"/>
            <a:ea typeface="+mn-ea"/>
            <a:cs typeface="+mn-cs"/>
          </a:endParaRPr>
        </a:p>
        <a:p>
          <a:endParaRPr lang="pl-PL" sz="1100" baseline="0">
            <a:solidFill>
              <a:schemeClr val="dk1"/>
            </a:solidFill>
            <a:effectLst/>
            <a:latin typeface="+mn-lt"/>
            <a:ea typeface="+mn-ea"/>
            <a:cs typeface="+mn-cs"/>
          </a:endParaRPr>
        </a:p>
        <a:p>
          <a:r>
            <a:rPr lang="pl-PL" sz="1100" b="1" baseline="0">
              <a:solidFill>
                <a:schemeClr val="dk1"/>
              </a:solidFill>
              <a:effectLst/>
              <a:latin typeface="+mn-lt"/>
              <a:ea typeface="+mn-ea"/>
              <a:cs typeface="+mn-cs"/>
            </a:rPr>
            <a:t>2.</a:t>
          </a:r>
          <a:r>
            <a:rPr lang="pl-PL" sz="1100" baseline="0">
              <a:solidFill>
                <a:schemeClr val="dk1"/>
              </a:solidFill>
              <a:effectLst/>
              <a:latin typeface="+mn-lt"/>
              <a:ea typeface="+mn-ea"/>
              <a:cs typeface="+mn-cs"/>
            </a:rPr>
            <a:t> </a:t>
          </a:r>
          <a:r>
            <a:rPr lang="en-US" b="1"/>
            <a:t>The profitability analysis of sales channels </a:t>
          </a:r>
          <a:r>
            <a:rPr lang="en-US"/>
            <a:t>revealed that:</a:t>
          </a:r>
          <a:endParaRPr lang="pl-P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pl-PL" sz="1100" baseline="0">
              <a:solidFill>
                <a:schemeClr val="dk1"/>
              </a:solidFill>
              <a:effectLst/>
              <a:latin typeface="+mn-lt"/>
              <a:ea typeface="+mn-ea"/>
              <a:cs typeface="+mn-cs"/>
            </a:rPr>
            <a:t>       ▪ </a:t>
          </a:r>
          <a:r>
            <a:rPr lang="en-US"/>
            <a:t>The website and mobile application generate the highest gross profit while simultaneously maintaining the highest gross margin exceeding </a:t>
          </a:r>
          <a:r>
            <a:rPr lang="en-US" b="1"/>
            <a:t>48%.</a:t>
          </a:r>
          <a:endParaRPr lang="pl-PL" sz="1100" b="1" baseline="0">
            <a:solidFill>
              <a:schemeClr val="dk1"/>
            </a:solidFill>
            <a:effectLst/>
            <a:latin typeface="+mn-lt"/>
            <a:ea typeface="+mn-ea"/>
            <a:cs typeface="+mn-cs"/>
          </a:endParaRPr>
        </a:p>
        <a:p>
          <a:pPr lvl="0"/>
          <a:r>
            <a:rPr lang="pl-PL" sz="1100" baseline="0">
              <a:solidFill>
                <a:schemeClr val="dk1"/>
              </a:solidFill>
              <a:effectLst/>
              <a:latin typeface="+mn-lt"/>
              <a:ea typeface="+mn-ea"/>
              <a:cs typeface="+mn-cs"/>
            </a:rPr>
            <a:t>       ▪ </a:t>
          </a:r>
          <a:r>
            <a:rPr lang="en-US"/>
            <a:t>Social media, on the other hand, generate the lowest gross profit in the breakdown - approximately </a:t>
          </a:r>
          <a:r>
            <a:rPr lang="en-US" b="1"/>
            <a:t>$10 million </a:t>
          </a:r>
          <a:r>
            <a:rPr lang="en-US"/>
            <a:t>- despite a relatively high margin holding steady at around </a:t>
          </a:r>
          <a:r>
            <a:rPr lang="en-US" b="1"/>
            <a:t>48.40%</a:t>
          </a:r>
          <a:r>
            <a:rPr lang="en-US"/>
            <a:t>.</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t>This implies that social media marketing attracts high-value customers, but either the advertising budget allocated there is insufficient or the purchasing process is overly complex.</a:t>
          </a:r>
          <a:endParaRPr lang="pl-PL"/>
        </a:p>
        <a:p>
          <a:pPr marL="0" marR="0" lvl="0" indent="0" defTabSz="914400" eaLnBrk="1" fontAlgn="auto" latinLnBrk="0" hangingPunct="1">
            <a:lnSpc>
              <a:spcPct val="100000"/>
            </a:lnSpc>
            <a:spcBef>
              <a:spcPts val="0"/>
            </a:spcBef>
            <a:spcAft>
              <a:spcPts val="0"/>
            </a:spcAft>
            <a:buClrTx/>
            <a:buSzTx/>
            <a:buFontTx/>
            <a:buNone/>
            <a:tabLst/>
            <a:defRPr/>
          </a:pPr>
          <a:r>
            <a:rPr lang="en-US"/>
            <a:t>The primary recommendation is to optimize the purchasing path within the Social Media channel. Since customers from this channel yield a robust margin, the company should increase its investment in social media campaigns directing traffic straight to the high-margin mobile application</a:t>
          </a:r>
          <a:r>
            <a:rPr lang="pl-PL"/>
            <a:t>.</a:t>
          </a:r>
          <a:endParaRPr lang="pl-P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pl-P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pl-P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pl-PL" sz="1100" b="1" baseline="0">
              <a:solidFill>
                <a:schemeClr val="dk1"/>
              </a:solidFill>
              <a:effectLst/>
              <a:latin typeface="+mn-lt"/>
              <a:ea typeface="+mn-ea"/>
              <a:cs typeface="+mn-cs"/>
            </a:rPr>
            <a:t>3. </a:t>
          </a:r>
          <a:r>
            <a:rPr lang="en-US"/>
            <a:t>Following an </a:t>
          </a:r>
          <a:r>
            <a:rPr lang="en-US" b="1"/>
            <a:t>analysis of the gross margin and revenue trends over the years</a:t>
          </a:r>
          <a:r>
            <a:rPr lang="en-US"/>
            <a:t>, alongside the calculation of the discount impact [%], it was observed that</a:t>
          </a:r>
          <a:r>
            <a:rPr lang="pl-PL" sz="1100"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pl-PL" sz="1100" baseline="0">
              <a:solidFill>
                <a:schemeClr val="dk1"/>
              </a:solidFill>
              <a:effectLst/>
              <a:latin typeface="+mn-lt"/>
              <a:ea typeface="+mn-ea"/>
              <a:cs typeface="+mn-cs"/>
            </a:rPr>
            <a:t>       ▪ </a:t>
          </a:r>
          <a:r>
            <a:rPr lang="en-US"/>
            <a:t>The company forfeits nearly </a:t>
          </a:r>
          <a:r>
            <a:rPr lang="en-US" b="1"/>
            <a:t>one-fifth of its potential revenue </a:t>
          </a:r>
          <a:r>
            <a:rPr lang="en-US"/>
            <a:t>through promotions, discount codes, etc.</a:t>
          </a:r>
          <a:endParaRPr lang="pl-PL"/>
        </a:p>
        <a:p>
          <a:pPr marL="0" marR="0" lvl="0" indent="0" defTabSz="914400" eaLnBrk="1" fontAlgn="auto" latinLnBrk="0" hangingPunct="1">
            <a:lnSpc>
              <a:spcPct val="100000"/>
            </a:lnSpc>
            <a:spcBef>
              <a:spcPts val="0"/>
            </a:spcBef>
            <a:spcAft>
              <a:spcPts val="0"/>
            </a:spcAft>
            <a:buClrTx/>
            <a:buSzTx/>
            <a:buFontTx/>
            <a:buNone/>
            <a:tabLst/>
            <a:defRPr/>
          </a:pPr>
          <a:r>
            <a:rPr lang="pl-PL" sz="1100" baseline="0">
              <a:solidFill>
                <a:schemeClr val="dk1"/>
              </a:solidFill>
              <a:effectLst/>
              <a:latin typeface="+mn-lt"/>
              <a:ea typeface="+mn-ea"/>
              <a:cs typeface="+mn-cs"/>
            </a:rPr>
            <a:t>       ▪ I</a:t>
          </a:r>
          <a:r>
            <a:rPr lang="en-US"/>
            <a:t>n November and December</a:t>
          </a:r>
          <a:r>
            <a:rPr lang="pl-PL"/>
            <a:t> </a:t>
          </a:r>
          <a:r>
            <a:rPr lang="en-US" sz="1100">
              <a:solidFill>
                <a:schemeClr val="dk1"/>
              </a:solidFill>
              <a:effectLst/>
              <a:latin typeface="+mn-lt"/>
              <a:ea typeface="+mn-ea"/>
              <a:cs typeface="+mn-cs"/>
            </a:rPr>
            <a:t>are achieved</a:t>
          </a:r>
          <a:r>
            <a:rPr lang="en-US"/>
            <a:t> record profits, hovering around </a:t>
          </a:r>
          <a:r>
            <a:rPr lang="en-US" b="1"/>
            <a:t>$6 million </a:t>
          </a:r>
          <a:r>
            <a:rPr lang="en-US"/>
            <a:t>per month each year, with a margin standing at </a:t>
          </a:r>
          <a:r>
            <a:rPr lang="en-US" b="1"/>
            <a:t>48.6% since 2022</a:t>
          </a:r>
          <a:r>
            <a:rPr lang="en-US"/>
            <a:t>.</a:t>
          </a:r>
          <a:endParaRPr lang="pl-PL"/>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t>The high proportion of discounts is strongly correlated with holiday seasonality and the active loyalty program.</a:t>
          </a:r>
          <a:endParaRPr lang="pl-PL"/>
        </a:p>
        <a:p>
          <a:pPr marL="0" marR="0" lvl="0" indent="0" defTabSz="914400" eaLnBrk="1" fontAlgn="auto" latinLnBrk="0" hangingPunct="1">
            <a:lnSpc>
              <a:spcPct val="100000"/>
            </a:lnSpc>
            <a:spcBef>
              <a:spcPts val="0"/>
            </a:spcBef>
            <a:spcAft>
              <a:spcPts val="0"/>
            </a:spcAft>
            <a:buClrTx/>
            <a:buSzTx/>
            <a:buFontTx/>
            <a:buNone/>
            <a:tabLst/>
            <a:defRPr/>
          </a:pPr>
          <a:r>
            <a:rPr lang="en-US"/>
            <a:t>The primary financial recommendation is to conduct a cohort analysis to verify whether customers acquired during periods of aggressive holiday promotions return in subsequent months to redeem their points. If so, the current discount policy is a justified customer acquisition cost. If they merely make one-off purchases, the discount allocation rules should be revised to more heavily incentivize repeat transactions.</a:t>
          </a:r>
          <a:endParaRPr lang="en-US"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19051</xdr:colOff>
      <xdr:row>0</xdr:row>
      <xdr:rowOff>76200</xdr:rowOff>
    </xdr:from>
    <xdr:to>
      <xdr:col>4</xdr:col>
      <xdr:colOff>390525</xdr:colOff>
      <xdr:row>4</xdr:row>
      <xdr:rowOff>38100</xdr:rowOff>
    </xdr:to>
    <xdr:sp macro="" textlink="Calculations!E6">
      <xdr:nvSpPr>
        <xdr:cNvPr id="2" name="Rectangle: Rounded Corners 1">
          <a:extLst>
            <a:ext uri="{FF2B5EF4-FFF2-40B4-BE49-F238E27FC236}">
              <a16:creationId xmlns:a16="http://schemas.microsoft.com/office/drawing/2014/main" id="{0CDD9D38-0789-8EB2-D5F6-07AA6B6B3826}"/>
            </a:ext>
          </a:extLst>
        </xdr:cNvPr>
        <xdr:cNvSpPr/>
      </xdr:nvSpPr>
      <xdr:spPr>
        <a:xfrm>
          <a:off x="628651" y="76200"/>
          <a:ext cx="3714749"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40BBB85-4AF5-404A-8760-E1C6661408B1}" type="TxLink">
            <a:rPr lang="en-US" sz="1600" b="0" i="0" u="none" strike="noStrike">
              <a:solidFill>
                <a:srgbClr val="000000"/>
              </a:solidFill>
              <a:latin typeface="Aptos Narrow"/>
            </a:rPr>
            <a:pPr algn="ctr"/>
            <a:t> $206 343 698,09 </a:t>
          </a:fld>
          <a:endParaRPr lang="pl-PL" sz="2000" b="1">
            <a:solidFill>
              <a:schemeClr val="tx2"/>
            </a:solidFill>
          </a:endParaRPr>
        </a:p>
      </xdr:txBody>
    </xdr:sp>
    <xdr:clientData/>
  </xdr:twoCellAnchor>
  <xdr:twoCellAnchor>
    <xdr:from>
      <xdr:col>1</xdr:col>
      <xdr:colOff>190500</xdr:colOff>
      <xdr:row>0</xdr:row>
      <xdr:rowOff>109537</xdr:rowOff>
    </xdr:from>
    <xdr:to>
      <xdr:col>4</xdr:col>
      <xdr:colOff>19050</xdr:colOff>
      <xdr:row>2</xdr:row>
      <xdr:rowOff>123825</xdr:rowOff>
    </xdr:to>
    <xdr:sp macro="" textlink="">
      <xdr:nvSpPr>
        <xdr:cNvPr id="9" name="TextBox 8">
          <a:extLst>
            <a:ext uri="{FF2B5EF4-FFF2-40B4-BE49-F238E27FC236}">
              <a16:creationId xmlns:a16="http://schemas.microsoft.com/office/drawing/2014/main" id="{85260B55-DEE9-E2D4-3FAC-6FBC2F078691}"/>
            </a:ext>
          </a:extLst>
        </xdr:cNvPr>
        <xdr:cNvSpPr txBox="1"/>
      </xdr:nvSpPr>
      <xdr:spPr>
        <a:xfrm>
          <a:off x="800100" y="109537"/>
          <a:ext cx="3171825" cy="395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l-PL" sz="1800" b="1">
              <a:solidFill>
                <a:schemeClr val="tx2"/>
              </a:solidFill>
              <a:effectLst/>
              <a:latin typeface="+mn-lt"/>
              <a:ea typeface="+mn-ea"/>
              <a:cs typeface="+mn-cs"/>
            </a:rPr>
            <a:t>Total Revenue</a:t>
          </a:r>
          <a:endParaRPr lang="pl-PL" sz="1800">
            <a:solidFill>
              <a:schemeClr val="tx2"/>
            </a:solidFill>
            <a:effectLst/>
          </a:endParaRPr>
        </a:p>
      </xdr:txBody>
    </xdr:sp>
    <xdr:clientData/>
  </xdr:twoCellAnchor>
  <xdr:twoCellAnchor>
    <xdr:from>
      <xdr:col>4</xdr:col>
      <xdr:colOff>533400</xdr:colOff>
      <xdr:row>0</xdr:row>
      <xdr:rowOff>76200</xdr:rowOff>
    </xdr:from>
    <xdr:to>
      <xdr:col>10</xdr:col>
      <xdr:colOff>495299</xdr:colOff>
      <xdr:row>4</xdr:row>
      <xdr:rowOff>38100</xdr:rowOff>
    </xdr:to>
    <xdr:sp macro="" textlink="Calculations!E8">
      <xdr:nvSpPr>
        <xdr:cNvPr id="11" name="Rectangle: Rounded Corners 10">
          <a:extLst>
            <a:ext uri="{FF2B5EF4-FFF2-40B4-BE49-F238E27FC236}">
              <a16:creationId xmlns:a16="http://schemas.microsoft.com/office/drawing/2014/main" id="{B985FEA1-F4BE-4B03-AC5F-1599D5FE75E8}"/>
            </a:ext>
          </a:extLst>
        </xdr:cNvPr>
        <xdr:cNvSpPr/>
      </xdr:nvSpPr>
      <xdr:spPr>
        <a:xfrm>
          <a:off x="4486275" y="76200"/>
          <a:ext cx="3619499"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D813CA-98EC-4514-8B60-04A2DAFE6AD9}" type="TxLink">
            <a:rPr lang="en-US" sz="1600" b="0" i="0" u="none" strike="noStrike">
              <a:solidFill>
                <a:srgbClr val="000000"/>
              </a:solidFill>
              <a:latin typeface="Aptos Narrow"/>
            </a:rPr>
            <a:pPr algn="ctr"/>
            <a:t> $99 986 021,05 </a:t>
          </a:fld>
          <a:endParaRPr lang="pl-PL" sz="3200" b="1">
            <a:solidFill>
              <a:schemeClr val="tx2"/>
            </a:solidFill>
          </a:endParaRPr>
        </a:p>
      </xdr:txBody>
    </xdr:sp>
    <xdr:clientData/>
  </xdr:twoCellAnchor>
  <xdr:twoCellAnchor>
    <xdr:from>
      <xdr:col>5</xdr:col>
      <xdr:colOff>57151</xdr:colOff>
      <xdr:row>0</xdr:row>
      <xdr:rowOff>95250</xdr:rowOff>
    </xdr:from>
    <xdr:to>
      <xdr:col>10</xdr:col>
      <xdr:colOff>325339</xdr:colOff>
      <xdr:row>2</xdr:row>
      <xdr:rowOff>109538</xdr:rowOff>
    </xdr:to>
    <xdr:sp macro="" textlink="">
      <xdr:nvSpPr>
        <xdr:cNvPr id="13" name="TextBox 12">
          <a:extLst>
            <a:ext uri="{FF2B5EF4-FFF2-40B4-BE49-F238E27FC236}">
              <a16:creationId xmlns:a16="http://schemas.microsoft.com/office/drawing/2014/main" id="{B1B740A8-459D-4D58-B12D-9A4E461854CB}"/>
            </a:ext>
          </a:extLst>
        </xdr:cNvPr>
        <xdr:cNvSpPr txBox="1"/>
      </xdr:nvSpPr>
      <xdr:spPr>
        <a:xfrm>
          <a:off x="4619626" y="95250"/>
          <a:ext cx="3316188" cy="395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l-PL" sz="1800" b="1">
              <a:solidFill>
                <a:schemeClr val="tx2"/>
              </a:solidFill>
              <a:effectLst/>
              <a:latin typeface="+mn-lt"/>
              <a:ea typeface="+mn-ea"/>
              <a:cs typeface="+mn-cs"/>
            </a:rPr>
            <a:t>Gross Profit</a:t>
          </a:r>
          <a:endParaRPr lang="pl-PL" sz="1800">
            <a:solidFill>
              <a:schemeClr val="tx2"/>
            </a:solidFill>
            <a:effectLst/>
          </a:endParaRPr>
        </a:p>
      </xdr:txBody>
    </xdr:sp>
    <xdr:clientData/>
  </xdr:twoCellAnchor>
  <xdr:twoCellAnchor>
    <xdr:from>
      <xdr:col>10</xdr:col>
      <xdr:colOff>628650</xdr:colOff>
      <xdr:row>0</xdr:row>
      <xdr:rowOff>76200</xdr:rowOff>
    </xdr:from>
    <xdr:to>
      <xdr:col>14</xdr:col>
      <xdr:colOff>323850</xdr:colOff>
      <xdr:row>4</xdr:row>
      <xdr:rowOff>38100</xdr:rowOff>
    </xdr:to>
    <xdr:sp macro="" textlink="Calculations!E10">
      <xdr:nvSpPr>
        <xdr:cNvPr id="14" name="Rectangle: Rounded Corners 13">
          <a:extLst>
            <a:ext uri="{FF2B5EF4-FFF2-40B4-BE49-F238E27FC236}">
              <a16:creationId xmlns:a16="http://schemas.microsoft.com/office/drawing/2014/main" id="{E06709DE-7912-4BB7-86E3-E7C5CF6FB1AC}"/>
            </a:ext>
          </a:extLst>
        </xdr:cNvPr>
        <xdr:cNvSpPr/>
      </xdr:nvSpPr>
      <xdr:spPr>
        <a:xfrm>
          <a:off x="8239125" y="76200"/>
          <a:ext cx="3648075"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029DDD8-F079-4590-878C-5DB59DE44992}" type="TxLink">
            <a:rPr lang="en-US" sz="1600" b="0" i="0" u="none" strike="noStrike">
              <a:solidFill>
                <a:srgbClr val="000000"/>
              </a:solidFill>
              <a:latin typeface="Aptos Narrow"/>
            </a:rPr>
            <a:pPr algn="ctr"/>
            <a:t>48,46%</a:t>
          </a:fld>
          <a:endParaRPr lang="pl-PL" sz="4400" b="1">
            <a:solidFill>
              <a:schemeClr val="tx2"/>
            </a:solidFill>
          </a:endParaRPr>
        </a:p>
      </xdr:txBody>
    </xdr:sp>
    <xdr:clientData/>
  </xdr:twoCellAnchor>
  <xdr:twoCellAnchor>
    <xdr:from>
      <xdr:col>10</xdr:col>
      <xdr:colOff>819150</xdr:colOff>
      <xdr:row>0</xdr:row>
      <xdr:rowOff>95250</xdr:rowOff>
    </xdr:from>
    <xdr:to>
      <xdr:col>14</xdr:col>
      <xdr:colOff>229094</xdr:colOff>
      <xdr:row>2</xdr:row>
      <xdr:rowOff>109538</xdr:rowOff>
    </xdr:to>
    <xdr:sp macro="" textlink="">
      <xdr:nvSpPr>
        <xdr:cNvPr id="15" name="TextBox 14">
          <a:extLst>
            <a:ext uri="{FF2B5EF4-FFF2-40B4-BE49-F238E27FC236}">
              <a16:creationId xmlns:a16="http://schemas.microsoft.com/office/drawing/2014/main" id="{07F16F3B-DBA0-4751-AC79-D62E732B9038}"/>
            </a:ext>
          </a:extLst>
        </xdr:cNvPr>
        <xdr:cNvSpPr txBox="1"/>
      </xdr:nvSpPr>
      <xdr:spPr>
        <a:xfrm>
          <a:off x="8429625" y="95250"/>
          <a:ext cx="3362819" cy="395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l-PL" sz="1800" b="1">
              <a:solidFill>
                <a:schemeClr val="tx2"/>
              </a:solidFill>
              <a:effectLst/>
              <a:latin typeface="+mn-lt"/>
              <a:ea typeface="+mn-ea"/>
              <a:cs typeface="+mn-cs"/>
            </a:rPr>
            <a:t>Gross Margin %</a:t>
          </a:r>
          <a:endParaRPr lang="pl-PL" sz="1800">
            <a:solidFill>
              <a:schemeClr val="tx2"/>
            </a:solidFill>
            <a:effectLst/>
          </a:endParaRPr>
        </a:p>
      </xdr:txBody>
    </xdr:sp>
    <xdr:clientData/>
  </xdr:twoCellAnchor>
  <xdr:twoCellAnchor>
    <xdr:from>
      <xdr:col>14</xdr:col>
      <xdr:colOff>447675</xdr:colOff>
      <xdr:row>0</xdr:row>
      <xdr:rowOff>85725</xdr:rowOff>
    </xdr:from>
    <xdr:to>
      <xdr:col>20</xdr:col>
      <xdr:colOff>514350</xdr:colOff>
      <xdr:row>4</xdr:row>
      <xdr:rowOff>47625</xdr:rowOff>
    </xdr:to>
    <xdr:sp macro="" textlink="Calculations!E12">
      <xdr:nvSpPr>
        <xdr:cNvPr id="16" name="Rectangle: Rounded Corners 15">
          <a:extLst>
            <a:ext uri="{FF2B5EF4-FFF2-40B4-BE49-F238E27FC236}">
              <a16:creationId xmlns:a16="http://schemas.microsoft.com/office/drawing/2014/main" id="{3CE24769-8A49-4CBA-8921-48823F0F6988}"/>
            </a:ext>
          </a:extLst>
        </xdr:cNvPr>
        <xdr:cNvSpPr/>
      </xdr:nvSpPr>
      <xdr:spPr>
        <a:xfrm>
          <a:off x="12011025" y="85725"/>
          <a:ext cx="3724275"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AA9DA34-D442-44C5-8A2A-71CA6D98F72B}" type="TxLink">
            <a:rPr lang="en-US" sz="1600" b="0" i="0" u="none" strike="noStrike">
              <a:solidFill>
                <a:srgbClr val="000000"/>
              </a:solidFill>
              <a:latin typeface="Aptos Narrow"/>
            </a:rPr>
            <a:pPr algn="ctr"/>
            <a:t>17,28%</a:t>
          </a:fld>
          <a:endParaRPr lang="pl-PL" sz="6000" b="1">
            <a:solidFill>
              <a:schemeClr val="tx2"/>
            </a:solidFill>
          </a:endParaRPr>
        </a:p>
      </xdr:txBody>
    </xdr:sp>
    <xdr:clientData/>
  </xdr:twoCellAnchor>
  <xdr:twoCellAnchor>
    <xdr:from>
      <xdr:col>15</xdr:col>
      <xdr:colOff>66675</xdr:colOff>
      <xdr:row>0</xdr:row>
      <xdr:rowOff>85725</xdr:rowOff>
    </xdr:from>
    <xdr:to>
      <xdr:col>20</xdr:col>
      <xdr:colOff>389561</xdr:colOff>
      <xdr:row>2</xdr:row>
      <xdr:rowOff>100013</xdr:rowOff>
    </xdr:to>
    <xdr:sp macro="" textlink="">
      <xdr:nvSpPr>
        <xdr:cNvPr id="18" name="TextBox 17">
          <a:extLst>
            <a:ext uri="{FF2B5EF4-FFF2-40B4-BE49-F238E27FC236}">
              <a16:creationId xmlns:a16="http://schemas.microsoft.com/office/drawing/2014/main" id="{F933BFE7-9052-454B-8EDD-E0ECFC624327}"/>
            </a:ext>
          </a:extLst>
        </xdr:cNvPr>
        <xdr:cNvSpPr txBox="1"/>
      </xdr:nvSpPr>
      <xdr:spPr>
        <a:xfrm>
          <a:off x="12239625" y="85725"/>
          <a:ext cx="3370886" cy="3952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pl-PL" sz="1800" b="1">
              <a:solidFill>
                <a:schemeClr val="tx2"/>
              </a:solidFill>
              <a:effectLst/>
              <a:latin typeface="+mn-lt"/>
              <a:ea typeface="+mn-ea"/>
              <a:cs typeface="+mn-cs"/>
            </a:rPr>
            <a:t>Discount Impact %</a:t>
          </a:r>
          <a:endParaRPr lang="pl-PL" sz="1800">
            <a:solidFill>
              <a:schemeClr val="tx2"/>
            </a:solidFill>
            <a:effectLst/>
          </a:endParaRPr>
        </a:p>
      </xdr:txBody>
    </xdr:sp>
    <xdr:clientData/>
  </xdr:twoCellAnchor>
  <xdr:twoCellAnchor>
    <xdr:from>
      <xdr:col>1</xdr:col>
      <xdr:colOff>9525</xdr:colOff>
      <xdr:row>4</xdr:row>
      <xdr:rowOff>123825</xdr:rowOff>
    </xdr:from>
    <xdr:to>
      <xdr:col>20</xdr:col>
      <xdr:colOff>514350</xdr:colOff>
      <xdr:row>20</xdr:row>
      <xdr:rowOff>66675</xdr:rowOff>
    </xdr:to>
    <xdr:graphicFrame macro="">
      <xdr:nvGraphicFramePr>
        <xdr:cNvPr id="3" name="Chart 2">
          <a:extLst>
            <a:ext uri="{FF2B5EF4-FFF2-40B4-BE49-F238E27FC236}">
              <a16:creationId xmlns:a16="http://schemas.microsoft.com/office/drawing/2014/main" id="{731C6CF0-EAF2-4D33-B698-4E988D9F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21</xdr:row>
      <xdr:rowOff>0</xdr:rowOff>
    </xdr:from>
    <xdr:to>
      <xdr:col>12</xdr:col>
      <xdr:colOff>222250</xdr:colOff>
      <xdr:row>38</xdr:row>
      <xdr:rowOff>9525</xdr:rowOff>
    </xdr:to>
    <xdr:graphicFrame macro="">
      <xdr:nvGraphicFramePr>
        <xdr:cNvPr id="5" name="Chart 4">
          <a:extLst>
            <a:ext uri="{FF2B5EF4-FFF2-40B4-BE49-F238E27FC236}">
              <a16:creationId xmlns:a16="http://schemas.microsoft.com/office/drawing/2014/main" id="{CF93D888-3EFF-4F0B-8CA3-24806DCB9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28575</xdr:colOff>
      <xdr:row>18</xdr:row>
      <xdr:rowOff>139700</xdr:rowOff>
    </xdr:from>
    <xdr:to>
      <xdr:col>24</xdr:col>
      <xdr:colOff>19050</xdr:colOff>
      <xdr:row>31</xdr:row>
      <xdr:rowOff>66675</xdr:rowOff>
    </xdr:to>
    <mc:AlternateContent xmlns:mc="http://schemas.openxmlformats.org/markup-compatibility/2006" xmlns:a14="http://schemas.microsoft.com/office/drawing/2010/main">
      <mc:Choice Requires="a14">
        <xdr:graphicFrame macro="">
          <xdr:nvGraphicFramePr>
            <xdr:cNvPr id="6" name="customer_country">
              <a:extLst>
                <a:ext uri="{FF2B5EF4-FFF2-40B4-BE49-F238E27FC236}">
                  <a16:creationId xmlns:a16="http://schemas.microsoft.com/office/drawing/2014/main" id="{15473A51-630B-61D5-34A2-8B9B4A2147BF}"/>
                </a:ext>
              </a:extLst>
            </xdr:cNvPr>
            <xdr:cNvGraphicFramePr/>
          </xdr:nvGraphicFramePr>
          <xdr:xfrm>
            <a:off x="0" y="0"/>
            <a:ext cx="0" cy="0"/>
          </xdr:xfrm>
          <a:graphic>
            <a:graphicData uri="http://schemas.microsoft.com/office/drawing/2010/slicer">
              <sle:slicer xmlns:sle="http://schemas.microsoft.com/office/drawing/2010/slicer" name="customer_country"/>
            </a:graphicData>
          </a:graphic>
        </xdr:graphicFrame>
      </mc:Choice>
      <mc:Fallback xmlns="">
        <xdr:sp macro="" textlink="">
          <xdr:nvSpPr>
            <xdr:cNvPr id="0" name=""/>
            <xdr:cNvSpPr>
              <a:spLocks noTextEdit="1"/>
            </xdr:cNvSpPr>
          </xdr:nvSpPr>
          <xdr:spPr>
            <a:xfrm>
              <a:off x="15859125" y="3568700"/>
              <a:ext cx="1819275" cy="240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317500</xdr:colOff>
      <xdr:row>21</xdr:row>
      <xdr:rowOff>1</xdr:rowOff>
    </xdr:from>
    <xdr:to>
      <xdr:col>20</xdr:col>
      <xdr:colOff>518583</xdr:colOff>
      <xdr:row>38</xdr:row>
      <xdr:rowOff>1</xdr:rowOff>
    </xdr:to>
    <xdr:graphicFrame macro="">
      <xdr:nvGraphicFramePr>
        <xdr:cNvPr id="12" name="Chart 11">
          <a:extLst>
            <a:ext uri="{FF2B5EF4-FFF2-40B4-BE49-F238E27FC236}">
              <a16:creationId xmlns:a16="http://schemas.microsoft.com/office/drawing/2014/main" id="{FA11C3E2-5C9A-4269-953F-BBC9C95D6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28575</xdr:colOff>
      <xdr:row>0</xdr:row>
      <xdr:rowOff>85725</xdr:rowOff>
    </xdr:from>
    <xdr:to>
      <xdr:col>24</xdr:col>
      <xdr:colOff>28575</xdr:colOff>
      <xdr:row>9</xdr:row>
      <xdr:rowOff>180974</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2CD7BDFC-3682-40AA-E087-4EDC3A5572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59125" y="85725"/>
              <a:ext cx="1828800" cy="1809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9525</xdr:colOff>
      <xdr:row>31</xdr:row>
      <xdr:rowOff>114300</xdr:rowOff>
    </xdr:from>
    <xdr:to>
      <xdr:col>24</xdr:col>
      <xdr:colOff>9525</xdr:colOff>
      <xdr:row>38</xdr:row>
      <xdr:rowOff>0</xdr:rowOff>
    </xdr:to>
    <mc:AlternateContent xmlns:mc="http://schemas.openxmlformats.org/markup-compatibility/2006" xmlns:a14="http://schemas.microsoft.com/office/drawing/2010/main">
      <mc:Choice Requires="a14">
        <xdr:graphicFrame macro="">
          <xdr:nvGraphicFramePr>
            <xdr:cNvPr id="19" name="product_category">
              <a:extLst>
                <a:ext uri="{FF2B5EF4-FFF2-40B4-BE49-F238E27FC236}">
                  <a16:creationId xmlns:a16="http://schemas.microsoft.com/office/drawing/2014/main" id="{D9D7068B-0FB7-2776-57A2-6D1081D289E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5840075" y="6019800"/>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10</xdr:row>
      <xdr:rowOff>66674</xdr:rowOff>
    </xdr:from>
    <xdr:to>
      <xdr:col>24</xdr:col>
      <xdr:colOff>19050</xdr:colOff>
      <xdr:row>18</xdr:row>
      <xdr:rowOff>76199</xdr:rowOff>
    </xdr:to>
    <mc:AlternateContent xmlns:mc="http://schemas.openxmlformats.org/markup-compatibility/2006" xmlns:a14="http://schemas.microsoft.com/office/drawing/2010/main">
      <mc:Choice Requires="a14">
        <xdr:graphicFrame macro="">
          <xdr:nvGraphicFramePr>
            <xdr:cNvPr id="20" name="Quarter">
              <a:extLst>
                <a:ext uri="{FF2B5EF4-FFF2-40B4-BE49-F238E27FC236}">
                  <a16:creationId xmlns:a16="http://schemas.microsoft.com/office/drawing/2014/main" id="{71B21BEB-D8F9-0E85-B687-0A07B5E591A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5849600" y="1971674"/>
              <a:ext cx="18288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185735</xdr:colOff>
      <xdr:row>19</xdr:row>
      <xdr:rowOff>119061</xdr:rowOff>
    </xdr:from>
    <xdr:to>
      <xdr:col>21</xdr:col>
      <xdr:colOff>704849</xdr:colOff>
      <xdr:row>35</xdr:row>
      <xdr:rowOff>28574</xdr:rowOff>
    </xdr:to>
    <xdr:graphicFrame macro="">
      <xdr:nvGraphicFramePr>
        <xdr:cNvPr id="3" name="Chart 2">
          <a:extLst>
            <a:ext uri="{FF2B5EF4-FFF2-40B4-BE49-F238E27FC236}">
              <a16:creationId xmlns:a16="http://schemas.microsoft.com/office/drawing/2014/main" id="{E899D06E-217C-13E6-6E6F-0B80A2A7A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752474</xdr:colOff>
      <xdr:row>88</xdr:row>
      <xdr:rowOff>14286</xdr:rowOff>
    </xdr:from>
    <xdr:to>
      <xdr:col>15</xdr:col>
      <xdr:colOff>923924</xdr:colOff>
      <xdr:row>104</xdr:row>
      <xdr:rowOff>190499</xdr:rowOff>
    </xdr:to>
    <xdr:graphicFrame macro="">
      <xdr:nvGraphicFramePr>
        <xdr:cNvPr id="4" name="Chart 3">
          <a:extLst>
            <a:ext uri="{FF2B5EF4-FFF2-40B4-BE49-F238E27FC236}">
              <a16:creationId xmlns:a16="http://schemas.microsoft.com/office/drawing/2014/main" id="{84FEACBE-9D1D-37BC-14BE-BD1FD1CBD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428627</xdr:colOff>
      <xdr:row>108</xdr:row>
      <xdr:rowOff>14287</xdr:rowOff>
    </xdr:from>
    <xdr:to>
      <xdr:col>14</xdr:col>
      <xdr:colOff>276226</xdr:colOff>
      <xdr:row>120</xdr:row>
      <xdr:rowOff>9525</xdr:rowOff>
    </xdr:to>
    <xdr:graphicFrame macro="">
      <xdr:nvGraphicFramePr>
        <xdr:cNvPr id="5" name="Chart 4">
          <a:extLst>
            <a:ext uri="{FF2B5EF4-FFF2-40B4-BE49-F238E27FC236}">
              <a16:creationId xmlns:a16="http://schemas.microsoft.com/office/drawing/2014/main" id="{217A3533-9A17-E464-9067-48E8D3D49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124</xdr:row>
      <xdr:rowOff>33336</xdr:rowOff>
    </xdr:from>
    <xdr:to>
      <xdr:col>16</xdr:col>
      <xdr:colOff>123825</xdr:colOff>
      <xdr:row>141</xdr:row>
      <xdr:rowOff>76199</xdr:rowOff>
    </xdr:to>
    <xdr:graphicFrame macro="">
      <xdr:nvGraphicFramePr>
        <xdr:cNvPr id="6" name="Chart 5">
          <a:extLst>
            <a:ext uri="{FF2B5EF4-FFF2-40B4-BE49-F238E27FC236}">
              <a16:creationId xmlns:a16="http://schemas.microsoft.com/office/drawing/2014/main" id="{687D6386-6A0D-5E8C-483F-DFCD44972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092696759" backgroundQuery="1" createdVersion="8" refreshedVersion="8" minRefreshableVersion="3" recordCount="0" supportSubquery="1" supportAdvancedDrill="1" xr:uid="{5C8E97F7-E632-4D61-A192-6648BE78D246}">
  <cacheSource type="external" connectionId="6"/>
  <cacheFields count="3">
    <cacheField name="[product_catalog].[product_category].[product_category]" caption="product_category" numFmtId="0" hierarchy="31" level="1">
      <sharedItems count="15">
        <s v="Automotive"/>
        <s v="Baby &amp; Kids"/>
        <s v="Beauty &amp; Personal Care"/>
        <s v="Books &amp; Media"/>
        <s v="Electronics"/>
        <s v="Fashion"/>
        <s v="Grocery"/>
        <s v="Health &amp; Wellness"/>
        <s v="Home &amp; Kitchen"/>
        <s v="Home Appliances"/>
        <s v="Jewelry"/>
        <s v="Office Supplies"/>
        <s v="Pet Supplies"/>
        <s v="Sports &amp; Outdoors"/>
        <s v="Toys &amp; Games"/>
      </sharedItems>
    </cacheField>
    <cacheField name="[Measures].[Gross Margin %]" caption="Gross Margin %" numFmtId="0" hierarchy="36" level="32767"/>
    <cacheField name="[Measures].[Gross Profit]" caption="Gross Profit" numFmtId="0" hierarchy="37"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0"/>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cacheHierarchy uniqueName="[Measures].[Total COGS]" caption="Total COGS" measure="1" displayFolder="" measureGroup="order_items" count="0"/>
    <cacheHierarchy uniqueName="[Measures].[Gross Margin %]" caption="Gross Margin %" measure="1" displayFolder="" measureGroup="order_items" count="0" oneField="1">
      <fieldsUsage count="1">
        <fieldUsage x="1"/>
      </fieldsUsage>
    </cacheHierarchy>
    <cacheHierarchy uniqueName="[Measures].[Gross Profit]" caption="Gross Profit" measure="1" displayFolder="" measureGroup="order_items" count="0" oneField="1">
      <fieldsUsage count="1">
        <fieldUsage x="2"/>
      </fieldsUsage>
    </cacheHierarchy>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1209375001" backgroundQuery="1" createdVersion="8" refreshedVersion="8" minRefreshableVersion="3" recordCount="0" supportSubquery="1" supportAdvancedDrill="1" xr:uid="{1B34A8D7-6AE1-4B5F-AB8F-E712B67E72F6}">
  <cacheSource type="external" connectionId="6"/>
  <cacheFields count="2">
    <cacheField name="[product_catalog].[product_category].[product_category]" caption="product_category" numFmtId="0" hierarchy="31" level="1">
      <sharedItems count="15">
        <s v="Automotive"/>
        <s v="Baby &amp; Kids"/>
        <s v="Beauty &amp; Personal Care"/>
        <s v="Books &amp; Media"/>
        <s v="Electronics"/>
        <s v="Fashion"/>
        <s v="Grocery"/>
        <s v="Health &amp; Wellness"/>
        <s v="Home &amp; Kitchen"/>
        <s v="Home Appliances"/>
        <s v="Jewelry"/>
        <s v="Office Supplies"/>
        <s v="Pet Supplies"/>
        <s v="Sports &amp; Outdoors"/>
        <s v="Toys &amp; Games"/>
      </sharedItems>
    </cacheField>
    <cacheField name="[Measures].[Gross Profit]" caption="Gross Profit" numFmtId="0" hierarchy="37" level="32767"/>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0"/>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cacheHierarchy uniqueName="[Measures].[Total COGS]" caption="Total COGS" measure="1" displayFolder="" measureGroup="order_items" count="0"/>
    <cacheHierarchy uniqueName="[Measures].[Gross Margin %]" caption="Gross Margin %" measure="1" displayFolder="" measureGroup="order_items" count="0"/>
    <cacheHierarchy uniqueName="[Measures].[Gross Profit]" caption="Gross Profit" measure="1" displayFolder="" measureGroup="order_items" count="0" oneField="1">
      <fieldsUsage count="1">
        <fieldUsage x="1"/>
      </fieldsUsage>
    </cacheHierarchy>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1287847222" backgroundQuery="1" createdVersion="8" refreshedVersion="8" minRefreshableVersion="3" recordCount="0" supportSubquery="1" supportAdvancedDrill="1" xr:uid="{4717F461-273B-4047-AC73-EF296FB1F5C8}">
  <cacheSource type="external" connectionId="6"/>
  <cacheFields count="5">
    <cacheField name="[Calendar].[Year].[Year]" caption="Year" numFmtId="0" hierarchy="2"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Calendar].[Year].&amp;[2021]"/>
            <x15:cachedUniqueName index="1" name="[Calendar].[Year].&amp;[2022]"/>
            <x15:cachedUniqueName index="2" name="[Calendar].[Year].&amp;[2023]"/>
            <x15:cachedUniqueName index="3" name="[Calendar].[Year].&amp;[2024]"/>
            <x15:cachedUniqueName index="4" name="[Calendar].[Year].&amp;[2025]"/>
          </x15:cachedUniqueNames>
        </ext>
      </extLst>
    </cacheField>
    <cacheField name="[Calendar].[Month].[Month]" caption="Month" numFmtId="0" hierarchy="7" level="1">
      <sharedItems count="12">
        <s v="Jan"/>
        <s v="Feb"/>
        <s v="Mar"/>
        <s v="Apr"/>
        <s v="May"/>
        <s v="Jun"/>
        <s v="Jul"/>
        <s v="Aug"/>
        <s v="Sep"/>
        <s v="Oct"/>
        <s v="Nov"/>
        <s v="Dec"/>
      </sharedItems>
    </cacheField>
    <cacheField name="[Measures].[Total Revenue]" caption="Total Revenue" numFmtId="0" hierarchy="34" level="32767"/>
    <cacheField name="[Measures].[Gross Margin %]" caption="Gross Margin %" numFmtId="0" hierarchy="36" level="32767"/>
    <cacheField name="[product_catalog].[product_category].[product_category]" caption="product_category" numFmtId="0" hierarchy="31"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4"/>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oneField="1">
      <fieldsUsage count="1">
        <fieldUsage x="2"/>
      </fieldsUsage>
    </cacheHierarchy>
    <cacheHierarchy uniqueName="[Measures].[Total COGS]" caption="Total COGS" measure="1" displayFolder="" measureGroup="order_items" count="0"/>
    <cacheHierarchy uniqueName="[Measures].[Gross Margin %]" caption="Gross Margin %" measure="1" displayFolder="" measureGroup="order_items" count="0" oneField="1">
      <fieldsUsage count="1">
        <fieldUsage x="3"/>
      </fieldsUsage>
    </cacheHierarchy>
    <cacheHierarchy uniqueName="[Measures].[Gross Profit]" caption="Gross Profit" measure="1" displayFolder="" measureGroup="order_items" count="0"/>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1288310184" backgroundQuery="1" createdVersion="8" refreshedVersion="8" minRefreshableVersion="3" recordCount="0" supportSubquery="1" supportAdvancedDrill="1" xr:uid="{6CA2F2C4-B434-4166-8A2B-CBB93DFC914B}">
  <cacheSource type="external" connectionId="6"/>
  <cacheFields count="5">
    <cacheField name="[Measures].[Total Revenue]" caption="Total Revenue" numFmtId="0" hierarchy="34" level="32767"/>
    <cacheField name="[Measures].[Gross Profit]" caption="Gross Profit" numFmtId="0" hierarchy="37" level="32767"/>
    <cacheField name="[Measures].[Gross Margin %]" caption="Gross Margin %" numFmtId="0" hierarchy="36" level="32767"/>
    <cacheField name="[Measures].[Discount Impact %]" caption="Discount Impact %" numFmtId="0" hierarchy="39" level="32767"/>
    <cacheField name="[product_catalog].[product_category].[product_category]" caption="product_category" numFmtId="0" hierarchy="31"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4"/>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oneField="1">
      <fieldsUsage count="1">
        <fieldUsage x="0"/>
      </fieldsUsage>
    </cacheHierarchy>
    <cacheHierarchy uniqueName="[Measures].[Total COGS]" caption="Total COGS" measure="1" displayFolder="" measureGroup="order_items" count="0"/>
    <cacheHierarchy uniqueName="[Measures].[Gross Margin %]" caption="Gross Margin %" measure="1" displayFolder="" measureGroup="order_items" count="0" oneField="1">
      <fieldsUsage count="1">
        <fieldUsage x="2"/>
      </fieldsUsage>
    </cacheHierarchy>
    <cacheHierarchy uniqueName="[Measures].[Gross Profit]" caption="Gross Profit" measure="1" displayFolder="" measureGroup="order_items" count="0" oneField="1">
      <fieldsUsage count="1">
        <fieldUsage x="1"/>
      </fieldsUsage>
    </cacheHierarchy>
    <cacheHierarchy uniqueName="[Measures].[Total Discount]" caption="Total Discount" measure="1" displayFolder="" measureGroup="order_items" count="0"/>
    <cacheHierarchy uniqueName="[Measures].[Discount Impact %]" caption="Discount Impact %" measure="1" displayFolder="" measureGroup="order_items" count="0" oneField="1">
      <fieldsUsage count="1">
        <fieldUsage x="3"/>
      </fieldsUsage>
    </cacheHierarchy>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1288773146" backgroundQuery="1" createdVersion="8" refreshedVersion="8" minRefreshableVersion="3" recordCount="0" supportSubquery="1" supportAdvancedDrill="1" xr:uid="{5966D75F-E5F7-4C79-9506-E84850CEA6C1}">
  <cacheSource type="external" connectionId="6"/>
  <cacheFields count="3">
    <cacheField name="[product_catalog].[product_subcategory].[product_subcategory]" caption="product_subcategory" numFmtId="0" hierarchy="32" level="1">
      <sharedItems count="10">
        <s v="Academic"/>
        <s v="Audiobooks"/>
        <s v="Comics"/>
        <s v="Dairy"/>
        <s v="Dolls"/>
        <s v="Movies"/>
        <s v="Music"/>
        <s v="Oral Care"/>
        <s v="Pantry Staples"/>
        <s v="Snacks"/>
      </sharedItems>
    </cacheField>
    <cacheField name="[Measures].[Gross Profit]" caption="Gross Profit" numFmtId="0" hierarchy="37" level="32767"/>
    <cacheField name="[product_catalog].[product_category].[product_category]" caption="product_category" numFmtId="0" hierarchy="31"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2"/>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2" memberValueDatatype="130" unbalanced="0">
      <fieldsUsage count="2">
        <fieldUsage x="-1"/>
        <fieldUsage x="0"/>
      </fieldsUsage>
    </cacheHierarchy>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cacheHierarchy uniqueName="[Measures].[Total COGS]" caption="Total COGS" measure="1" displayFolder="" measureGroup="order_items" count="0"/>
    <cacheHierarchy uniqueName="[Measures].[Gross Margin %]" caption="Gross Margin %" measure="1" displayFolder="" measureGroup="order_items" count="0"/>
    <cacheHierarchy uniqueName="[Measures].[Gross Profit]" caption="Gross Profit" measure="1" displayFolder="" measureGroup="order_items" count="0" oneField="1">
      <fieldsUsage count="1">
        <fieldUsage x="1"/>
      </fieldsUsage>
    </cacheHierarchy>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3.411289120369" backgroundQuery="1" createdVersion="8" refreshedVersion="8" minRefreshableVersion="3" recordCount="0" supportSubquery="1" supportAdvancedDrill="1" xr:uid="{4AD5DE94-B66D-4F76-AB97-1202029A6621}">
  <cacheSource type="external" connectionId="6"/>
  <cacheFields count="4">
    <cacheField name="[ecommerce_sales_customer_analytics_150k].[sales_channel].[sales_channel]" caption="sales_channel" numFmtId="0" hierarchy="18" level="1">
      <sharedItems count="4">
        <s v="Marketplace"/>
        <s v="Mobile App"/>
        <s v="Social Media"/>
        <s v="Website"/>
      </sharedItems>
    </cacheField>
    <cacheField name="[Measures].[Gross Margin %]" caption="Gross Margin %" numFmtId="0" hierarchy="36" level="32767"/>
    <cacheField name="[Measures].[Gross Profit]" caption="Gross Profit" numFmtId="0" hierarchy="37" level="32767"/>
    <cacheField name="[product_catalog].[product_category].[product_category]" caption="product_category" numFmtId="0" hierarchy="31" level="1">
      <sharedItems containsSemiMixedTypes="0" containsNonDate="0" containsString="0"/>
    </cacheField>
  </cacheFields>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2" memberValueDatatype="130" unbalanced="0">
      <fieldsUsage count="2">
        <fieldUsage x="-1"/>
        <fieldUsage x="0"/>
      </fieldsUsage>
    </cacheHierarchy>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fieldsUsage count="2">
        <fieldUsage x="-1"/>
        <fieldUsage x="3"/>
      </fieldsUsage>
    </cacheHierarchy>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cacheHierarchy uniqueName="[Measures].[Total COGS]" caption="Total COGS" measure="1" displayFolder="" measureGroup="order_items" count="0"/>
    <cacheHierarchy uniqueName="[Measures].[Gross Margin %]" caption="Gross Margin %" measure="1" displayFolder="" measureGroup="order_items" count="0" oneField="1">
      <fieldsUsage count="1">
        <fieldUsage x="1"/>
      </fieldsUsage>
    </cacheHierarchy>
    <cacheHierarchy uniqueName="[Measures].[Gross Profit]" caption="Gross Profit" measure="1" displayFolder="" measureGroup="order_items" count="0" oneField="1">
      <fieldsUsage count="1">
        <fieldUsage x="2"/>
      </fieldsUsage>
    </cacheHierarchy>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_master" uniqueName="[customer_master]" caption="customer_master"/>
    <dimension name="ecommerce_sales_customer_analytics_150k" uniqueName="[ecommerce_sales_customer_analytics_150k]" caption="ecommerce_sales_customer_analytics_150k"/>
    <dimension measure="1" name="Measures" uniqueName="[Measures]" caption="Measures"/>
    <dimension name="order_items" uniqueName="[order_items]" caption="order_items"/>
    <dimension name="product_catalog" uniqueName="[product_catalog]" caption="product_catalog"/>
  </dimensions>
  <measureGroups count="5">
    <measureGroup name="Calendar" caption="Calendar"/>
    <measureGroup name="customer_master" caption="customer_master"/>
    <measureGroup name="ecommerce_sales_customer_analytics_150k" caption="ecommerce_sales_customer_analytics_150k"/>
    <measureGroup name="order_items" caption="order_items"/>
    <measureGroup name="product_catalog" caption="product_catalog"/>
  </measureGroups>
  <maps count="11">
    <map measureGroup="0" dimension="0"/>
    <map measureGroup="1" dimension="1"/>
    <map measureGroup="2" dimension="0"/>
    <map measureGroup="2" dimension="1"/>
    <map measureGroup="2" dimension="2"/>
    <map measureGroup="3" dimension="0"/>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laudia" refreshedDate="46302.642766435187" backgroundQuery="1" createdVersion="3" refreshedVersion="8" minRefreshableVersion="3" recordCount="0" supportSubquery="1" supportAdvancedDrill="1" xr:uid="{73C4797A-7AC8-4501-B4FF-4AE189146628}">
  <cacheSource type="external" connectionId="6">
    <extLst>
      <ext xmlns:x14="http://schemas.microsoft.com/office/spreadsheetml/2009/9/main" uri="{F057638F-6D5F-4e77-A914-E7F072B9BCA8}">
        <x14:sourceConnection name="ThisWorkbookDataModel"/>
      </ext>
    </extLst>
  </cacheSource>
  <cacheFields count="0"/>
  <cacheHierarchies count="4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3"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caption="Month" attribute="1" time="1" defaultMemberUniqueName="[Calendar].[Month].[All]" allUniqueName="[Calendar].[Month].[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customer_age]" caption="customer_age" attribute="1" defaultMemberUniqueName="[customer_master].[customer_age].[All]" allUniqueName="[customer_master].[customer_age].[All]" dimensionUniqueName="[customer_master]" displayFolder="" count="0" memberValueDatatype="20" unbalanced="0"/>
    <cacheHierarchy uniqueName="[customer_master].[gender]" caption="gender" attribute="1" defaultMemberUniqueName="[customer_master].[gender].[All]" allUniqueName="[customer_master].[gender].[All]" dimensionUniqueName="[customer_master]" displayFolder="" count="0" memberValueDatatype="130" unbalanced="0"/>
    <cacheHierarchy uniqueName="[customer_master].[customer_city]" caption="customer_city" attribute="1" defaultMemberUniqueName="[customer_master].[customer_city].[All]" allUniqueName="[customer_master].[customer_city].[All]" dimensionUniqueName="[customer_master]" displayFolder="" count="0" memberValueDatatype="130" unbalanced="0"/>
    <cacheHierarchy uniqueName="[customer_master].[customer_country]" caption="customer_country" attribute="1" defaultMemberUniqueName="[customer_master].[customer_country].[All]" allUniqueName="[customer_master].[customer_country].[All]" dimensionUniqueName="[customer_master]" displayFolder="" count="2" memberValueDatatype="130" unbalanced="0"/>
    <cacheHierarchy uniqueName="[customer_master].[customer_acquisition_cost]" caption="customer_acquisition_cost" attribute="1" defaultMemberUniqueName="[customer_master].[customer_acquisition_cost].[All]" allUniqueName="[customer_master].[customer_acquisition_cost].[All]" dimensionUniqueName="[customer_master]" displayFolder="" count="0" memberValueDatatype="5" unbalanced="0"/>
    <cacheHierarchy uniqueName="[ecommerce_sales_customer_analytics_150k].[order_id]" caption="order_id" attribute="1" defaultMemberUniqueName="[ecommerce_sales_customer_analytics_150k].[order_id].[All]" allUniqueName="[ecommerce_sales_customer_analytics_150k].[order_id].[All]" dimensionUniqueName="[ecommerce_sales_customer_analytics_150k]" displayFolder="" count="0" memberValueDatatype="130" unbalanced="0"/>
    <cacheHierarchy uniqueName="[ecommerce_sales_customer_analytics_150k].[order_date]" caption="order_date" attribute="1" time="1" defaultMemberUniqueName="[ecommerce_sales_customer_analytics_150k].[order_date].[All]" allUniqueName="[ecommerce_sales_customer_analytics_150k].[order_date].[All]" dimensionUniqueName="[ecommerce_sales_customer_analytics_150k]" displayFolder="" count="0" memberValueDatatype="7" unbalanced="0"/>
    <cacheHierarchy uniqueName="[ecommerce_sales_customer_analytics_150k].[sales_channel]" caption="sales_channel" attribute="1" defaultMemberUniqueName="[ecommerce_sales_customer_analytics_150k].[sales_channel].[All]" allUniqueName="[ecommerce_sales_customer_analytics_150k].[sales_channel].[All]" dimensionUniqueName="[ecommerce_sales_customer_analytics_150k]" displayFolder="" count="0" memberValueDatatype="130" unbalanced="0"/>
    <cacheHierarchy uniqueName="[ecommerce_sales_customer_analytics_150k].[customer_id]" caption="customer_id" attribute="1" defaultMemberUniqueName="[ecommerce_sales_customer_analytics_150k].[customer_id].[All]" allUniqueName="[ecommerce_sales_customer_analytics_150k].[customer_id].[All]" dimensionUniqueName="[ecommerce_sales_customer_analytics_150k]" displayFolder="" count="0" memberValueDatatype="130" unbalanced="0"/>
    <cacheHierarchy uniqueName="[ecommerce_sales_customer_analytics_150k].[return_status]" caption="return_status" attribute="1" defaultMemberUniqueName="[ecommerce_sales_customer_analytics_150k].[return_status].[All]" allUniqueName="[ecommerce_sales_customer_analytics_150k].[return_status].[All]" dimensionUniqueName="[ecommerce_sales_customer_analytics_150k]" displayFolder="" count="0" memberValueDatatype="130" unbalanced="0"/>
    <cacheHierarchy uniqueName="[ecommerce_sales_customer_analytics_150k].[shipping_cost]" caption="shipping_cost" attribute="1" defaultMemberUniqueName="[ecommerce_sales_customer_analytics_150k].[shipping_cost].[All]" allUniqueName="[ecommerce_sales_customer_analytics_150k].[shipping_cost].[All]" dimensionUniqueName="[ecommerce_sales_customer_analytics_150k]" displayFolder="" count="0" memberValueDatatype="5" unbalanced="0"/>
    <cacheHierarchy uniqueName="[order_items].[order_id]" caption="order_id" attribute="1" defaultMemberUniqueName="[order_items].[order_id].[All]" allUniqueName="[order_items].[order_id].[All]" dimensionUniqueName="[order_items]" displayFolder="" count="0" memberValueDatatype="130" unbalanced="0"/>
    <cacheHierarchy uniqueName="[order_items].[product_id]" caption="product_id" attribute="1" defaultMemberUniqueName="[order_items].[product_id].[All]" allUniqueName="[order_items].[product_id].[All]" dimensionUniqueName="[order_items]" displayFolder="" count="0" memberValueDatatype="13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discount_amount]" caption="discount_amount" attribute="1" defaultMemberUniqueName="[order_items].[discount_amount].[All]" allUniqueName="[order_items].[discount_amount].[All]" dimensionUniqueName="[order_items]" displayFolder="" count="0" memberValueDatatype="5" unbalanced="0"/>
    <cacheHierarchy uniqueName="[order_items].[gross_sales]" caption="gross_sales" attribute="1" defaultMemberUniqueName="[order_items].[gross_sales].[All]" allUniqueName="[order_items].[gross_sales].[All]" dimensionUniqueName="[order_items]" displayFolder="" count="0" memberValueDatatype="5" unbalanced="0"/>
    <cacheHierarchy uniqueName="[order_items].[product_cost]" caption="product_cost" attribute="1" defaultMemberUniqueName="[order_items].[product_cost].[All]" allUniqueName="[order_items].[product_cost].[All]" dimensionUniqueName="[order_items]" displayFolder="" count="0" memberValueDatatype="5" unbalanced="0"/>
    <cacheHierarchy uniqueName="[order_items].[profit]" caption="profit" attribute="1" defaultMemberUniqueName="[order_items].[profit].[All]" allUniqueName="[order_items].[profit].[All]" dimensionUniqueName="[order_items]" displayFolder="" count="0" memberValueDatatype="5" unbalanced="0"/>
    <cacheHierarchy uniqueName="[product_catalog].[product_id]" caption="product_id" attribute="1" defaultMemberUniqueName="[product_catalog].[product_id].[All]" allUniqueName="[product_catalog].[product_id].[All]" dimensionUniqueName="[product_catalog]" displayFolder="" count="0" memberValueDatatype="130" unbalanced="0"/>
    <cacheHierarchy uniqueName="[product_catalog].[product_name]" caption="product_name" attribute="1" defaultMemberUniqueName="[product_catalog].[product_name].[All]" allUniqueName="[product_catalog].[product_name].[All]" dimensionUniqueName="[product_catalog]" displayFolder="" count="0" memberValueDatatype="130" unbalanced="0"/>
    <cacheHierarchy uniqueName="[product_catalog].[product_category]" caption="product_category" attribute="1" defaultMemberUniqueName="[product_catalog].[product_category].[All]" allUniqueName="[product_catalog].[product_category].[All]" dimensionUniqueName="[product_catalog]" displayFolder="" count="2" memberValueDatatype="130" unbalanced="0"/>
    <cacheHierarchy uniqueName="[product_catalog].[product_subcategory]" caption="product_subcategory" attribute="1" defaultMemberUniqueName="[product_catalog].[product_subcategory].[All]" allUniqueName="[product_catalog].[product_subcategory].[All]" dimensionUniqueName="[product_catalog]" displayFolder="" count="0" memberValueDatatype="130" unbalanced="0"/>
    <cacheHierarchy uniqueName="[product_catalog].[brand]" caption="brand" attribute="1" defaultMemberUniqueName="[product_catalog].[brand].[All]" allUniqueName="[product_catalog].[brand].[All]" dimensionUniqueName="[product_catalog]" displayFolder="" count="0" memberValueDatatype="130" unbalanced="0"/>
    <cacheHierarchy uniqueName="[Measures].[Total Revenue]" caption="Total Revenue" measure="1" displayFolder="" measureGroup="order_items" count="0"/>
    <cacheHierarchy uniqueName="[Measures].[Total COGS]" caption="Total COGS" measure="1" displayFolder="" measureGroup="order_items" count="0"/>
    <cacheHierarchy uniqueName="[Measures].[Gross Margin %]" caption="Gross Margin %" measure="1" displayFolder="" measureGroup="order_items" count="0"/>
    <cacheHierarchy uniqueName="[Measures].[Gross Profit]" caption="Gross Profit" measure="1" displayFolder="" measureGroup="order_items" count="0"/>
    <cacheHierarchy uniqueName="[Measures].[Total Discount]" caption="Total Discount" measure="1" displayFolder="" measureGroup="order_items" count="0"/>
    <cacheHierarchy uniqueName="[Measures].[Discount Impact %]" caption="Discount Impact %" measure="1" displayFolder="" measureGroup="order_items" count="0"/>
    <cacheHierarchy uniqueName="[Measures].[__XL_Count customer_master]" caption="__XL_Count customer_master" measure="1" displayFolder="" measureGroup="customer_master" count="0" hidden="1"/>
    <cacheHierarchy uniqueName="[Measures].[__XL_Count ecommerce_sales_customer_analytics_150k]" caption="__XL_Count ecommerce_sales_customer_analytics_150k" measure="1" displayFolder="" measureGroup="ecommerce_sales_customer_analytics_150k" count="0" hidden="1"/>
    <cacheHierarchy uniqueName="[Measures].[__XL_Count order_items]" caption="__XL_Count order_items" measure="1" displayFolder="" measureGroup="order_items" count="0" hidden="1"/>
    <cacheHierarchy uniqueName="[Measures].[__XL_Count product_catalog]" caption="__XL_Count product_catalog" measure="1" displayFolder="" measureGroup="product_catalog"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94795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6CDB3-8DD6-446C-83A6-A330BB94EB03}" name="PivotTable5" cacheId="0" applyNumberFormats="0" applyBorderFormats="0" applyFontFormats="0" applyPatternFormats="0" applyAlignmentFormats="0" applyWidthHeightFormats="1" dataCaption="Values" tag="b80ed075-8f85-48e6-825f-b095d5ae0a74" updatedVersion="8" minRefreshableVersion="3" useAutoFormatting="1" itemPrintTitles="1" createdVersion="8" indent="0" outline="1" outlineData="1" multipleFieldFilters="0" rowHeaderCaption="Product Category">
  <location ref="B22:D38" firstHeaderRow="0" firstDataRow="1"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6">
    <i>
      <x v="4"/>
    </i>
    <i>
      <x v="10"/>
    </i>
    <i>
      <x v="9"/>
    </i>
    <i>
      <x v="13"/>
    </i>
    <i>
      <x/>
    </i>
    <i>
      <x v="8"/>
    </i>
    <i>
      <x v="1"/>
    </i>
    <i>
      <x v="11"/>
    </i>
    <i>
      <x v="7"/>
    </i>
    <i>
      <x v="5"/>
    </i>
    <i>
      <x v="12"/>
    </i>
    <i>
      <x v="14"/>
    </i>
    <i>
      <x v="2"/>
    </i>
    <i>
      <x v="6"/>
    </i>
    <i>
      <x v="3"/>
    </i>
    <i t="grand">
      <x/>
    </i>
  </rowItems>
  <colFields count="1">
    <field x="-2"/>
  </colFields>
  <colItems count="2">
    <i>
      <x/>
    </i>
    <i i="1">
      <x v="1"/>
    </i>
  </colItems>
  <dataFields count="2">
    <dataField name="Gross Profit" fld="2" subtotal="count" baseField="0" baseItem="0" numFmtId="166"/>
    <dataField fld="1" subtotal="count" baseField="0" baseItem="0"/>
  </dataFields>
  <formats count="20">
    <format dxfId="20">
      <pivotArea field="0" type="button" dataOnly="0" labelOnly="1" outline="0" axis="axisRow" fieldPosition="0"/>
    </format>
    <format dxfId="19">
      <pivotArea dataOnly="0" labelOnly="1" outline="0" fieldPosition="0">
        <references count="1">
          <reference field="4294967294" count="1">
            <x v="1"/>
          </reference>
        </references>
      </pivotArea>
    </format>
    <format dxfId="18">
      <pivotArea field="0" type="button" dataOnly="0" labelOnly="1" outline="0" axis="axisRow" fieldPosition="0"/>
    </format>
    <format dxfId="17">
      <pivotArea dataOnly="0" labelOnly="1" outline="0" fieldPosition="0">
        <references count="1">
          <reference field="4294967294" count="1">
            <x v="1"/>
          </reference>
        </references>
      </pivotArea>
    </format>
    <format dxfId="16">
      <pivotArea field="0" type="button" dataOnly="0" labelOnly="1" outline="0" axis="axisRow" fieldPosition="0"/>
    </format>
    <format dxfId="15">
      <pivotArea dataOnly="0" labelOnly="1" outline="0" fieldPosition="0">
        <references count="1">
          <reference field="4294967294" count="1">
            <x v="1"/>
          </reference>
        </references>
      </pivotArea>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 dxfId="10">
      <pivotArea grandRow="1" outline="0" collapsedLevelsAreSubtotals="1" fieldPosition="0"/>
    </format>
    <format dxfId="9">
      <pivotArea dataOnly="0" labelOnly="1" grandRow="1" outline="0" fieldPosition="0"/>
    </format>
    <format dxfId="8">
      <pivotArea dataOnly="0" labelOnly="1" outline="0" fieldPosition="0">
        <references count="1">
          <reference field="4294967294" count="1">
            <x v="0"/>
          </reference>
        </references>
      </pivotArea>
    </format>
    <format dxfId="7">
      <pivotArea dataOnly="0" labelOnly="1" outline="0" fieldPosition="0">
        <references count="1">
          <reference field="4294967294" count="1">
            <x v="0"/>
          </reference>
        </references>
      </pivotArea>
    </format>
    <format dxfId="6">
      <pivotArea dataOnly="0" labelOnly="1" outline="0" fieldPosition="0">
        <references count="1">
          <reference field="4294967294" count="1">
            <x v="0"/>
          </reference>
        </references>
      </pivotArea>
    </format>
    <format dxfId="5">
      <pivotArea dataOnly="0" outline="0" fieldPosition="0">
        <references count="1">
          <reference field="4294967294" count="1">
            <x v="0"/>
          </reference>
        </references>
      </pivotArea>
    </format>
    <format dxfId="4">
      <pivotArea dataOnly="0" labelOnly="1" outline="0" fieldPosition="0">
        <references count="1">
          <reference field="4294967294" count="1">
            <x v="0"/>
          </reference>
        </references>
      </pivotArea>
    </format>
    <format dxfId="3">
      <pivotArea field="0" grandRow="1" outline="0" collapsedLevelsAreSubtotals="1" axis="axisRow" fieldPosition="0">
        <references count="1">
          <reference field="4294967294" count="1" selected="0">
            <x v="0"/>
          </reference>
        </references>
      </pivotArea>
    </format>
    <format dxfId="2">
      <pivotArea field="0" grandRow="1" outline="0" collapsedLevelsAreSubtotals="1" axis="axisRow"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s>
  <conditionalFormats count="1">
    <conditionalFormat priority="1">
      <pivotAreas count="1">
        <pivotArea type="data" collapsedLevelsAreSubtotals="1" fieldPosition="0">
          <references count="2">
            <reference field="4294967294" count="1" selected="0">
              <x v="1"/>
            </reference>
            <reference field="0" count="15">
              <x v="0"/>
              <x v="1"/>
              <x v="2"/>
              <x v="3"/>
              <x v="4"/>
              <x v="5"/>
              <x v="6"/>
              <x v="7"/>
              <x v="8"/>
              <x v="9"/>
              <x v="10"/>
              <x v="11"/>
              <x v="12"/>
              <x v="13"/>
              <x v="14"/>
            </reference>
          </references>
        </pivotArea>
      </pivotAreas>
    </conditionalFormat>
  </conditional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Gross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alog]"/>
        <x15:activeTabTopLevelEntity name="[order_items]"/>
        <x15:activeTabTopLevelEntity name="[customer_ma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E0D8E-26B1-4320-BAC4-5D494FFE5388}" name="PivotTable4" cacheId="1" applyNumberFormats="0" applyBorderFormats="0" applyFontFormats="0" applyPatternFormats="0" applyAlignmentFormats="0" applyWidthHeightFormats="1" dataCaption="Values" tag="63b0900a-37dc-4054-9818-b378c4f17380" updatedVersion="8" minRefreshableVersion="3" useAutoFormatting="1" itemPrintTitles="1" createdVersion="8" indent="0" outline="1" outlineData="1" multipleFieldFilters="0" chartFormat="7">
  <location ref="A89:B105"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6">
    <i>
      <x v="4"/>
    </i>
    <i>
      <x v="10"/>
    </i>
    <i>
      <x v="9"/>
    </i>
    <i>
      <x v="13"/>
    </i>
    <i>
      <x/>
    </i>
    <i>
      <x v="8"/>
    </i>
    <i>
      <x v="1"/>
    </i>
    <i>
      <x v="11"/>
    </i>
    <i>
      <x v="7"/>
    </i>
    <i>
      <x v="5"/>
    </i>
    <i>
      <x v="12"/>
    </i>
    <i>
      <x v="14"/>
    </i>
    <i>
      <x v="2"/>
    </i>
    <i>
      <x v="6"/>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alog]"/>
        <x15:activeTabTopLevelEntity name="[order_items]"/>
        <x15:activeTabTopLevelEntity name="[customer_master]"/>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591D9-B0AF-41D0-808F-134DD6CC591B}" name="PivotTable3" cacheId="2" applyNumberFormats="0" applyBorderFormats="0" applyFontFormats="0" applyPatternFormats="0" applyAlignmentFormats="0" applyWidthHeightFormats="1" dataCaption="Values" tag="b107f296-ed7b-4fc5-83d5-c367cd81bfc5" updatedVersion="8" minRefreshableVersion="3" useAutoFormatting="1" itemPrintTitles="1" createdVersion="8" indent="0" outline="1" outlineData="1" multipleFieldFilters="0" chartFormat="10">
  <location ref="A19:C85" firstHeaderRow="0"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chartFormats count="16">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6"/>
          </reference>
        </references>
      </pivotArea>
    </chartFormat>
    <chartFormat chart="0" format="7" series="1">
      <pivotArea type="data" outline="0" fieldPosition="0">
        <references count="1">
          <reference field="1" count="1" selected="0">
            <x v="7"/>
          </reference>
        </references>
      </pivotArea>
    </chartFormat>
    <chartFormat chart="0" format="8" series="1">
      <pivotArea type="data" outline="0" fieldPosition="0">
        <references count="1">
          <reference field="1" count="1" selected="0">
            <x v="8"/>
          </reference>
        </references>
      </pivotArea>
    </chartFormat>
    <chartFormat chart="0" format="9" series="1">
      <pivotArea type="data" outline="0" fieldPosition="0">
        <references count="1">
          <reference field="1" count="1" selected="0">
            <x v="9"/>
          </reference>
        </references>
      </pivotArea>
    </chartFormat>
    <chartFormat chart="0" format="10" series="1">
      <pivotArea type="data" outline="0" fieldPosition="0">
        <references count="1">
          <reference field="1" count="1" selected="0">
            <x v="10"/>
          </reference>
        </references>
      </pivotArea>
    </chartFormat>
    <chartFormat chart="0" format="11" series="1">
      <pivotArea type="data" outline="0" fieldPosition="0">
        <references count="1">
          <reference field="1" count="1" selected="0">
            <x v="11"/>
          </reference>
        </references>
      </pivotArea>
    </chartFormat>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1"/>
          </reference>
        </references>
      </pivotArea>
    </chartFormat>
  </chart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_items]"/>
        <x15:activeTabTopLevelEntity name="[customer_master]"/>
        <x15:activeTabTopLevelEntity name="[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E134A-DC23-480E-B454-DD3C08C777BF}" name="PivotTable1" cacheId="3" applyNumberFormats="0" applyBorderFormats="0" applyFontFormats="0" applyPatternFormats="0" applyAlignmentFormats="0" applyWidthHeightFormats="1" dataCaption="Values" tag="1a768100-0968-44f2-a35c-c24179e43c1e"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0">
      <pivotArea dataOnly="0" labelOnly="1" outline="0" fieldPosition="0">
        <references count="1">
          <reference field="4294967294" count="4">
            <x v="0"/>
            <x v="1"/>
            <x v="2"/>
            <x v="3"/>
          </reference>
        </references>
      </pivotArea>
    </format>
  </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items]"/>
        <x15:activeTabTopLevelEntity name="[customer_master]"/>
        <x15:activeTabTopLevelEntity name="[Calendar]"/>
        <x15:activeTabTopLevelEntity name="[product_catalo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6EABFB-2995-45FB-AF0B-FF4E43E5BE3B}" name="PivotTable8" cacheId="5" applyNumberFormats="0" applyBorderFormats="0" applyFontFormats="0" applyPatternFormats="0" applyAlignmentFormats="0" applyWidthHeightFormats="1" dataCaption="Values" tag="0af3b4bd-0bf2-4dfa-83b1-3f91482c1c25" updatedVersion="8" minRefreshableVersion="3" useAutoFormatting="1" itemPrintTitles="1" createdVersion="8" indent="0" outline="1" outlineData="1" multipleFieldFilters="0" chartFormat="17">
  <location ref="A125:C13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customer_analytics_150k]"/>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D1B9BC-6F75-4659-B1FB-D006729F7923}" name="PivotTable7" cacheId="4" applyNumberFormats="0" applyBorderFormats="0" applyFontFormats="0" applyPatternFormats="0" applyAlignmentFormats="0" applyWidthHeightFormats="1" dataCaption="Values" tag="77e86506-8244-4d9f-9db4-f468b1ef66ff" updatedVersion="8" minRefreshableVersion="3" useAutoFormatting="1" itemPrintTitles="1" createdVersion="8" indent="0" outline="1" outlineData="1" multipleFieldFilters="0" chartFormat="4">
  <location ref="A109:B12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2"/>
    </i>
    <i>
      <x v="3"/>
    </i>
    <i>
      <x v="9"/>
    </i>
    <i>
      <x v="1"/>
    </i>
    <i>
      <x v="6"/>
    </i>
    <i>
      <x v="5"/>
    </i>
    <i>
      <x v="4"/>
    </i>
    <i>
      <x/>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6">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7">
      <autoFilter ref="A1">
        <filterColumn colId="0">
          <top10 top="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catalog]"/>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ountry" xr10:uid="{87248EE6-2A71-4F3E-BB10-D530C3EBF5BF}" sourceName="[customer_master].[customer_country]">
  <pivotTables>
    <pivotTable tabId="1" name="PivotTable3"/>
    <pivotTable tabId="1" name="PivotTable4"/>
    <pivotTable tabId="1" name="PivotTable7"/>
    <pivotTable tabId="1" name="PivotTable8"/>
    <pivotTable tabId="2" name="PivotTable5"/>
    <pivotTable tabId="1" name="PivotTable1"/>
  </pivotTables>
  <data>
    <olap pivotCacheId="1539479586">
      <levels count="2">
        <level uniqueName="[customer_master].[customer_country].[(All)]" sourceCaption="(All)" count="0"/>
        <level uniqueName="[customer_master].[customer_country].[customer_country]" sourceCaption="customer_country" count="7">
          <ranges>
            <range startItem="0">
              <i n="[customer_master].[customer_country].&amp;[Australia]" c="Australia"/>
              <i n="[customer_master].[customer_country].&amp;[Canada]" c="Canada"/>
              <i n="[customer_master].[customer_country].&amp;[Germany]" c="Germany"/>
              <i n="[customer_master].[customer_country].&amp;[India]" c="India"/>
              <i n="[customer_master].[customer_country].&amp;[UAE]" c="UAE"/>
              <i n="[customer_master].[customer_country].&amp;[UK]" c="UK"/>
              <i n="[customer_master].[customer_country].&amp;[USA]" c="USA"/>
            </range>
          </ranges>
        </level>
      </levels>
      <selections count="1">
        <selection n="[customer_master].[customer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A582C03-C5C2-4543-9DB5-6282EE06AB29}" sourceName="[Calendar].[Date Hierarchy]">
  <pivotTables>
    <pivotTable tabId="1" name="PivotTable3"/>
    <pivotTable tabId="1" name="PivotTable1"/>
    <pivotTable tabId="1" name="PivotTable4"/>
    <pivotTable tabId="1" name="PivotTable7"/>
    <pivotTable tabId="1" name="PivotTable8"/>
    <pivotTable tabId="2" name="PivotTable5"/>
  </pivotTables>
  <data>
    <olap pivotCacheId="1539479586">
      <levels count="3">
        <level uniqueName="[Calendar].[Date Hierarchy].[(All)]" sourceCaption="(All)" count="0"/>
        <level uniqueName="[Calendar].[Date Hierarchy].[Year]" sourceCaption="Year" count="5">
          <ranges>
            <range startItem="0">
              <i n="[Calendar].[Date Hierarchy].[Year].&amp;[2021]" c="2021"/>
              <i n="[Calendar].[Date Hierarchy].[Year].&amp;[2022]" c="2022"/>
              <i n="[Calendar].[Date Hierarchy].[Year].&amp;[2023]" c="2023"/>
              <i n="[Calendar].[Date Hierarchy].[Year].&amp;[2024]" c="2024"/>
              <i n="[Calendar].[Date Hierarchy].[Year].&amp;[2025]" c="2025"/>
            </range>
          </ranges>
        </level>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61EECEB-F8D5-430F-A12C-0E9A7497C6C4}" sourceName="[product_catalog].[product_category]">
  <pivotTables>
    <pivotTable tabId="1" name="PivotTable3"/>
    <pivotTable tabId="1" name="PivotTable1"/>
    <pivotTable tabId="1" name="PivotTable7"/>
    <pivotTable tabId="1" name="PivotTable8"/>
  </pivotTables>
  <data>
    <olap pivotCacheId="1539479586">
      <levels count="2">
        <level uniqueName="[product_catalog].[product_category].[(All)]" sourceCaption="(All)" count="0"/>
        <level uniqueName="[product_catalog].[product_category].[product_category]" sourceCaption="product_category" count="15">
          <ranges>
            <range startItem="0">
              <i n="[product_catalog].[product_category].&amp;[Automotive]" c="Automotive"/>
              <i n="[product_catalog].[product_category].&amp;[Baby &amp; Kids]" c="Baby &amp; Kids"/>
              <i n="[product_catalog].[product_category].&amp;[Beauty &amp; Personal Care]" c="Beauty &amp; Personal Care"/>
              <i n="[product_catalog].[product_category].&amp;[Books &amp; Media]" c="Books &amp; Media"/>
              <i n="[product_catalog].[product_category].&amp;[Electronics]" c="Electronics"/>
              <i n="[product_catalog].[product_category].&amp;[Fashion]" c="Fashion"/>
              <i n="[product_catalog].[product_category].&amp;[Grocery]" c="Grocery"/>
              <i n="[product_catalog].[product_category].&amp;[Health &amp; Wellness]" c="Health &amp; Wellness"/>
              <i n="[product_catalog].[product_category].&amp;[Home &amp; Kitchen]" c="Home &amp; Kitchen"/>
              <i n="[product_catalog].[product_category].&amp;[Home Appliances]" c="Home Appliances"/>
              <i n="[product_catalog].[product_category].&amp;[Jewelry]" c="Jewelry"/>
              <i n="[product_catalog].[product_category].&amp;[Office Supplies]" c="Office Supplies"/>
              <i n="[product_catalog].[product_category].&amp;[Pet Supplies]" c="Pet Supplies"/>
              <i n="[product_catalog].[product_category].&amp;[Sports &amp; Outdoors]" c="Sports &amp; Outdoors"/>
              <i n="[product_catalog].[product_category].&amp;[Toys &amp; Games]" c="Toys &amp; Games"/>
            </range>
          </ranges>
        </level>
      </levels>
      <selections count="1">
        <selection n="[product_catalog].[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8369B90-DCD8-463B-922F-80E12AEB3A8A}" sourceName="[Calendar].[Quarter]">
  <pivotTables>
    <pivotTable tabId="1" name="PivotTable3"/>
    <pivotTable tabId="1" name="PivotTable1"/>
    <pivotTable tabId="1" name="PivotTable4"/>
    <pivotTable tabId="1" name="PivotTable7"/>
    <pivotTable tabId="1" name="PivotTable8"/>
    <pivotTable tabId="2" name="PivotTable5"/>
  </pivotTables>
  <data>
    <olap pivotCacheId="1539479586">
      <levels count="2">
        <level uniqueName="[Calendar].[Quarter].[(All)]" sourceCaption="(All)" count="0"/>
        <level uniqueName="[Calendar].[Quarter].[Quarter]" sourceCaption="Quarter" count="4">
          <ranges>
            <range startItem="0">
              <i n="[Calendar].[Quarter].&amp;[Q1]" c="Q1"/>
              <i n="[Calendar].[Quarter].&amp;[Q2]" c="Q2"/>
              <i n="[Calendar].[Quarter].&amp;[Q3]" c="Q3"/>
              <i n="[Calendar].[Quarter].&amp;[Q4]" c="Q4"/>
            </range>
          </ranges>
        </level>
      </levels>
      <selections count="1">
        <selection n="[Calendar].[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country" xr10:uid="{03E224E9-3542-4E59-9DAE-ED17D937E264}" cache="Slicer_customer_country" caption="Country" level="1" style="SlicerStyleDark1" rowHeight="257175"/>
  <slicer name="Year" xr10:uid="{D92CEC5D-295B-44E8-9523-497FB3FDC4A3}" cache="Slicer_Date_Hierarchy" caption="Year" level="1" style="SlicerStyleDark1" rowHeight="257175"/>
  <slicer name="product_category" xr10:uid="{468C7F26-0D4F-46D9-B2A3-36A96CF4C156}" cache="Slicer_product_category" caption="Product Category" startItem="2" level="1" style="SlicerStyleDark1" rowHeight="257175"/>
  <slicer name="Quarter" xr10:uid="{265FC379-635A-46C9-BF03-EC2EA2A1B80A}" cache="Slicer_Quarter" caption="Quarter" level="1"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7AC38-D17B-4A5D-90A7-75A1667364CE}">
  <dimension ref="A1:M32"/>
  <sheetViews>
    <sheetView tabSelected="1" workbookViewId="0">
      <selection activeCell="R16" sqref="R16"/>
    </sheetView>
  </sheetViews>
  <sheetFormatPr defaultRowHeight="15" x14ac:dyDescent="0.25"/>
  <sheetData>
    <row r="1" spans="1:13" ht="21" x14ac:dyDescent="0.35">
      <c r="A1" s="18" t="s">
        <v>54</v>
      </c>
      <c r="B1" s="18"/>
      <c r="C1" s="18"/>
      <c r="D1" s="18"/>
      <c r="E1" s="18"/>
      <c r="F1" s="18"/>
      <c r="G1" s="18"/>
      <c r="H1" s="18"/>
      <c r="I1" s="18"/>
      <c r="J1" s="18"/>
      <c r="K1" s="18"/>
      <c r="L1" s="18"/>
      <c r="M1" s="18"/>
    </row>
    <row r="2" spans="1:13" x14ac:dyDescent="0.25">
      <c r="A2" s="17"/>
      <c r="B2" s="17"/>
      <c r="C2" s="17"/>
      <c r="D2" s="17"/>
      <c r="E2" s="17"/>
      <c r="F2" s="17"/>
      <c r="G2" s="17"/>
      <c r="H2" s="17"/>
      <c r="I2" s="17"/>
      <c r="J2" s="17"/>
      <c r="K2" s="17"/>
    </row>
    <row r="3" spans="1:13" x14ac:dyDescent="0.25">
      <c r="A3" s="17"/>
      <c r="B3" s="17"/>
      <c r="C3" s="17"/>
      <c r="D3" s="17"/>
      <c r="E3" s="17"/>
      <c r="F3" s="17"/>
      <c r="G3" s="17"/>
      <c r="H3" s="17"/>
      <c r="I3" s="17"/>
      <c r="J3" s="17"/>
      <c r="K3" s="17"/>
    </row>
    <row r="4" spans="1:13" x14ac:dyDescent="0.25">
      <c r="A4" s="17"/>
      <c r="B4" s="17"/>
      <c r="C4" s="17"/>
      <c r="D4" s="17"/>
      <c r="E4" s="17"/>
      <c r="F4" s="17"/>
      <c r="G4" s="17"/>
      <c r="H4" s="17"/>
      <c r="I4" s="17"/>
      <c r="J4" s="17"/>
      <c r="K4" s="17"/>
    </row>
    <row r="5" spans="1:13" x14ac:dyDescent="0.25">
      <c r="A5" s="17"/>
      <c r="B5" s="17"/>
      <c r="C5" s="17"/>
      <c r="D5" s="17"/>
      <c r="E5" s="17"/>
      <c r="F5" s="17"/>
      <c r="G5" s="17"/>
      <c r="H5" s="17"/>
      <c r="I5" s="17"/>
      <c r="J5" s="17"/>
      <c r="K5" s="17"/>
    </row>
    <row r="6" spans="1:13" x14ac:dyDescent="0.25">
      <c r="A6" s="17"/>
      <c r="B6" s="17"/>
      <c r="C6" s="17"/>
      <c r="D6" s="17"/>
      <c r="E6" s="17"/>
      <c r="F6" s="17"/>
      <c r="G6" s="17"/>
      <c r="H6" s="17"/>
      <c r="I6" s="17"/>
      <c r="J6" s="17"/>
      <c r="K6" s="17"/>
    </row>
    <row r="7" spans="1:13" x14ac:dyDescent="0.25">
      <c r="A7" s="17"/>
      <c r="B7" s="17"/>
      <c r="C7" s="17"/>
      <c r="D7" s="17"/>
      <c r="E7" s="17"/>
      <c r="F7" s="17"/>
      <c r="G7" s="17"/>
      <c r="H7" s="17"/>
      <c r="I7" s="17"/>
      <c r="J7" s="17"/>
      <c r="K7" s="17"/>
    </row>
    <row r="8" spans="1:13" x14ac:dyDescent="0.25">
      <c r="A8" s="17"/>
      <c r="B8" s="17"/>
      <c r="C8" s="17"/>
      <c r="D8" s="17"/>
      <c r="E8" s="17"/>
      <c r="F8" s="17"/>
      <c r="G8" s="17"/>
      <c r="H8" s="17"/>
      <c r="I8" s="17"/>
      <c r="J8" s="17"/>
      <c r="K8" s="17"/>
    </row>
    <row r="9" spans="1:13" x14ac:dyDescent="0.25">
      <c r="A9" s="17"/>
      <c r="B9" s="17"/>
      <c r="C9" s="17"/>
      <c r="D9" s="17"/>
      <c r="E9" s="17"/>
      <c r="F9" s="17"/>
      <c r="G9" s="17"/>
      <c r="H9" s="17"/>
      <c r="I9" s="17"/>
      <c r="J9" s="17"/>
      <c r="K9" s="17"/>
    </row>
    <row r="10" spans="1:13" x14ac:dyDescent="0.25">
      <c r="A10" s="17"/>
      <c r="B10" s="17"/>
      <c r="C10" s="17"/>
      <c r="D10" s="17"/>
      <c r="E10" s="17"/>
      <c r="F10" s="17"/>
      <c r="G10" s="17"/>
      <c r="H10" s="17"/>
      <c r="I10" s="17"/>
      <c r="J10" s="17"/>
      <c r="K10" s="17"/>
    </row>
    <row r="11" spans="1:13" x14ac:dyDescent="0.25">
      <c r="A11" s="17"/>
      <c r="B11" s="17"/>
      <c r="C11" s="17"/>
      <c r="D11" s="17"/>
      <c r="E11" s="17"/>
      <c r="F11" s="17"/>
      <c r="G11" s="17"/>
      <c r="H11" s="17"/>
      <c r="I11" s="17"/>
      <c r="J11" s="17"/>
      <c r="K11" s="17"/>
    </row>
    <row r="12" spans="1:13" x14ac:dyDescent="0.25">
      <c r="A12" s="17"/>
      <c r="B12" s="17"/>
      <c r="C12" s="17"/>
      <c r="D12" s="17"/>
      <c r="E12" s="17"/>
      <c r="F12" s="17"/>
      <c r="G12" s="17"/>
      <c r="H12" s="17"/>
      <c r="I12" s="17"/>
      <c r="J12" s="17"/>
      <c r="K12" s="17"/>
    </row>
    <row r="13" spans="1:13" x14ac:dyDescent="0.25">
      <c r="A13" s="17"/>
      <c r="B13" s="17"/>
      <c r="C13" s="17"/>
      <c r="D13" s="17"/>
      <c r="E13" s="17"/>
      <c r="F13" s="17"/>
      <c r="G13" s="17"/>
      <c r="H13" s="17"/>
      <c r="I13" s="17"/>
      <c r="J13" s="17"/>
      <c r="K13" s="17"/>
    </row>
    <row r="14" spans="1:13" x14ac:dyDescent="0.25">
      <c r="A14" s="17"/>
      <c r="B14" s="17"/>
      <c r="C14" s="17"/>
      <c r="D14" s="17"/>
      <c r="E14" s="17"/>
      <c r="F14" s="17"/>
      <c r="G14" s="17"/>
      <c r="H14" s="17"/>
      <c r="I14" s="17"/>
      <c r="J14" s="17"/>
      <c r="K14" s="17"/>
    </row>
    <row r="15" spans="1:13" x14ac:dyDescent="0.25">
      <c r="A15" s="17"/>
      <c r="B15" s="17"/>
      <c r="C15" s="17"/>
      <c r="D15" s="17"/>
      <c r="E15" s="17"/>
      <c r="F15" s="17"/>
      <c r="G15" s="17"/>
      <c r="H15" s="17"/>
      <c r="I15" s="17"/>
      <c r="J15" s="17"/>
      <c r="K15" s="17"/>
    </row>
    <row r="16" spans="1:13" x14ac:dyDescent="0.25">
      <c r="A16" s="17"/>
      <c r="B16" s="17"/>
      <c r="C16" s="17"/>
      <c r="D16" s="17"/>
      <c r="E16" s="17"/>
      <c r="F16" s="17"/>
      <c r="G16" s="17"/>
      <c r="H16" s="17"/>
      <c r="I16" s="17"/>
      <c r="J16" s="17"/>
      <c r="K16" s="17"/>
    </row>
    <row r="17" spans="1:11" x14ac:dyDescent="0.25">
      <c r="A17" s="17"/>
      <c r="B17" s="17"/>
      <c r="C17" s="17"/>
      <c r="D17" s="17"/>
      <c r="E17" s="17"/>
      <c r="F17" s="17"/>
      <c r="G17" s="17"/>
      <c r="H17" s="17"/>
      <c r="I17" s="17"/>
      <c r="J17" s="17"/>
      <c r="K17" s="17"/>
    </row>
    <row r="18" spans="1:11" x14ac:dyDescent="0.25">
      <c r="A18" s="17"/>
      <c r="B18" s="17"/>
      <c r="C18" s="17"/>
      <c r="D18" s="17"/>
      <c r="E18" s="17"/>
      <c r="F18" s="17"/>
      <c r="G18" s="17"/>
      <c r="H18" s="17"/>
      <c r="I18" s="17"/>
      <c r="J18" s="17"/>
      <c r="K18" s="17"/>
    </row>
    <row r="19" spans="1:11" x14ac:dyDescent="0.25">
      <c r="A19" s="17"/>
      <c r="B19" s="17"/>
      <c r="C19" s="17"/>
      <c r="D19" s="17"/>
      <c r="E19" s="17"/>
      <c r="F19" s="17"/>
      <c r="G19" s="17"/>
      <c r="H19" s="17"/>
      <c r="I19" s="17"/>
      <c r="J19" s="17"/>
      <c r="K19" s="17"/>
    </row>
    <row r="20" spans="1:11" x14ac:dyDescent="0.25">
      <c r="A20" s="17"/>
      <c r="B20" s="17"/>
      <c r="C20" s="17"/>
      <c r="D20" s="17"/>
      <c r="E20" s="17"/>
      <c r="F20" s="17"/>
      <c r="G20" s="17"/>
      <c r="H20" s="17"/>
      <c r="I20" s="17"/>
      <c r="J20" s="17"/>
      <c r="K20" s="17"/>
    </row>
    <row r="21" spans="1:11" x14ac:dyDescent="0.25">
      <c r="A21" s="17"/>
      <c r="B21" s="17"/>
      <c r="C21" s="17"/>
      <c r="D21" s="17"/>
      <c r="E21" s="17"/>
      <c r="F21" s="17"/>
      <c r="G21" s="17"/>
      <c r="H21" s="17"/>
      <c r="I21" s="17"/>
      <c r="J21" s="17"/>
      <c r="K21" s="17"/>
    </row>
    <row r="22" spans="1:11" x14ac:dyDescent="0.25">
      <c r="A22" s="17"/>
      <c r="B22" s="17"/>
      <c r="C22" s="17"/>
      <c r="D22" s="17"/>
      <c r="E22" s="17"/>
      <c r="F22" s="17"/>
      <c r="G22" s="17"/>
      <c r="H22" s="17"/>
      <c r="I22" s="17"/>
      <c r="J22" s="17"/>
      <c r="K22" s="17"/>
    </row>
    <row r="23" spans="1:11" x14ac:dyDescent="0.25">
      <c r="A23" s="17"/>
      <c r="B23" s="17"/>
      <c r="C23" s="17"/>
      <c r="D23" s="17"/>
      <c r="E23" s="17"/>
      <c r="F23" s="17"/>
      <c r="G23" s="17"/>
      <c r="H23" s="17"/>
      <c r="I23" s="17"/>
      <c r="J23" s="17"/>
      <c r="K23" s="17"/>
    </row>
    <row r="24" spans="1:11" x14ac:dyDescent="0.25">
      <c r="A24" s="17"/>
      <c r="B24" s="17"/>
      <c r="C24" s="17"/>
      <c r="D24" s="17"/>
      <c r="E24" s="17"/>
      <c r="F24" s="17"/>
      <c r="G24" s="17"/>
      <c r="H24" s="17"/>
      <c r="I24" s="17"/>
      <c r="J24" s="17"/>
      <c r="K24" s="17"/>
    </row>
    <row r="25" spans="1:11" x14ac:dyDescent="0.25">
      <c r="A25" s="17"/>
      <c r="B25" s="17"/>
      <c r="C25" s="17"/>
      <c r="D25" s="17"/>
      <c r="E25" s="17"/>
      <c r="F25" s="17"/>
      <c r="G25" s="17"/>
      <c r="H25" s="17"/>
      <c r="I25" s="17"/>
      <c r="J25" s="17"/>
      <c r="K25" s="17"/>
    </row>
    <row r="26" spans="1:11" x14ac:dyDescent="0.25">
      <c r="A26" s="17"/>
      <c r="B26" s="17"/>
      <c r="C26" s="17"/>
      <c r="D26" s="17"/>
      <c r="E26" s="17"/>
      <c r="F26" s="17"/>
      <c r="G26" s="17"/>
      <c r="H26" s="17"/>
      <c r="I26" s="17"/>
      <c r="J26" s="17"/>
      <c r="K26" s="17"/>
    </row>
    <row r="27" spans="1:11" x14ac:dyDescent="0.25">
      <c r="A27" s="17"/>
      <c r="B27" s="17"/>
      <c r="C27" s="17"/>
      <c r="D27" s="17"/>
      <c r="E27" s="17"/>
      <c r="F27" s="17"/>
      <c r="G27" s="17"/>
      <c r="H27" s="17"/>
      <c r="I27" s="17"/>
      <c r="J27" s="17"/>
      <c r="K27" s="17"/>
    </row>
    <row r="28" spans="1:11" x14ac:dyDescent="0.25">
      <c r="A28" s="17"/>
      <c r="B28" s="17"/>
      <c r="C28" s="17"/>
      <c r="D28" s="17"/>
      <c r="E28" s="17"/>
      <c r="F28" s="17"/>
      <c r="G28" s="17"/>
      <c r="H28" s="17"/>
      <c r="I28" s="17"/>
      <c r="J28" s="17"/>
      <c r="K28" s="17"/>
    </row>
    <row r="29" spans="1:11" x14ac:dyDescent="0.25">
      <c r="A29" s="17"/>
      <c r="B29" s="17"/>
      <c r="C29" s="17"/>
      <c r="D29" s="17"/>
      <c r="E29" s="17"/>
      <c r="F29" s="17"/>
      <c r="G29" s="17"/>
      <c r="H29" s="17"/>
      <c r="I29" s="17"/>
      <c r="J29" s="17"/>
      <c r="K29" s="17"/>
    </row>
    <row r="30" spans="1:11" x14ac:dyDescent="0.25">
      <c r="A30" s="17"/>
      <c r="B30" s="17"/>
      <c r="C30" s="17"/>
      <c r="D30" s="17"/>
      <c r="E30" s="17"/>
      <c r="F30" s="17"/>
      <c r="G30" s="17"/>
      <c r="H30" s="17"/>
      <c r="I30" s="17"/>
      <c r="J30" s="17"/>
      <c r="K30" s="17"/>
    </row>
    <row r="31" spans="1:11" x14ac:dyDescent="0.25">
      <c r="A31" s="17"/>
      <c r="B31" s="17"/>
      <c r="C31" s="17"/>
      <c r="D31" s="17"/>
      <c r="E31" s="17"/>
      <c r="F31" s="17"/>
      <c r="G31" s="17"/>
      <c r="H31" s="17"/>
      <c r="I31" s="17"/>
      <c r="J31" s="17"/>
      <c r="K31" s="17"/>
    </row>
    <row r="32" spans="1:11" x14ac:dyDescent="0.25">
      <c r="A32" s="17"/>
      <c r="B32" s="17"/>
      <c r="C32" s="17"/>
      <c r="D32" s="17"/>
      <c r="E32" s="17"/>
      <c r="F32" s="17"/>
      <c r="G32" s="17"/>
      <c r="H32" s="17"/>
      <c r="I32" s="17"/>
      <c r="J32" s="17"/>
      <c r="K32" s="17"/>
    </row>
  </sheetData>
  <mergeCells count="2">
    <mergeCell ref="A2:K32"/>
    <mergeCell ref="A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D30C-DCF8-4565-A968-ED0F92AF6216}">
  <dimension ref="B22:D38"/>
  <sheetViews>
    <sheetView showGridLines="0" zoomScaleNormal="100" workbookViewId="0">
      <selection activeCell="A23" sqref="A23:A34"/>
    </sheetView>
  </sheetViews>
  <sheetFormatPr defaultRowHeight="15" x14ac:dyDescent="0.25"/>
  <cols>
    <col min="1" max="1" width="9.140625" style="1"/>
    <col min="2" max="2" width="21.7109375" style="1" bestFit="1" customWidth="1"/>
    <col min="3" max="3" width="14.7109375" style="1" bestFit="1" customWidth="1"/>
    <col min="4" max="4" width="14.85546875" style="1" bestFit="1" customWidth="1"/>
    <col min="5" max="10" width="9.140625" style="1"/>
    <col min="11" max="11" width="21.7109375" style="1" bestFit="1" customWidth="1"/>
    <col min="12" max="12" width="13.5703125" style="1" bestFit="1" customWidth="1"/>
    <col min="13" max="13" width="14.85546875" style="1" bestFit="1" customWidth="1"/>
    <col min="14" max="16384" width="9.140625" style="1"/>
  </cols>
  <sheetData>
    <row r="22" spans="2:4" x14ac:dyDescent="0.25">
      <c r="B22" s="11" t="s">
        <v>53</v>
      </c>
      <c r="C22" s="15" t="s">
        <v>1</v>
      </c>
      <c r="D22" s="11" t="s">
        <v>2</v>
      </c>
    </row>
    <row r="23" spans="2:4" x14ac:dyDescent="0.25">
      <c r="B23" s="9" t="s">
        <v>26</v>
      </c>
      <c r="C23" s="5">
        <v>17720871.000000134</v>
      </c>
      <c r="D23" s="3">
        <v>0.39782838020444422</v>
      </c>
    </row>
    <row r="24" spans="2:4" x14ac:dyDescent="0.25">
      <c r="B24" s="9" t="s">
        <v>32</v>
      </c>
      <c r="C24" s="5">
        <v>12725184.700000776</v>
      </c>
      <c r="D24" s="3">
        <v>0.45941151499099298</v>
      </c>
    </row>
    <row r="25" spans="2:4" x14ac:dyDescent="0.25">
      <c r="B25" s="9" t="s">
        <v>31</v>
      </c>
      <c r="C25" s="5">
        <v>12611186.81999751</v>
      </c>
      <c r="D25" s="3">
        <v>0.46806695852552221</v>
      </c>
    </row>
    <row r="26" spans="2:4" x14ac:dyDescent="0.25">
      <c r="B26" s="9" t="s">
        <v>35</v>
      </c>
      <c r="C26" s="5">
        <v>8634888.5600000955</v>
      </c>
      <c r="D26" s="3">
        <v>0.51173639392887993</v>
      </c>
    </row>
    <row r="27" spans="2:4" x14ac:dyDescent="0.25">
      <c r="B27" s="9" t="s">
        <v>22</v>
      </c>
      <c r="C27" s="5">
        <v>7928200.2200004365</v>
      </c>
      <c r="D27" s="3">
        <v>0.44869935246919562</v>
      </c>
    </row>
    <row r="28" spans="2:4" x14ac:dyDescent="0.25">
      <c r="B28" s="9" t="s">
        <v>30</v>
      </c>
      <c r="C28" s="5">
        <v>6192078.6700012535</v>
      </c>
      <c r="D28" s="3">
        <v>0.52644802774539357</v>
      </c>
    </row>
    <row r="29" spans="2:4" x14ac:dyDescent="0.25">
      <c r="B29" s="9" t="s">
        <v>23</v>
      </c>
      <c r="C29" s="5">
        <v>5717342.8099992992</v>
      </c>
      <c r="D29" s="3">
        <v>0.5509126625278139</v>
      </c>
    </row>
    <row r="30" spans="2:4" x14ac:dyDescent="0.25">
      <c r="B30" s="9" t="s">
        <v>33</v>
      </c>
      <c r="C30" s="5">
        <v>5377801.8999995552</v>
      </c>
      <c r="D30" s="3">
        <v>0.56921003992079267</v>
      </c>
    </row>
    <row r="31" spans="2:4" x14ac:dyDescent="0.25">
      <c r="B31" s="9" t="s">
        <v>29</v>
      </c>
      <c r="C31" s="5">
        <v>5097976.7199993245</v>
      </c>
      <c r="D31" s="3">
        <v>0.519296067028852</v>
      </c>
    </row>
    <row r="32" spans="2:4" x14ac:dyDescent="0.25">
      <c r="B32" s="9" t="s">
        <v>27</v>
      </c>
      <c r="C32" s="5">
        <v>4350181.8000003044</v>
      </c>
      <c r="D32" s="3">
        <v>0.5492800241746133</v>
      </c>
    </row>
    <row r="33" spans="2:4" x14ac:dyDescent="0.25">
      <c r="B33" s="9" t="s">
        <v>34</v>
      </c>
      <c r="C33" s="5">
        <v>3842698.7300000102</v>
      </c>
      <c r="D33" s="3">
        <v>0.56596730609324275</v>
      </c>
    </row>
    <row r="34" spans="2:4" x14ac:dyDescent="0.25">
      <c r="B34" s="9" t="s">
        <v>36</v>
      </c>
      <c r="C34" s="5">
        <v>3292137.5999999228</v>
      </c>
      <c r="D34" s="3">
        <v>0.57308194270390833</v>
      </c>
    </row>
    <row r="35" spans="2:4" x14ac:dyDescent="0.25">
      <c r="B35" s="9" t="s">
        <v>24</v>
      </c>
      <c r="C35" s="5">
        <v>2889662.380000338</v>
      </c>
      <c r="D35" s="3">
        <v>0.58811808009051436</v>
      </c>
    </row>
    <row r="36" spans="2:4" x14ac:dyDescent="0.25">
      <c r="B36" s="9" t="s">
        <v>28</v>
      </c>
      <c r="C36" s="5">
        <v>1900499.0400000927</v>
      </c>
      <c r="D36" s="3">
        <v>0.6294178194206389</v>
      </c>
    </row>
    <row r="37" spans="2:4" x14ac:dyDescent="0.25">
      <c r="B37" s="9" t="s">
        <v>25</v>
      </c>
      <c r="C37" s="5">
        <v>1705310.1000000059</v>
      </c>
      <c r="D37" s="3">
        <v>0.60409056620344115</v>
      </c>
    </row>
    <row r="38" spans="2:4" x14ac:dyDescent="0.25">
      <c r="B38" s="12" t="s">
        <v>6</v>
      </c>
      <c r="C38" s="16">
        <v>99986021.050001591</v>
      </c>
      <c r="D38" s="13">
        <v>0.48456057527083091</v>
      </c>
    </row>
  </sheetData>
  <sortState xmlns:xlrd2="http://schemas.microsoft.com/office/spreadsheetml/2017/richdata2" ref="B22:D38">
    <sortCondition descending="1" ref="C22"/>
  </sortState>
  <conditionalFormatting pivot="1" sqref="D23:D3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0703-AC8B-4B71-B03F-E9D25C97DC25}">
  <dimension ref="A1:Q130"/>
  <sheetViews>
    <sheetView topLeftCell="A68" workbookViewId="0">
      <selection activeCell="B91" sqref="B91"/>
    </sheetView>
  </sheetViews>
  <sheetFormatPr defaultRowHeight="15" x14ac:dyDescent="0.25"/>
  <cols>
    <col min="1" max="1" width="13.42578125" bestFit="1" customWidth="1"/>
    <col min="2" max="2" width="14.85546875" bestFit="1" customWidth="1"/>
    <col min="3" max="3" width="12.85546875" bestFit="1" customWidth="1"/>
    <col min="4" max="4" width="18.7109375" bestFit="1" customWidth="1"/>
    <col min="5" max="5" width="15.7109375" bestFit="1" customWidth="1"/>
    <col min="6" max="6" width="4.5703125" bestFit="1" customWidth="1"/>
    <col min="7" max="7" width="4" bestFit="1" customWidth="1"/>
    <col min="8" max="8" width="3.42578125" bestFit="1" customWidth="1"/>
    <col min="9" max="9" width="4.28515625" bestFit="1" customWidth="1"/>
    <col min="10" max="10" width="4.42578125" bestFit="1" customWidth="1"/>
    <col min="11" max="11" width="4.140625" bestFit="1" customWidth="1"/>
    <col min="12" max="13" width="4.5703125" bestFit="1" customWidth="1"/>
    <col min="14" max="14" width="11.28515625" bestFit="1" customWidth="1"/>
    <col min="15" max="60" width="16.85546875" bestFit="1" customWidth="1"/>
    <col min="61" max="61" width="11.28515625" bestFit="1" customWidth="1"/>
  </cols>
  <sheetData>
    <row r="1" spans="1:5" ht="21" x14ac:dyDescent="0.35">
      <c r="A1" s="20" t="s">
        <v>4</v>
      </c>
      <c r="B1" s="20"/>
      <c r="C1" s="20"/>
      <c r="D1" s="20"/>
      <c r="E1" s="20"/>
    </row>
    <row r="3" spans="1:5" ht="15.75" x14ac:dyDescent="0.25">
      <c r="A3" s="4" t="s">
        <v>0</v>
      </c>
      <c r="B3" s="4" t="s">
        <v>1</v>
      </c>
      <c r="C3" s="4" t="s">
        <v>2</v>
      </c>
      <c r="D3" s="4" t="s">
        <v>3</v>
      </c>
    </row>
    <row r="4" spans="1:5" x14ac:dyDescent="0.25">
      <c r="A4" s="2">
        <v>206343698.09000123</v>
      </c>
      <c r="B4" s="14">
        <v>99986021.050001591</v>
      </c>
      <c r="C4" s="3">
        <v>0.48456057527083091</v>
      </c>
      <c r="D4" s="3">
        <v>0.17276595810767564</v>
      </c>
    </row>
    <row r="6" spans="1:5" x14ac:dyDescent="0.25">
      <c r="E6" s="5">
        <f>GETPIVOTDATA("[Measures].[Total Revenue]",$A$3)</f>
        <v>206343698.09000123</v>
      </c>
    </row>
    <row r="8" spans="1:5" x14ac:dyDescent="0.25">
      <c r="E8" s="5">
        <f>GETPIVOTDATA("[Measures].[Gross Profit]",$A$3)</f>
        <v>99986021.050001591</v>
      </c>
    </row>
    <row r="10" spans="1:5" x14ac:dyDescent="0.25">
      <c r="E10" s="6">
        <f>GETPIVOTDATA("[Measures].[Gross Margin %]",$A$3)</f>
        <v>0.48456057527083091</v>
      </c>
    </row>
    <row r="12" spans="1:5" x14ac:dyDescent="0.25">
      <c r="E12" s="6">
        <f>GETPIVOTDATA("[Measures].[Discount Impact %]",$A$3)</f>
        <v>0.17276595810767564</v>
      </c>
    </row>
    <row r="16" spans="1:5" ht="21" x14ac:dyDescent="0.35">
      <c r="A16" s="20" t="s">
        <v>5</v>
      </c>
      <c r="B16" s="20"/>
      <c r="C16" s="20"/>
      <c r="D16" s="20"/>
      <c r="E16" s="20"/>
    </row>
    <row r="18" spans="1:17" ht="15.75" x14ac:dyDescent="0.25">
      <c r="B18" s="19" t="s">
        <v>20</v>
      </c>
      <c r="C18" s="19"/>
      <c r="D18" s="19"/>
      <c r="E18" s="19"/>
      <c r="F18" s="19"/>
      <c r="G18" s="19"/>
      <c r="H18" s="19"/>
      <c r="I18" s="19"/>
      <c r="J18" s="19"/>
      <c r="K18" s="19"/>
      <c r="L18" s="19"/>
      <c r="M18" s="19"/>
      <c r="N18" s="19"/>
    </row>
    <row r="19" spans="1:17" x14ac:dyDescent="0.25">
      <c r="A19" s="8" t="s">
        <v>19</v>
      </c>
      <c r="B19" t="s">
        <v>0</v>
      </c>
      <c r="C19" t="s">
        <v>2</v>
      </c>
    </row>
    <row r="20" spans="1:17" x14ac:dyDescent="0.25">
      <c r="A20" s="9">
        <v>2021</v>
      </c>
    </row>
    <row r="21" spans="1:17" x14ac:dyDescent="0.25">
      <c r="A21" s="10" t="s">
        <v>7</v>
      </c>
      <c r="B21" s="2">
        <v>2554978.7200000156</v>
      </c>
      <c r="C21" s="3">
        <v>0.48627091892178465</v>
      </c>
    </row>
    <row r="22" spans="1:17" x14ac:dyDescent="0.25">
      <c r="A22" s="10" t="s">
        <v>8</v>
      </c>
      <c r="B22" s="2">
        <v>2039779.6400000062</v>
      </c>
      <c r="C22" s="3">
        <v>0.48338354333216221</v>
      </c>
    </row>
    <row r="23" spans="1:17" x14ac:dyDescent="0.25">
      <c r="A23" s="10" t="s">
        <v>9</v>
      </c>
      <c r="B23" s="2">
        <v>2953326.070000032</v>
      </c>
      <c r="C23" s="3">
        <v>0.48193736359088191</v>
      </c>
    </row>
    <row r="24" spans="1:17" x14ac:dyDescent="0.25">
      <c r="A24" s="10" t="s">
        <v>10</v>
      </c>
      <c r="B24" s="2">
        <v>2664171.6200000071</v>
      </c>
      <c r="C24" s="3">
        <v>0.48690559206542444</v>
      </c>
    </row>
    <row r="25" spans="1:17" x14ac:dyDescent="0.25">
      <c r="A25" s="10" t="s">
        <v>11</v>
      </c>
      <c r="B25" s="2">
        <v>2781020.0800000168</v>
      </c>
      <c r="C25" s="3">
        <v>0.48562206354152426</v>
      </c>
    </row>
    <row r="26" spans="1:17" x14ac:dyDescent="0.25">
      <c r="A26" s="10" t="s">
        <v>12</v>
      </c>
      <c r="B26" s="2">
        <v>2904041.7100000298</v>
      </c>
      <c r="C26" s="3">
        <v>0.48759718055152385</v>
      </c>
    </row>
    <row r="27" spans="1:17" x14ac:dyDescent="0.25">
      <c r="A27" s="10" t="s">
        <v>13</v>
      </c>
      <c r="B27" s="2">
        <v>3545677.4500000244</v>
      </c>
      <c r="C27" s="3">
        <v>0.48204851233718876</v>
      </c>
    </row>
    <row r="28" spans="1:17" x14ac:dyDescent="0.25">
      <c r="A28" s="10" t="s">
        <v>14</v>
      </c>
      <c r="B28" s="2">
        <v>3483523.2400000249</v>
      </c>
      <c r="C28" s="3">
        <v>0.48213465629126212</v>
      </c>
    </row>
    <row r="29" spans="1:17" x14ac:dyDescent="0.25">
      <c r="A29" s="10" t="s">
        <v>15</v>
      </c>
      <c r="B29" s="2">
        <v>3031480.840000011</v>
      </c>
      <c r="C29" s="3">
        <v>0.48570905696372707</v>
      </c>
      <c r="Q29" s="7"/>
    </row>
    <row r="30" spans="1:17" x14ac:dyDescent="0.25">
      <c r="A30" s="10" t="s">
        <v>16</v>
      </c>
      <c r="B30" s="2">
        <v>3219834.6300000153</v>
      </c>
      <c r="C30" s="3">
        <v>0.48398217581752373</v>
      </c>
    </row>
    <row r="31" spans="1:17" x14ac:dyDescent="0.25">
      <c r="A31" s="10" t="s">
        <v>17</v>
      </c>
      <c r="B31" s="2">
        <v>5773965.6800000314</v>
      </c>
      <c r="C31" s="3">
        <v>0.48243750905010757</v>
      </c>
    </row>
    <row r="32" spans="1:17" x14ac:dyDescent="0.25">
      <c r="A32" s="10" t="s">
        <v>18</v>
      </c>
      <c r="B32" s="2">
        <v>6644998.3900000378</v>
      </c>
      <c r="C32" s="3">
        <v>0.48325492220322602</v>
      </c>
    </row>
    <row r="33" spans="1:3" x14ac:dyDescent="0.25">
      <c r="A33" s="9">
        <v>2022</v>
      </c>
    </row>
    <row r="34" spans="1:3" x14ac:dyDescent="0.25">
      <c r="A34" s="10" t="s">
        <v>7</v>
      </c>
      <c r="B34" s="2">
        <v>2637525.230000014</v>
      </c>
      <c r="C34" s="3">
        <v>0.4852735266536245</v>
      </c>
    </row>
    <row r="35" spans="1:3" x14ac:dyDescent="0.25">
      <c r="A35" s="10" t="s">
        <v>8</v>
      </c>
      <c r="B35" s="2">
        <v>2201521.7700000042</v>
      </c>
      <c r="C35" s="3">
        <v>0.4838078616865113</v>
      </c>
    </row>
    <row r="36" spans="1:3" x14ac:dyDescent="0.25">
      <c r="A36" s="10" t="s">
        <v>9</v>
      </c>
      <c r="B36" s="2">
        <v>2975971.1000000113</v>
      </c>
      <c r="C36" s="3">
        <v>0.48345061213800572</v>
      </c>
    </row>
    <row r="37" spans="1:3" x14ac:dyDescent="0.25">
      <c r="A37" s="10" t="s">
        <v>10</v>
      </c>
      <c r="B37" s="2">
        <v>2737720.750000007</v>
      </c>
      <c r="C37" s="3">
        <v>0.48354136922109603</v>
      </c>
    </row>
    <row r="38" spans="1:3" x14ac:dyDescent="0.25">
      <c r="A38" s="10" t="s">
        <v>11</v>
      </c>
      <c r="B38" s="2">
        <v>2775393.2200000193</v>
      </c>
      <c r="C38" s="3">
        <v>0.48716418281082735</v>
      </c>
    </row>
    <row r="39" spans="1:3" x14ac:dyDescent="0.25">
      <c r="A39" s="10" t="s">
        <v>12</v>
      </c>
      <c r="B39" s="2">
        <v>2908077.2300000223</v>
      </c>
      <c r="C39" s="3">
        <v>0.48413747595004952</v>
      </c>
    </row>
    <row r="40" spans="1:3" x14ac:dyDescent="0.25">
      <c r="A40" s="10" t="s">
        <v>13</v>
      </c>
      <c r="B40" s="2">
        <v>3320982.2000000016</v>
      </c>
      <c r="C40" s="3">
        <v>0.48440007597752388</v>
      </c>
    </row>
    <row r="41" spans="1:3" x14ac:dyDescent="0.25">
      <c r="A41" s="10" t="s">
        <v>14</v>
      </c>
      <c r="B41" s="2">
        <v>3205884.8300000285</v>
      </c>
      <c r="C41" s="3">
        <v>0.48413320262662546</v>
      </c>
    </row>
    <row r="42" spans="1:3" x14ac:dyDescent="0.25">
      <c r="A42" s="10" t="s">
        <v>15</v>
      </c>
      <c r="B42" s="2">
        <v>3080651.4200000232</v>
      </c>
      <c r="C42" s="3">
        <v>0.48331553525780541</v>
      </c>
    </row>
    <row r="43" spans="1:3" x14ac:dyDescent="0.25">
      <c r="A43" s="10" t="s">
        <v>16</v>
      </c>
      <c r="B43" s="2">
        <v>3147446.03000001</v>
      </c>
      <c r="C43" s="3">
        <v>0.48621640384410619</v>
      </c>
    </row>
    <row r="44" spans="1:3" x14ac:dyDescent="0.25">
      <c r="A44" s="10" t="s">
        <v>17</v>
      </c>
      <c r="B44" s="2">
        <v>6028608.0300000347</v>
      </c>
      <c r="C44" s="3">
        <v>0.48483310997414697</v>
      </c>
    </row>
    <row r="45" spans="1:3" x14ac:dyDescent="0.25">
      <c r="A45" s="10" t="s">
        <v>18</v>
      </c>
      <c r="B45" s="2">
        <v>6340063.5400000643</v>
      </c>
      <c r="C45" s="3">
        <v>0.48592485872784236</v>
      </c>
    </row>
    <row r="46" spans="1:3" x14ac:dyDescent="0.25">
      <c r="A46" s="9">
        <v>2023</v>
      </c>
    </row>
    <row r="47" spans="1:3" x14ac:dyDescent="0.25">
      <c r="A47" s="10" t="s">
        <v>7</v>
      </c>
      <c r="B47" s="2">
        <v>2654481.200000002</v>
      </c>
      <c r="C47" s="3">
        <v>0.48098609249898039</v>
      </c>
    </row>
    <row r="48" spans="1:3" x14ac:dyDescent="0.25">
      <c r="A48" s="10" t="s">
        <v>8</v>
      </c>
      <c r="B48" s="2">
        <v>2210300.2300000056</v>
      </c>
      <c r="C48" s="3">
        <v>0.48177578572662966</v>
      </c>
    </row>
    <row r="49" spans="1:3" x14ac:dyDescent="0.25">
      <c r="A49" s="10" t="s">
        <v>9</v>
      </c>
      <c r="B49" s="2">
        <v>2878144.8000000035</v>
      </c>
      <c r="C49" s="3">
        <v>0.48204473937517167</v>
      </c>
    </row>
    <row r="50" spans="1:3" x14ac:dyDescent="0.25">
      <c r="A50" s="10" t="s">
        <v>10</v>
      </c>
      <c r="B50" s="2">
        <v>2646424.8700000169</v>
      </c>
      <c r="C50" s="3">
        <v>0.48832203197969859</v>
      </c>
    </row>
    <row r="51" spans="1:3" x14ac:dyDescent="0.25">
      <c r="A51" s="10" t="s">
        <v>11</v>
      </c>
      <c r="B51" s="2">
        <v>2731709.5900000199</v>
      </c>
      <c r="C51" s="3">
        <v>0.48438521973340826</v>
      </c>
    </row>
    <row r="52" spans="1:3" x14ac:dyDescent="0.25">
      <c r="A52" s="10" t="s">
        <v>12</v>
      </c>
      <c r="B52" s="2">
        <v>2981860.3400000036</v>
      </c>
      <c r="C52" s="3">
        <v>0.48310083161037765</v>
      </c>
    </row>
    <row r="53" spans="1:3" x14ac:dyDescent="0.25">
      <c r="A53" s="10" t="s">
        <v>13</v>
      </c>
      <c r="B53" s="2">
        <v>3319474.1000000257</v>
      </c>
      <c r="C53" s="3">
        <v>0.48545883819368524</v>
      </c>
    </row>
    <row r="54" spans="1:3" x14ac:dyDescent="0.25">
      <c r="A54" s="10" t="s">
        <v>14</v>
      </c>
      <c r="B54" s="2">
        <v>3303940.3600000227</v>
      </c>
      <c r="C54" s="3">
        <v>0.48454264168376832</v>
      </c>
    </row>
    <row r="55" spans="1:3" x14ac:dyDescent="0.25">
      <c r="A55" s="10" t="s">
        <v>15</v>
      </c>
      <c r="B55" s="2">
        <v>3091169.2400000105</v>
      </c>
      <c r="C55" s="3">
        <v>0.48459662790899621</v>
      </c>
    </row>
    <row r="56" spans="1:3" x14ac:dyDescent="0.25">
      <c r="A56" s="10" t="s">
        <v>16</v>
      </c>
      <c r="B56" s="2">
        <v>3194507.1200000383</v>
      </c>
      <c r="C56" s="3">
        <v>0.48364831004039971</v>
      </c>
    </row>
    <row r="57" spans="1:3" x14ac:dyDescent="0.25">
      <c r="A57" s="10" t="s">
        <v>17</v>
      </c>
      <c r="B57" s="2">
        <v>5809809.1200000281</v>
      </c>
      <c r="C57" s="3">
        <v>0.48570387111100521</v>
      </c>
    </row>
    <row r="58" spans="1:3" x14ac:dyDescent="0.25">
      <c r="A58" s="10" t="s">
        <v>18</v>
      </c>
      <c r="B58" s="2">
        <v>6423337.690000033</v>
      </c>
      <c r="C58" s="3">
        <v>0.48466229556117507</v>
      </c>
    </row>
    <row r="59" spans="1:3" x14ac:dyDescent="0.25">
      <c r="A59" s="9">
        <v>2024</v>
      </c>
    </row>
    <row r="60" spans="1:3" x14ac:dyDescent="0.25">
      <c r="A60" s="10" t="s">
        <v>7</v>
      </c>
      <c r="B60" s="2">
        <v>2681291.2800000128</v>
      </c>
      <c r="C60" s="3">
        <v>0.48251207157172665</v>
      </c>
    </row>
    <row r="61" spans="1:3" x14ac:dyDescent="0.25">
      <c r="A61" s="10" t="s">
        <v>8</v>
      </c>
      <c r="B61" s="2">
        <v>2242354.0700000068</v>
      </c>
      <c r="C61" s="3">
        <v>0.48023336029175862</v>
      </c>
    </row>
    <row r="62" spans="1:3" x14ac:dyDescent="0.25">
      <c r="A62" s="10" t="s">
        <v>9</v>
      </c>
      <c r="B62" s="2">
        <v>2994951.6400000197</v>
      </c>
      <c r="C62" s="3">
        <v>0.48418900012689842</v>
      </c>
    </row>
    <row r="63" spans="1:3" x14ac:dyDescent="0.25">
      <c r="A63" s="10" t="s">
        <v>10</v>
      </c>
      <c r="B63" s="2">
        <v>2825087.4100000151</v>
      </c>
      <c r="C63" s="3">
        <v>0.48603510643233983</v>
      </c>
    </row>
    <row r="64" spans="1:3" x14ac:dyDescent="0.25">
      <c r="A64" s="10" t="s">
        <v>11</v>
      </c>
      <c r="B64" s="2">
        <v>2782458.1500000223</v>
      </c>
      <c r="C64" s="3">
        <v>0.48423244748533362</v>
      </c>
    </row>
    <row r="65" spans="1:3" x14ac:dyDescent="0.25">
      <c r="A65" s="10" t="s">
        <v>12</v>
      </c>
      <c r="B65" s="2">
        <v>2821494.390000009</v>
      </c>
      <c r="C65" s="3">
        <v>0.48529069731732088</v>
      </c>
    </row>
    <row r="66" spans="1:3" x14ac:dyDescent="0.25">
      <c r="A66" s="10" t="s">
        <v>13</v>
      </c>
      <c r="B66" s="2">
        <v>3476559.5100000077</v>
      </c>
      <c r="C66" s="3">
        <v>0.48506234256867858</v>
      </c>
    </row>
    <row r="67" spans="1:3" x14ac:dyDescent="0.25">
      <c r="A67" s="10" t="s">
        <v>14</v>
      </c>
      <c r="B67" s="2">
        <v>3131536.1000000178</v>
      </c>
      <c r="C67" s="3">
        <v>0.48760779414295036</v>
      </c>
    </row>
    <row r="68" spans="1:3" x14ac:dyDescent="0.25">
      <c r="A68" s="10" t="s">
        <v>15</v>
      </c>
      <c r="B68" s="2">
        <v>3105475.4900000277</v>
      </c>
      <c r="C68" s="3">
        <v>0.48722338491231143</v>
      </c>
    </row>
    <row r="69" spans="1:3" x14ac:dyDescent="0.25">
      <c r="A69" s="10" t="s">
        <v>16</v>
      </c>
      <c r="B69" s="2">
        <v>3127178.1100000306</v>
      </c>
      <c r="C69" s="3">
        <v>0.48329772620466954</v>
      </c>
    </row>
    <row r="70" spans="1:3" x14ac:dyDescent="0.25">
      <c r="A70" s="10" t="s">
        <v>17</v>
      </c>
      <c r="B70" s="2">
        <v>5908279.0500000222</v>
      </c>
      <c r="C70" s="3">
        <v>0.48619832368953747</v>
      </c>
    </row>
    <row r="71" spans="1:3" x14ac:dyDescent="0.25">
      <c r="A71" s="10" t="s">
        <v>18</v>
      </c>
      <c r="B71" s="2">
        <v>6174776.9900000338</v>
      </c>
      <c r="C71" s="3">
        <v>0.48561353144512709</v>
      </c>
    </row>
    <row r="72" spans="1:3" x14ac:dyDescent="0.25">
      <c r="A72" s="9">
        <v>2025</v>
      </c>
    </row>
    <row r="73" spans="1:3" x14ac:dyDescent="0.25">
      <c r="A73" s="10" t="s">
        <v>7</v>
      </c>
      <c r="B73" s="2">
        <v>2594976.0900000124</v>
      </c>
      <c r="C73" s="3">
        <v>0.48520738008033543</v>
      </c>
    </row>
    <row r="74" spans="1:3" x14ac:dyDescent="0.25">
      <c r="A74" s="10" t="s">
        <v>8</v>
      </c>
      <c r="B74" s="2">
        <v>2147023.7700000028</v>
      </c>
      <c r="C74" s="3">
        <v>0.48645661710582788</v>
      </c>
    </row>
    <row r="75" spans="1:3" x14ac:dyDescent="0.25">
      <c r="A75" s="10" t="s">
        <v>9</v>
      </c>
      <c r="B75" s="2">
        <v>3005259.9700000272</v>
      </c>
      <c r="C75" s="3">
        <v>0.48007917265141575</v>
      </c>
    </row>
    <row r="76" spans="1:3" x14ac:dyDescent="0.25">
      <c r="A76" s="10" t="s">
        <v>10</v>
      </c>
      <c r="B76" s="2">
        <v>2743969.2500000256</v>
      </c>
      <c r="C76" s="3">
        <v>0.48284787812400431</v>
      </c>
    </row>
    <row r="77" spans="1:3" x14ac:dyDescent="0.25">
      <c r="A77" s="10" t="s">
        <v>11</v>
      </c>
      <c r="B77" s="2">
        <v>2627992.330000014</v>
      </c>
      <c r="C77" s="3">
        <v>0.48343665066937647</v>
      </c>
    </row>
    <row r="78" spans="1:3" x14ac:dyDescent="0.25">
      <c r="A78" s="10" t="s">
        <v>12</v>
      </c>
      <c r="B78" s="2">
        <v>2835816.880000005</v>
      </c>
      <c r="C78" s="3">
        <v>0.48693784134608925</v>
      </c>
    </row>
    <row r="79" spans="1:3" x14ac:dyDescent="0.25">
      <c r="A79" s="10" t="s">
        <v>13</v>
      </c>
      <c r="B79" s="2">
        <v>3465199.950000003</v>
      </c>
      <c r="C79" s="3">
        <v>0.4873548061779262</v>
      </c>
    </row>
    <row r="80" spans="1:3" x14ac:dyDescent="0.25">
      <c r="A80" s="10" t="s">
        <v>14</v>
      </c>
      <c r="B80" s="2">
        <v>3220426.1000000103</v>
      </c>
      <c r="C80" s="3">
        <v>0.48402643053973982</v>
      </c>
    </row>
    <row r="81" spans="1:14" x14ac:dyDescent="0.25">
      <c r="A81" s="10" t="s">
        <v>15</v>
      </c>
      <c r="B81" s="2">
        <v>3260488.2000000225</v>
      </c>
      <c r="C81" s="3">
        <v>0.48514858603077032</v>
      </c>
    </row>
    <row r="82" spans="1:14" x14ac:dyDescent="0.25">
      <c r="A82" s="10" t="s">
        <v>16</v>
      </c>
      <c r="B82" s="2">
        <v>3013551.4000000167</v>
      </c>
      <c r="C82" s="3">
        <v>0.48320741766674657</v>
      </c>
    </row>
    <row r="83" spans="1:14" x14ac:dyDescent="0.25">
      <c r="A83" s="10" t="s">
        <v>17</v>
      </c>
      <c r="B83" s="2">
        <v>5824117.5700000171</v>
      </c>
      <c r="C83" s="3">
        <v>0.4839994069693907</v>
      </c>
    </row>
    <row r="84" spans="1:14" x14ac:dyDescent="0.25">
      <c r="A84" s="10" t="s">
        <v>18</v>
      </c>
      <c r="B84" s="2">
        <v>6131632.3100000331</v>
      </c>
      <c r="C84" s="3">
        <v>0.48622347839379926</v>
      </c>
    </row>
    <row r="85" spans="1:14" x14ac:dyDescent="0.25">
      <c r="A85" s="9" t="s">
        <v>6</v>
      </c>
      <c r="B85" s="2">
        <v>206343698.09000123</v>
      </c>
      <c r="C85" s="3">
        <v>0.48456057527083091</v>
      </c>
    </row>
    <row r="87" spans="1:14" ht="15.75" x14ac:dyDescent="0.25">
      <c r="B87" s="19" t="s">
        <v>21</v>
      </c>
      <c r="C87" s="19"/>
      <c r="D87" s="19"/>
      <c r="E87" s="19"/>
      <c r="F87" s="19"/>
      <c r="G87" s="19"/>
      <c r="H87" s="19"/>
      <c r="I87" s="19"/>
      <c r="J87" s="19"/>
      <c r="K87" s="19"/>
      <c r="L87" s="19"/>
      <c r="M87" s="19"/>
      <c r="N87" s="19"/>
    </row>
    <row r="89" spans="1:14" x14ac:dyDescent="0.25">
      <c r="A89" s="8" t="s">
        <v>19</v>
      </c>
      <c r="B89" t="s">
        <v>1</v>
      </c>
    </row>
    <row r="90" spans="1:14" x14ac:dyDescent="0.25">
      <c r="A90" s="9" t="s">
        <v>26</v>
      </c>
      <c r="B90" s="14">
        <v>17720871.000000134</v>
      </c>
    </row>
    <row r="91" spans="1:14" x14ac:dyDescent="0.25">
      <c r="A91" s="9" t="s">
        <v>32</v>
      </c>
      <c r="B91" s="14">
        <v>12725184.700000776</v>
      </c>
    </row>
    <row r="92" spans="1:14" x14ac:dyDescent="0.25">
      <c r="A92" s="9" t="s">
        <v>31</v>
      </c>
      <c r="B92" s="14">
        <v>12611186.81999751</v>
      </c>
    </row>
    <row r="93" spans="1:14" x14ac:dyDescent="0.25">
      <c r="A93" s="9" t="s">
        <v>35</v>
      </c>
      <c r="B93" s="14">
        <v>8634888.5600000955</v>
      </c>
    </row>
    <row r="94" spans="1:14" x14ac:dyDescent="0.25">
      <c r="A94" s="9" t="s">
        <v>22</v>
      </c>
      <c r="B94" s="14">
        <v>7928200.2200004365</v>
      </c>
    </row>
    <row r="95" spans="1:14" x14ac:dyDescent="0.25">
      <c r="A95" s="9" t="s">
        <v>30</v>
      </c>
      <c r="B95" s="14">
        <v>6192078.6700012535</v>
      </c>
    </row>
    <row r="96" spans="1:14" x14ac:dyDescent="0.25">
      <c r="A96" s="9" t="s">
        <v>23</v>
      </c>
      <c r="B96" s="14">
        <v>5717342.8099992992</v>
      </c>
    </row>
    <row r="97" spans="1:14" x14ac:dyDescent="0.25">
      <c r="A97" s="9" t="s">
        <v>33</v>
      </c>
      <c r="B97" s="14">
        <v>5377801.8999995552</v>
      </c>
    </row>
    <row r="98" spans="1:14" x14ac:dyDescent="0.25">
      <c r="A98" s="9" t="s">
        <v>29</v>
      </c>
      <c r="B98" s="14">
        <v>5097976.7199993245</v>
      </c>
    </row>
    <row r="99" spans="1:14" x14ac:dyDescent="0.25">
      <c r="A99" s="9" t="s">
        <v>27</v>
      </c>
      <c r="B99" s="14">
        <v>4350181.8000003044</v>
      </c>
    </row>
    <row r="100" spans="1:14" x14ac:dyDescent="0.25">
      <c r="A100" s="9" t="s">
        <v>34</v>
      </c>
      <c r="B100" s="14">
        <v>3842698.7300000102</v>
      </c>
    </row>
    <row r="101" spans="1:14" x14ac:dyDescent="0.25">
      <c r="A101" s="9" t="s">
        <v>36</v>
      </c>
      <c r="B101" s="14">
        <v>3292137.5999999228</v>
      </c>
    </row>
    <row r="102" spans="1:14" x14ac:dyDescent="0.25">
      <c r="A102" s="9" t="s">
        <v>24</v>
      </c>
      <c r="B102" s="14">
        <v>2889662.380000338</v>
      </c>
    </row>
    <row r="103" spans="1:14" x14ac:dyDescent="0.25">
      <c r="A103" s="9" t="s">
        <v>28</v>
      </c>
      <c r="B103" s="14">
        <v>1900499.0400000927</v>
      </c>
    </row>
    <row r="104" spans="1:14" x14ac:dyDescent="0.25">
      <c r="A104" s="9" t="s">
        <v>25</v>
      </c>
      <c r="B104" s="14">
        <v>1705310.1000000059</v>
      </c>
    </row>
    <row r="105" spans="1:14" x14ac:dyDescent="0.25">
      <c r="A105" s="9" t="s">
        <v>6</v>
      </c>
      <c r="B105" s="14">
        <v>99986021.050001591</v>
      </c>
    </row>
    <row r="107" spans="1:14" ht="15.75" x14ac:dyDescent="0.25">
      <c r="B107" s="19" t="s">
        <v>37</v>
      </c>
      <c r="C107" s="19"/>
      <c r="D107" s="19"/>
      <c r="E107" s="19"/>
      <c r="F107" s="19"/>
      <c r="G107" s="19"/>
      <c r="H107" s="19"/>
      <c r="I107" s="19"/>
      <c r="J107" s="19"/>
      <c r="K107" s="19"/>
      <c r="L107" s="19"/>
      <c r="M107" s="19"/>
      <c r="N107" s="19"/>
    </row>
    <row r="109" spans="1:14" x14ac:dyDescent="0.25">
      <c r="A109" s="8" t="s">
        <v>19</v>
      </c>
      <c r="B109" t="s">
        <v>1</v>
      </c>
    </row>
    <row r="110" spans="1:14" x14ac:dyDescent="0.25">
      <c r="A110" s="9" t="s">
        <v>46</v>
      </c>
      <c r="B110" s="14">
        <v>82621.369999999108</v>
      </c>
    </row>
    <row r="111" spans="1:14" x14ac:dyDescent="0.25">
      <c r="A111" s="9" t="s">
        <v>45</v>
      </c>
      <c r="B111" s="14">
        <v>97464.56999999762</v>
      </c>
    </row>
    <row r="112" spans="1:14" x14ac:dyDescent="0.25">
      <c r="A112" s="9" t="s">
        <v>40</v>
      </c>
      <c r="B112" s="14">
        <v>132587.85999999824</v>
      </c>
    </row>
    <row r="113" spans="1:14" x14ac:dyDescent="0.25">
      <c r="A113" s="9" t="s">
        <v>41</v>
      </c>
      <c r="B113" s="14">
        <v>162553.80999999883</v>
      </c>
    </row>
    <row r="114" spans="1:14" x14ac:dyDescent="0.25">
      <c r="A114" s="9" t="s">
        <v>47</v>
      </c>
      <c r="B114" s="14">
        <v>179675.38000000207</v>
      </c>
    </row>
    <row r="115" spans="1:14" x14ac:dyDescent="0.25">
      <c r="A115" s="9" t="s">
        <v>39</v>
      </c>
      <c r="B115" s="14">
        <v>185153.97999999503</v>
      </c>
    </row>
    <row r="116" spans="1:14" x14ac:dyDescent="0.25">
      <c r="A116" s="9" t="s">
        <v>44</v>
      </c>
      <c r="B116" s="14">
        <v>186112.4299999983</v>
      </c>
    </row>
    <row r="117" spans="1:14" x14ac:dyDescent="0.25">
      <c r="A117" s="9" t="s">
        <v>43</v>
      </c>
      <c r="B117" s="14">
        <v>192425.2699999967</v>
      </c>
    </row>
    <row r="118" spans="1:14" x14ac:dyDescent="0.25">
      <c r="A118" s="9" t="s">
        <v>42</v>
      </c>
      <c r="B118" s="14">
        <v>199199.79999999754</v>
      </c>
    </row>
    <row r="119" spans="1:14" x14ac:dyDescent="0.25">
      <c r="A119" s="9" t="s">
        <v>38</v>
      </c>
      <c r="B119" s="14">
        <v>204401.71000000616</v>
      </c>
    </row>
    <row r="120" spans="1:14" x14ac:dyDescent="0.25">
      <c r="A120" s="9" t="s">
        <v>6</v>
      </c>
      <c r="B120" s="14">
        <v>1622196.1800000023</v>
      </c>
    </row>
    <row r="123" spans="1:14" ht="15.75" x14ac:dyDescent="0.25">
      <c r="B123" s="19" t="s">
        <v>52</v>
      </c>
      <c r="C123" s="19"/>
      <c r="D123" s="19"/>
      <c r="E123" s="19"/>
      <c r="F123" s="19"/>
      <c r="G123" s="19"/>
      <c r="H123" s="19"/>
      <c r="I123" s="19"/>
      <c r="J123" s="19"/>
      <c r="K123" s="19"/>
      <c r="L123" s="19"/>
      <c r="M123" s="19"/>
      <c r="N123" s="19"/>
    </row>
    <row r="125" spans="1:14" x14ac:dyDescent="0.25">
      <c r="A125" s="8" t="s">
        <v>19</v>
      </c>
      <c r="B125" t="s">
        <v>2</v>
      </c>
      <c r="C125" t="s">
        <v>1</v>
      </c>
    </row>
    <row r="126" spans="1:14" x14ac:dyDescent="0.25">
      <c r="A126" s="9" t="s">
        <v>48</v>
      </c>
      <c r="B126" s="3">
        <v>0.48286495953448244</v>
      </c>
      <c r="C126" s="14">
        <v>15006691.729999129</v>
      </c>
    </row>
    <row r="127" spans="1:14" x14ac:dyDescent="0.25">
      <c r="A127" s="9" t="s">
        <v>49</v>
      </c>
      <c r="B127" s="3">
        <v>0.48510171920813688</v>
      </c>
      <c r="C127" s="14">
        <v>40006665.469995283</v>
      </c>
    </row>
    <row r="128" spans="1:14" x14ac:dyDescent="0.25">
      <c r="A128" s="9" t="s">
        <v>50</v>
      </c>
      <c r="B128" s="3">
        <v>0.48420691885748463</v>
      </c>
      <c r="C128" s="14">
        <v>10045623.279999811</v>
      </c>
    </row>
    <row r="129" spans="1:3" x14ac:dyDescent="0.25">
      <c r="A129" s="9" t="s">
        <v>51</v>
      </c>
      <c r="B129" s="3">
        <v>0.48477440130952221</v>
      </c>
      <c r="C129" s="14">
        <v>34927040.569996789</v>
      </c>
    </row>
    <row r="130" spans="1:3" x14ac:dyDescent="0.25">
      <c r="A130" s="9" t="s">
        <v>6</v>
      </c>
      <c r="B130" s="3">
        <v>0.48456057527083091</v>
      </c>
      <c r="C130" s="14">
        <v>99986021.050001591</v>
      </c>
    </row>
  </sheetData>
  <mergeCells count="6">
    <mergeCell ref="B123:N123"/>
    <mergeCell ref="A16:E16"/>
    <mergeCell ref="A1:E1"/>
    <mergeCell ref="B18:N18"/>
    <mergeCell ref="B87:N87"/>
    <mergeCell ref="B107:N107"/>
  </mergeCell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BA88DFE-DF49-48A0-8F08-E5B87E188BCD}">
  <ds:schemaRefs/>
</ds:datastoreItem>
</file>

<file path=customXml/itemProps2.xml><?xml version="1.0" encoding="utf-8"?>
<ds:datastoreItem xmlns:ds="http://schemas.openxmlformats.org/officeDocument/2006/customXml" ds:itemID="{54BCDAF1-BFBF-42FA-810A-D8A2CE954056}">
  <ds:schemaRefs/>
</ds:datastoreItem>
</file>

<file path=customXml/itemProps3.xml><?xml version="1.0" encoding="utf-8"?>
<ds:datastoreItem xmlns:ds="http://schemas.openxmlformats.org/officeDocument/2006/customXml" ds:itemID="{8846E998-C559-4F2C-A0E7-3468B11B423E}">
  <ds:schemaRefs>
    <ds:schemaRef ds:uri="http://schemas.microsoft.com/DataMashup"/>
  </ds:schemaRefs>
</ds:datastoreItem>
</file>

<file path=customXml/itemProps4.xml><?xml version="1.0" encoding="utf-8"?>
<ds:datastoreItem xmlns:ds="http://schemas.openxmlformats.org/officeDocument/2006/customXml" ds:itemID="{D5CC94FD-F709-46B1-BF36-6C0B9C066313}">
  <ds:schemaRefs/>
</ds:datastoreItem>
</file>

<file path=customXml/itemProps5.xml><?xml version="1.0" encoding="utf-8"?>
<ds:datastoreItem xmlns:ds="http://schemas.openxmlformats.org/officeDocument/2006/customXml" ds:itemID="{BD31D0F6-89F6-4ACA-870D-9A7F3F130793}">
  <ds:schemaRefs/>
</ds:datastoreItem>
</file>

<file path=customXml/itemProps6.xml><?xml version="1.0" encoding="utf-8"?>
<ds:datastoreItem xmlns:ds="http://schemas.openxmlformats.org/officeDocument/2006/customXml" ds:itemID="{5BC4774B-A0D1-4B1D-A920-1E7C7A1F856C}">
  <ds:schemaRefs/>
</ds:datastoreItem>
</file>

<file path=customXml/itemProps7.xml><?xml version="1.0" encoding="utf-8"?>
<ds:datastoreItem xmlns:ds="http://schemas.openxmlformats.org/officeDocument/2006/customXml" ds:itemID="{43220EDE-A445-4EF9-A0F3-F65BE99477B8}">
  <ds:schemaRefs/>
</ds:datastoreItem>
</file>

<file path=customXml/itemProps8.xml><?xml version="1.0" encoding="utf-8"?>
<ds:datastoreItem xmlns:ds="http://schemas.openxmlformats.org/officeDocument/2006/customXml" ds:itemID="{BA513AEE-A28F-4DB4-BD25-A2233A993A38}">
  <ds:schemaRefs/>
</ds:datastoreItem>
</file>

<file path=customXml/itemProps9.xml><?xml version="1.0" encoding="utf-8"?>
<ds:datastoreItem xmlns:ds="http://schemas.openxmlformats.org/officeDocument/2006/customXml" ds:itemID="{384E5545-759D-4E3D-92BE-961F81027329}">
  <ds:schemaRefs/>
</ds:datastoreItem>
</file>

<file path=customXml/itemProps10.xml><?xml version="1.0" encoding="utf-8"?>
<ds:datastoreItem xmlns:ds="http://schemas.openxmlformats.org/officeDocument/2006/customXml" ds:itemID="{1CD2A0E8-650D-430A-8703-5A3F92D85EFC}">
  <ds:schemaRefs/>
</ds:datastoreItem>
</file>

<file path=customXml/itemProps11.xml><?xml version="1.0" encoding="utf-8"?>
<ds:datastoreItem xmlns:ds="http://schemas.openxmlformats.org/officeDocument/2006/customXml" ds:itemID="{1FDD6FBC-E438-4E01-807B-298D1C50FCA8}">
  <ds:schemaRefs/>
</ds:datastoreItem>
</file>

<file path=customXml/itemProps12.xml><?xml version="1.0" encoding="utf-8"?>
<ds:datastoreItem xmlns:ds="http://schemas.openxmlformats.org/officeDocument/2006/customXml" ds:itemID="{B0734FC8-6C26-49E3-829D-4199267BE017}">
  <ds:schemaRefs/>
</ds:datastoreItem>
</file>

<file path=customXml/itemProps13.xml><?xml version="1.0" encoding="utf-8"?>
<ds:datastoreItem xmlns:ds="http://schemas.openxmlformats.org/officeDocument/2006/customXml" ds:itemID="{2A00AF08-FFD6-4A6A-BE26-49D6D56984CF}">
  <ds:schemaRefs/>
</ds:datastoreItem>
</file>

<file path=customXml/itemProps14.xml><?xml version="1.0" encoding="utf-8"?>
<ds:datastoreItem xmlns:ds="http://schemas.openxmlformats.org/officeDocument/2006/customXml" ds:itemID="{FE8ABB16-4989-483C-84E3-3305E35C200F}">
  <ds:schemaRefs/>
</ds:datastoreItem>
</file>

<file path=customXml/itemProps15.xml><?xml version="1.0" encoding="utf-8"?>
<ds:datastoreItem xmlns:ds="http://schemas.openxmlformats.org/officeDocument/2006/customXml" ds:itemID="{C156874F-708E-41A5-A92F-2095889D1503}">
  <ds:schemaRefs/>
</ds:datastoreItem>
</file>

<file path=customXml/itemProps16.xml><?xml version="1.0" encoding="utf-8"?>
<ds:datastoreItem xmlns:ds="http://schemas.openxmlformats.org/officeDocument/2006/customXml" ds:itemID="{A54228EA-DBA3-47B4-AA53-7DF3134A054D}">
  <ds:schemaRefs/>
</ds:datastoreItem>
</file>

<file path=customXml/itemProps17.xml><?xml version="1.0" encoding="utf-8"?>
<ds:datastoreItem xmlns:ds="http://schemas.openxmlformats.org/officeDocument/2006/customXml" ds:itemID="{FB54D165-8711-4FEC-B7D9-451DD90BCC67}">
  <ds:schemaRefs/>
</ds:datastoreItem>
</file>

<file path=customXml/itemProps18.xml><?xml version="1.0" encoding="utf-8"?>
<ds:datastoreItem xmlns:ds="http://schemas.openxmlformats.org/officeDocument/2006/customXml" ds:itemID="{D872B8E3-3280-4EF0-A33E-BE5E9842F06A}">
  <ds:schemaRefs/>
</ds:datastoreItem>
</file>

<file path=customXml/itemProps19.xml><?xml version="1.0" encoding="utf-8"?>
<ds:datastoreItem xmlns:ds="http://schemas.openxmlformats.org/officeDocument/2006/customXml" ds:itemID="{E3D150C3-7287-4E34-A54A-588D3D13DC59}">
  <ds:schemaRefs/>
</ds:datastoreItem>
</file>

<file path=customXml/itemProps20.xml><?xml version="1.0" encoding="utf-8"?>
<ds:datastoreItem xmlns:ds="http://schemas.openxmlformats.org/officeDocument/2006/customXml" ds:itemID="{54F44EBE-BAFF-4DB4-B09E-89C38ECDBA5B}">
  <ds:schemaRefs/>
</ds:datastoreItem>
</file>

<file path=customXml/itemProps21.xml><?xml version="1.0" encoding="utf-8"?>
<ds:datastoreItem xmlns:ds="http://schemas.openxmlformats.org/officeDocument/2006/customXml" ds:itemID="{126A0923-FA30-469D-8389-8C89995B0DAB}">
  <ds:schemaRefs/>
</ds:datastoreItem>
</file>

<file path=customXml/itemProps22.xml><?xml version="1.0" encoding="utf-8"?>
<ds:datastoreItem xmlns:ds="http://schemas.openxmlformats.org/officeDocument/2006/customXml" ds:itemID="{E4A7F88A-09AD-4B6C-B910-BFDDB43577C2}">
  <ds:schemaRefs/>
</ds:datastoreItem>
</file>

<file path=customXml/itemProps23.xml><?xml version="1.0" encoding="utf-8"?>
<ds:datastoreItem xmlns:ds="http://schemas.openxmlformats.org/officeDocument/2006/customXml" ds:itemID="{90CC81CA-43B0-4EEE-8D83-C31C7752A78F}">
  <ds:schemaRefs/>
</ds:datastoreItem>
</file>

<file path=customXml/itemProps24.xml><?xml version="1.0" encoding="utf-8"?>
<ds:datastoreItem xmlns:ds="http://schemas.openxmlformats.org/officeDocument/2006/customXml" ds:itemID="{59753E15-9A09-49A5-B7C0-6970673357D3}">
  <ds:schemaRefs/>
</ds:datastoreItem>
</file>

<file path=customXml/itemProps25.xml><?xml version="1.0" encoding="utf-8"?>
<ds:datastoreItem xmlns:ds="http://schemas.openxmlformats.org/officeDocument/2006/customXml" ds:itemID="{7AEB9C6C-35EA-4F75-AD38-236D1FE0F8B0}">
  <ds:schemaRefs/>
</ds:datastoreItem>
</file>

<file path=customXml/itemProps26.xml><?xml version="1.0" encoding="utf-8"?>
<ds:datastoreItem xmlns:ds="http://schemas.openxmlformats.org/officeDocument/2006/customXml" ds:itemID="{B21CDDA2-33AF-494C-A699-8D44E5D2C718}">
  <ds:schemaRefs/>
</ds:datastoreItem>
</file>

<file path=customXml/itemProps27.xml><?xml version="1.0" encoding="utf-8"?>
<ds:datastoreItem xmlns:ds="http://schemas.openxmlformats.org/officeDocument/2006/customXml" ds:itemID="{5C4FB4A2-72EF-4381-A266-94820649A08D}">
  <ds:schemaRefs/>
</ds:datastoreItem>
</file>

<file path=customXml/itemProps28.xml><?xml version="1.0" encoding="utf-8"?>
<ds:datastoreItem xmlns:ds="http://schemas.openxmlformats.org/officeDocument/2006/customXml" ds:itemID="{0B6432D7-7732-4AC4-A70C-A774B103C456}">
  <ds:schemaRefs/>
</ds:datastoreItem>
</file>

<file path=customXml/itemProps29.xml><?xml version="1.0" encoding="utf-8"?>
<ds:datastoreItem xmlns:ds="http://schemas.openxmlformats.org/officeDocument/2006/customXml" ds:itemID="{1FCE91CA-6632-48D3-8F6E-25B3F83442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00_Executive_Summary</vt:lpstr>
      <vt:lpstr>Dashboard</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Klaudia Piotrowska3</dc:creator>
  <cp:lastModifiedBy>Klaudia Piotrowska3</cp:lastModifiedBy>
  <dcterms:created xsi:type="dcterms:W3CDTF">2026-10-06T11:27:16Z</dcterms:created>
  <dcterms:modified xsi:type="dcterms:W3CDTF">2026-10-08T18:37:40Z</dcterms:modified>
</cp:coreProperties>
</file>