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pkar\Desktop\"/>
    </mc:Choice>
  </mc:AlternateContent>
  <xr:revisionPtr revIDLastSave="0" documentId="13_ncr:1_{93DB7DD7-8B65-4384-8F97-5741ED6E043C}" xr6:coauthVersionLast="47" xr6:coauthVersionMax="47" xr10:uidLastSave="{00000000-0000-0000-0000-000000000000}"/>
  <bookViews>
    <workbookView xWindow="-98" yWindow="-98" windowWidth="23236" windowHeight="13875" activeTab="3" xr2:uid="{13D7C136-C530-C145-BECF-C44D939CF9B3}"/>
  </bookViews>
  <sheets>
    <sheet name="Chapter 2, PB 1-3" sheetId="1" r:id="rId1"/>
    <sheet name="Chapter 2, PA 4 &amp; 5" sheetId="22" r:id="rId2"/>
    <sheet name="Ch3 (PB2&amp;4, CM&amp;BE Analysis)" sheetId="2" r:id="rId3"/>
    <sheet name="Ch4,PA2,4-6 (Job Order Costing)" sheetId="2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7" i="23" l="1"/>
  <c r="D135" i="23"/>
  <c r="D128" i="23"/>
  <c r="D126" i="23"/>
  <c r="D117" i="23"/>
  <c r="D115" i="23"/>
  <c r="H88" i="23" l="1"/>
  <c r="D92" i="23" s="1"/>
  <c r="D91" i="23" s="1"/>
  <c r="D94" i="23"/>
  <c r="D84" i="23"/>
  <c r="D86" i="23" s="1"/>
  <c r="H83" i="23" s="1"/>
  <c r="H85" i="23" s="1"/>
  <c r="D28" i="23"/>
  <c r="E17" i="23"/>
  <c r="D49" i="22" l="1"/>
  <c r="D40" i="22"/>
  <c r="D39" i="22"/>
  <c r="D38" i="22"/>
  <c r="G24" i="22"/>
  <c r="G35" i="22"/>
  <c r="G42" i="22"/>
</calcChain>
</file>

<file path=xl/sharedStrings.xml><?xml version="1.0" encoding="utf-8"?>
<sst xmlns="http://schemas.openxmlformats.org/spreadsheetml/2006/main" count="260" uniqueCount="172">
  <si>
    <t>PB3. LO 2.1 Puzzles, Pranks &amp; Games is a retail business selling children’s toys and games as well as a wide selection of jigsaw puzzles and accessories. They purchase their inventory from local and national wholesale suppliers. For the year ending December 31, 2017, they reported these revenues and expenses. Using this information, prepare an income statement for Puzzles, Pranks &amp; Games for 2017.</t>
  </si>
  <si>
    <t>A</t>
  </si>
  <si>
    <t>B</t>
  </si>
  <si>
    <t>C</t>
  </si>
  <si>
    <t>D</t>
  </si>
  <si>
    <t>E</t>
  </si>
  <si>
    <t>F</t>
  </si>
  <si>
    <t>G</t>
  </si>
  <si>
    <t>H</t>
  </si>
  <si>
    <t>I</t>
  </si>
  <si>
    <t>J</t>
  </si>
  <si>
    <t>PB2. LO 3.1 A company manufactures and sells blades that are used in riding lawnmowers. The 18-inch blade sells for $15 and has per-unit variable costs of $4 associated with its production. The company has fixed expenses of $85,000 per month. In January, the company sold 12,000 of the 18-inch blades.</t>
  </si>
  <si>
    <t>Calculate the contribution margin per unit for the 18-inch blade.</t>
  </si>
  <si>
    <t>Calculate the contribution margin ratio of the 18-inch blade.</t>
  </si>
  <si>
    <t>Prepare a contribution margin income statement for the month of January.</t>
  </si>
  <si>
    <t>Using the information presented, answer these questions:</t>
  </si>
  <si>
    <t>What is the break-even point in units sold and dollar sales?</t>
  </si>
  <si>
    <t>What is the total contribution margin at the break-even point?</t>
  </si>
  <si>
    <t>If West Island wants to earn a profit of $21,000, how many units would they have to sell?</t>
  </si>
  <si>
    <t>Prepare a contribution margin income statement that reflects sales necessary to achieve the target profit.</t>
  </si>
  <si>
    <t>PB4. LO 3.2 West Island distributes a single product. The company’s sales and expenses for the month of June are shown.</t>
  </si>
  <si>
    <t>PB1. LO 2.1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 2017. Construct an income statement for Hicks Products, to reflect their net income for 2017.</t>
  </si>
  <si>
    <t>PA 4. LO 2.2Listed as follows are various costs found in businesses. Classify each cost as a fixed or variable cost, and as a product and/or period cost.</t>
  </si>
  <si>
    <t>Wages of administrative staff</t>
  </si>
  <si>
    <t>Shipping costs on merchandise sold</t>
  </si>
  <si>
    <t>Wages of workers assembling computers</t>
  </si>
  <si>
    <t>Cost of lease on factory equipment</t>
  </si>
  <si>
    <t>Insurance on factory</t>
  </si>
  <si>
    <t>Direct materials used in production of lamps</t>
  </si>
  <si>
    <t>Supervisor salary, factory</t>
  </si>
  <si>
    <t>Advertising costs</t>
  </si>
  <si>
    <t>Property taxes, factory</t>
  </si>
  <si>
    <t>Health insurance cost for company executives</t>
  </si>
  <si>
    <t>Rent on factory</t>
  </si>
  <si>
    <t>K</t>
  </si>
  <si>
    <t>PA 5. LO 2.2 Wachowski Company reported these cost data for the year 2017.</t>
  </si>
  <si>
    <t>Use the data to complete the following table.</t>
  </si>
  <si>
    <t xml:space="preserve"> Total manufacturing overhead costs</t>
  </si>
  <si>
    <t xml:space="preserve"> Total conversion costs</t>
  </si>
  <si>
    <t xml:space="preserve"> Total product costs</t>
  </si>
  <si>
    <t xml:space="preserve"> Total period costs</t>
  </si>
  <si>
    <t xml:space="preserve"> Total prime costs</t>
  </si>
  <si>
    <t>What is the predetermined overhead rate if direct labor hours are considered the cost driver?</t>
  </si>
  <si>
    <t>What is the cost of Job 0325?</t>
  </si>
  <si>
    <t>What is the overhead incurred during the month?</t>
  </si>
  <si>
    <t>PA 2. LO 4.4 York Company is a machine shop that estimated overhead will be $50,000, consisting of 5,000 hours of direct labor. The cost to make Job 0325 is $70 in aluminum and two hours of labor at $20 per hour. During the month, York incurs $50 in indirect material cost, $150 in administrative labor, $300 in utilities, and $250 in depreciation expense.</t>
  </si>
  <si>
    <t>PA 4. LO 4.5 Job cost sheets show the following information:</t>
  </si>
  <si>
    <t>What are the balances in the work in process inventory, finished goods inventory, and cost of goods sold for January, February, and March?</t>
  </si>
  <si>
    <t>PA 5. LO 4.5 Complete the information in the cost computations shown here:</t>
  </si>
  <si>
    <t>Compute the cost of materials used in production, the cost of goods manufactured, and the cost of goods sold.</t>
  </si>
  <si>
    <t>PB2. LO 2.1 Conner &amp; Scheer, Attorneys at Law, provide a wide range of legal services for their clients. They employ several paralegal and administrative support staff in order to provide high-quality legal services at competitive prices. For the year ending December 31, 2017, the firm reported these income and expenses. Using this information, construct an income statement to reflect the firm’s net income for 2017.</t>
  </si>
  <si>
    <t xml:space="preserve">PA 6. LO 4.5 During the year, a company purchased raw materials of $77,321, and incurred direct labor costs of $125,900. </t>
  </si>
  <si>
    <t>Overhead is applied at the rate of 75% of the direct labor cost. These are the inventory balances:</t>
  </si>
  <si>
    <t>Sales revenue</t>
  </si>
  <si>
    <t>Cost of goods sold</t>
  </si>
  <si>
    <t>Gross Profit</t>
  </si>
  <si>
    <t>Depreciation on office equipement</t>
  </si>
  <si>
    <t>Advertising and marketing expense</t>
  </si>
  <si>
    <t>Administrative Salaries</t>
  </si>
  <si>
    <t>Rent on corporate headquarters</t>
  </si>
  <si>
    <t>Particulars:</t>
  </si>
  <si>
    <t>Expenses:</t>
  </si>
  <si>
    <t>Service revenue</t>
  </si>
  <si>
    <t>Paralegal salaries</t>
  </si>
  <si>
    <t>Supples and materials</t>
  </si>
  <si>
    <t>Utilities</t>
  </si>
  <si>
    <t>Office rent</t>
  </si>
  <si>
    <t>Administrative expenses</t>
  </si>
  <si>
    <t>Attorney salaries</t>
  </si>
  <si>
    <t>Rent</t>
  </si>
  <si>
    <t>Advertising</t>
  </si>
  <si>
    <t>Sales staff salaries</t>
  </si>
  <si>
    <t>Supplies</t>
  </si>
  <si>
    <t>Net income</t>
  </si>
  <si>
    <t>Total Expenses</t>
  </si>
  <si>
    <t>Particulars</t>
  </si>
  <si>
    <t>fixed or variable</t>
  </si>
  <si>
    <t>product and/or period</t>
  </si>
  <si>
    <t>variable</t>
  </si>
  <si>
    <t>fixed</t>
  </si>
  <si>
    <t>period</t>
  </si>
  <si>
    <t>product</t>
  </si>
  <si>
    <t>Direct material</t>
  </si>
  <si>
    <t>Direct labor, wages</t>
  </si>
  <si>
    <t>Direct labor, health insurance</t>
  </si>
  <si>
    <t>Factory maintenance costs</t>
  </si>
  <si>
    <t>Indirect labor, health insurance</t>
  </si>
  <si>
    <t>Health insurance for production supervisor</t>
  </si>
  <si>
    <t>Indirect materials</t>
  </si>
  <si>
    <t>Depreciation on factory building</t>
  </si>
  <si>
    <t>Indirect labor, wages</t>
  </si>
  <si>
    <t>Production supervisor's salary</t>
  </si>
  <si>
    <t>Administrative costs</t>
  </si>
  <si>
    <t>Rental of office spae for administrative staff</t>
  </si>
  <si>
    <t>Sales commissions</t>
  </si>
  <si>
    <t>Advertising expense</t>
  </si>
  <si>
    <t>Variable cost</t>
  </si>
  <si>
    <t>Contribution margin</t>
  </si>
  <si>
    <t>Fixed expenses</t>
  </si>
  <si>
    <t>Hicks Products
Income Statement
For the Year Ended December 31, 2017</t>
  </si>
  <si>
    <t>XXX Company
Contribution Margin Income Statement
For the Month Ended of January XX, XXXX</t>
  </si>
  <si>
    <t>Net Contribution Margin Income</t>
  </si>
  <si>
    <t xml:space="preserve"> </t>
  </si>
  <si>
    <t>West island
Contribution Margin Income Statement
For the Month Ended of June XX, XXXX</t>
  </si>
  <si>
    <t>Amount (in $)</t>
  </si>
  <si>
    <t>Manufacturing overhead costs</t>
  </si>
  <si>
    <t>January</t>
  </si>
  <si>
    <t>February</t>
  </si>
  <si>
    <t>March</t>
  </si>
  <si>
    <t>Work in process</t>
  </si>
  <si>
    <t>Finished goods</t>
  </si>
  <si>
    <t>February:</t>
  </si>
  <si>
    <t>March:</t>
  </si>
  <si>
    <t>Material Cost for Job0325</t>
  </si>
  <si>
    <t>Direct Labour</t>
  </si>
  <si>
    <t xml:space="preserve"> = Direct labor rate per hr * hrs req to make job</t>
  </si>
  <si>
    <t xml:space="preserve"> = 20 * 2</t>
  </si>
  <si>
    <t xml:space="preserve">Overhead </t>
  </si>
  <si>
    <t xml:space="preserve"> = Overhead Rate * hrs req to make job</t>
  </si>
  <si>
    <t xml:space="preserve"> = 10 * 2</t>
  </si>
  <si>
    <t>Total</t>
  </si>
  <si>
    <t>Total Overhead in a month</t>
  </si>
  <si>
    <t>Indirect Material</t>
  </si>
  <si>
    <t>Administrative Labour</t>
  </si>
  <si>
    <t>Depriciation</t>
  </si>
  <si>
    <t>Raw Materials</t>
  </si>
  <si>
    <t>Beginning inventory</t>
  </si>
  <si>
    <t xml:space="preserve">Purchases </t>
  </si>
  <si>
    <t xml:space="preserve">Materials available for use </t>
  </si>
  <si>
    <t xml:space="preserve">Ending inventory </t>
  </si>
  <si>
    <t xml:space="preserve">Materials used in production </t>
  </si>
  <si>
    <t xml:space="preserve">Work in process inventory </t>
  </si>
  <si>
    <t>Materials used in production</t>
  </si>
  <si>
    <t xml:space="preserve">Direct labor </t>
  </si>
  <si>
    <t xml:space="preserve">Overhead applied </t>
  </si>
  <si>
    <t xml:space="preserve">Manufacturing cost incurred </t>
  </si>
  <si>
    <t xml:space="preserve">Cost of goods manufactured </t>
  </si>
  <si>
    <t xml:space="preserve">Finished goods inventory </t>
  </si>
  <si>
    <t xml:space="preserve">Goods available for sale </t>
  </si>
  <si>
    <t xml:space="preserve">Cost of goods sold </t>
  </si>
  <si>
    <t>Total cost for Job 0325 includes Material Cost, Direct Labor, and Overhead</t>
  </si>
  <si>
    <r>
      <t xml:space="preserve">Overhead rate </t>
    </r>
    <r>
      <rPr>
        <sz val="12"/>
        <color theme="4"/>
        <rFont val="Calibri"/>
        <family val="2"/>
        <scheme val="minor"/>
      </rPr>
      <t>=</t>
    </r>
    <r>
      <rPr>
        <b/>
        <sz val="12"/>
        <color theme="4"/>
        <rFont val="Calibri"/>
        <family val="2"/>
        <scheme val="minor"/>
      </rPr>
      <t xml:space="preserve"> </t>
    </r>
    <r>
      <rPr>
        <sz val="12"/>
        <color theme="4"/>
        <rFont val="Calibri"/>
        <family val="2"/>
        <scheme val="minor"/>
      </rPr>
      <t>Estimated overhead cost/Estimated labor hour 
                            = 50,000/5,000 
                            =</t>
    </r>
    <r>
      <rPr>
        <b/>
        <sz val="12"/>
        <color theme="4"/>
        <rFont val="Calibri"/>
        <family val="2"/>
        <scheme val="minor"/>
      </rPr>
      <t xml:space="preserve"> 10 $/hr</t>
    </r>
  </si>
  <si>
    <t>Material available for use</t>
  </si>
  <si>
    <t>Materials Used in Production</t>
  </si>
  <si>
    <t xml:space="preserve">Raw Materials Inventory </t>
  </si>
  <si>
    <t xml:space="preserve">       Beginning Inventory</t>
  </si>
  <si>
    <t xml:space="preserve">       Purchases</t>
  </si>
  <si>
    <t xml:space="preserve">       Ending Inventory</t>
  </si>
  <si>
    <t xml:space="preserve">Work in Process Inventory </t>
  </si>
  <si>
    <t>Manufacturing Costs Incurred</t>
  </si>
  <si>
    <t xml:space="preserve">       Direct labor</t>
  </si>
  <si>
    <t xml:space="preserve">       Overhead Applied</t>
  </si>
  <si>
    <t>Cost of goods manufactured</t>
  </si>
  <si>
    <t>Finished Goods Inventory</t>
  </si>
  <si>
    <t xml:space="preserve">       Goods available for sale</t>
  </si>
  <si>
    <r>
      <rPr>
        <b/>
        <sz val="12"/>
        <color theme="1"/>
        <rFont val="Calibri"/>
        <family val="2"/>
        <scheme val="minor"/>
      </rPr>
      <t>Finished goods</t>
    </r>
    <r>
      <rPr>
        <b/>
        <sz val="12"/>
        <color theme="4"/>
        <rFont val="Calibri"/>
        <family val="2"/>
        <scheme val="minor"/>
      </rPr>
      <t xml:space="preserve"> 
</t>
    </r>
    <r>
      <rPr>
        <sz val="12"/>
        <color theme="4"/>
        <rFont val="Calibri"/>
        <family val="2"/>
        <scheme val="minor"/>
      </rPr>
      <t xml:space="preserve">= $2,500 + $1,200 + $3,250 
= </t>
    </r>
    <r>
      <rPr>
        <b/>
        <sz val="12"/>
        <color theme="4"/>
        <rFont val="Calibri"/>
        <family val="2"/>
        <scheme val="minor"/>
      </rPr>
      <t>$6,950</t>
    </r>
  </si>
  <si>
    <r>
      <rPr>
        <b/>
        <sz val="12"/>
        <color theme="1"/>
        <rFont val="Calibri"/>
        <family val="2"/>
        <scheme val="minor"/>
      </rPr>
      <t xml:space="preserve">Finished goods </t>
    </r>
    <r>
      <rPr>
        <sz val="12"/>
        <color theme="4"/>
        <rFont val="Calibri"/>
        <family val="2"/>
        <scheme val="minor"/>
      </rPr>
      <t xml:space="preserve">
= $2,500 + $1,200 
= </t>
    </r>
    <r>
      <rPr>
        <b/>
        <sz val="12"/>
        <color theme="4"/>
        <rFont val="Calibri"/>
        <family val="2"/>
        <scheme val="minor"/>
      </rPr>
      <t>$3,700</t>
    </r>
  </si>
  <si>
    <r>
      <rPr>
        <b/>
        <sz val="12"/>
        <color theme="1"/>
        <rFont val="Calibri"/>
        <family val="2"/>
        <scheme val="minor"/>
      </rPr>
      <t xml:space="preserve">Work in process </t>
    </r>
    <r>
      <rPr>
        <b/>
        <sz val="12"/>
        <color theme="4"/>
        <rFont val="Calibri"/>
        <family val="2"/>
        <scheme val="minor"/>
      </rPr>
      <t xml:space="preserve">
</t>
    </r>
    <r>
      <rPr>
        <sz val="12"/>
        <color theme="4"/>
        <rFont val="Calibri"/>
        <family val="2"/>
        <scheme val="minor"/>
      </rPr>
      <t xml:space="preserve">= $3,409 + $2,319 
= </t>
    </r>
    <r>
      <rPr>
        <b/>
        <sz val="12"/>
        <color theme="4"/>
        <rFont val="Calibri"/>
        <family val="2"/>
        <scheme val="minor"/>
      </rPr>
      <t>$5,728</t>
    </r>
  </si>
  <si>
    <r>
      <rPr>
        <b/>
        <sz val="12"/>
        <color theme="1"/>
        <rFont val="Calibri"/>
        <family val="2"/>
        <scheme val="minor"/>
      </rPr>
      <t xml:space="preserve">Contribution margin per unit  for the 18-inch blade </t>
    </r>
    <r>
      <rPr>
        <b/>
        <sz val="12"/>
        <color rgb="FF0070C0"/>
        <rFont val="Calibri"/>
        <family val="2"/>
        <scheme val="minor"/>
      </rPr>
      <t xml:space="preserve">
= Selling price per unit - Variable cost per unit
= $15 - $4
= $11 per unit  </t>
    </r>
  </si>
  <si>
    <r>
      <rPr>
        <b/>
        <sz val="12"/>
        <color theme="1"/>
        <rFont val="Calibri"/>
        <family val="2"/>
        <scheme val="minor"/>
      </rPr>
      <t>Contribution margin ratio of the 18-inch blade</t>
    </r>
    <r>
      <rPr>
        <b/>
        <sz val="12"/>
        <color rgb="FF0070C0"/>
        <rFont val="Calibri"/>
        <family val="2"/>
        <scheme val="minor"/>
      </rPr>
      <t xml:space="preserve">
= (Contribution margin per unit/ Selling price per unit) × 100
= (11/15)*100
= 73.33%</t>
    </r>
  </si>
  <si>
    <r>
      <rPr>
        <b/>
        <sz val="12"/>
        <color theme="1"/>
        <rFont val="Calibri"/>
        <family val="2"/>
        <scheme val="minor"/>
      </rPr>
      <t xml:space="preserve">Sales revenue </t>
    </r>
    <r>
      <rPr>
        <b/>
        <sz val="12"/>
        <color rgb="FF0070C0"/>
        <rFont val="Calibri"/>
        <family val="2"/>
        <scheme val="minor"/>
      </rPr>
      <t xml:space="preserve">
=  Selling price per unit * total units
= $15 * 12,000
= $180,000</t>
    </r>
  </si>
  <si>
    <r>
      <rPr>
        <b/>
        <sz val="12"/>
        <color theme="1"/>
        <rFont val="Calibri"/>
        <family val="2"/>
        <scheme val="minor"/>
      </rPr>
      <t>Variable cost</t>
    </r>
    <r>
      <rPr>
        <b/>
        <sz val="12"/>
        <color rgb="FF0070C0"/>
        <rFont val="Calibri"/>
        <family val="2"/>
        <scheme val="minor"/>
      </rPr>
      <t xml:space="preserve">
= Variable cost per unit * total units
= $4*12,000
= $48,000</t>
    </r>
  </si>
  <si>
    <r>
      <rPr>
        <b/>
        <sz val="12"/>
        <color theme="1"/>
        <rFont val="Calibri"/>
        <family val="2"/>
        <scheme val="minor"/>
      </rPr>
      <t>Contribution margin per unit of West island</t>
    </r>
    <r>
      <rPr>
        <b/>
        <sz val="12"/>
        <color theme="4"/>
        <rFont val="Calibri"/>
        <family val="2"/>
        <scheme val="minor"/>
      </rPr>
      <t xml:space="preserve">
= Selling price per unit - Variable costs per unit
= $150 - $80
= $70 per unit  </t>
    </r>
  </si>
  <si>
    <r>
      <rPr>
        <b/>
        <sz val="12"/>
        <color theme="1"/>
        <rFont val="Calibri"/>
        <family val="2"/>
        <scheme val="minor"/>
      </rPr>
      <t>Contribution margin ratio of West island</t>
    </r>
    <r>
      <rPr>
        <b/>
        <sz val="12"/>
        <color theme="4"/>
        <rFont val="Calibri"/>
        <family val="2"/>
        <scheme val="minor"/>
      </rPr>
      <t xml:space="preserve">
= (Contribution margin per unit/ Selling price per unit) × 100
= (70/150)*100
= 46.33%</t>
    </r>
  </si>
  <si>
    <r>
      <rPr>
        <b/>
        <sz val="12"/>
        <color theme="1"/>
        <rFont val="Calibri"/>
        <family val="2"/>
        <scheme val="minor"/>
      </rPr>
      <t>break-even point in units sold</t>
    </r>
    <r>
      <rPr>
        <b/>
        <sz val="12"/>
        <color theme="4"/>
        <rFont val="Calibri"/>
        <family val="2"/>
        <scheme val="minor"/>
      </rPr>
      <t xml:space="preserve">
= Fixed expenses/Contribution margin per unit
= $42,000/70
= 600 units</t>
    </r>
  </si>
  <si>
    <r>
      <rPr>
        <b/>
        <sz val="12"/>
        <color theme="1"/>
        <rFont val="Calibri"/>
        <family val="2"/>
        <scheme val="minor"/>
      </rPr>
      <t>break-even point in dollar sales</t>
    </r>
    <r>
      <rPr>
        <b/>
        <sz val="12"/>
        <color theme="4"/>
        <rFont val="Calibri"/>
        <family val="2"/>
        <scheme val="minor"/>
      </rPr>
      <t xml:space="preserve">
= Fixed expenses/Contribution margin ratio
= $42,000/46.33%
= $90,654</t>
    </r>
  </si>
  <si>
    <r>
      <rPr>
        <b/>
        <sz val="12"/>
        <color theme="1"/>
        <rFont val="Calibri"/>
        <family val="2"/>
        <scheme val="minor"/>
      </rPr>
      <t xml:space="preserve">Total contribution margin at break evenpoint </t>
    </r>
    <r>
      <rPr>
        <b/>
        <sz val="12"/>
        <color theme="4"/>
        <rFont val="Calibri"/>
        <family val="2"/>
        <scheme val="minor"/>
      </rPr>
      <t xml:space="preserve">
= Break even point in units * Contribution margin per unit 
= 600 * $70
= $42,000</t>
    </r>
  </si>
  <si>
    <r>
      <rPr>
        <b/>
        <sz val="12"/>
        <color theme="1"/>
        <rFont val="Calibri"/>
        <family val="2"/>
        <scheme val="minor"/>
      </rPr>
      <t>West island units sold to earn a profit $21,000</t>
    </r>
    <r>
      <rPr>
        <b/>
        <sz val="12"/>
        <color theme="4"/>
        <rFont val="Calibri"/>
        <family val="2"/>
        <scheme val="minor"/>
      </rPr>
      <t xml:space="preserve">
= (Fixed expenses + Profit to earn) / Contribution margin per unit
= ($42,000 + $21,000 ) / $70 
= 900 units</t>
    </r>
  </si>
  <si>
    <r>
      <rPr>
        <b/>
        <sz val="12"/>
        <color theme="1"/>
        <rFont val="Calibri"/>
        <family val="2"/>
        <scheme val="minor"/>
      </rPr>
      <t xml:space="preserve">Sales revenue </t>
    </r>
    <r>
      <rPr>
        <b/>
        <sz val="12"/>
        <color rgb="FF0070C0"/>
        <rFont val="Calibri"/>
        <family val="2"/>
        <scheme val="minor"/>
      </rPr>
      <t xml:space="preserve">
=  Selling price per unit * total units
= $150 * 900
= $135,000</t>
    </r>
  </si>
  <si>
    <r>
      <rPr>
        <b/>
        <sz val="12"/>
        <color theme="1"/>
        <rFont val="Calibri"/>
        <family val="2"/>
        <scheme val="minor"/>
      </rPr>
      <t>Variable cost</t>
    </r>
    <r>
      <rPr>
        <b/>
        <sz val="12"/>
        <color rgb="FF0070C0"/>
        <rFont val="Calibri"/>
        <family val="2"/>
        <scheme val="minor"/>
      </rPr>
      <t xml:space="preserve">
= Variable cost per unit * total units
= $80*900
= $72,000</t>
    </r>
  </si>
  <si>
    <t>Conner &amp; Scheer, Attorneys at Law
Income Statement
For the Year Ended December 31, 2017</t>
  </si>
  <si>
    <t>Puzzles, Pranks &amp; Games
Income Statement
For the Year Ended December 31,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</si>
</sst>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 numFmtId="167" formatCode="&quot;$&quot;#,##0.00"/>
  </numFmts>
  <fonts count="12" x14ac:knownFonts="1">
    <font>
      <sz val="12"/>
      <color theme="1"/>
      <name val="Calibri"/>
      <family val="2"/>
      <scheme val="minor"/>
    </font>
    <font>
      <sz val="12"/>
      <color theme="1"/>
      <name val="Calibri"/>
      <family val="2"/>
      <scheme val="minor"/>
    </font>
    <font>
      <b/>
      <sz val="12"/>
      <color rgb="FF0070C0"/>
      <name val="Calibri"/>
      <family val="2"/>
      <scheme val="minor"/>
    </font>
    <font>
      <b/>
      <sz val="12"/>
      <color theme="1"/>
      <name val="Calibri"/>
      <family val="2"/>
      <scheme val="minor"/>
    </font>
    <font>
      <sz val="12"/>
      <color rgb="FFFF0000"/>
      <name val="Calibri"/>
      <family val="2"/>
      <scheme val="minor"/>
    </font>
    <font>
      <b/>
      <i/>
      <sz val="12"/>
      <color rgb="FF00B0F0"/>
      <name val="Calibri"/>
      <family val="2"/>
      <scheme val="minor"/>
    </font>
    <font>
      <b/>
      <u/>
      <sz val="12"/>
      <color rgb="FF0070C0"/>
      <name val="Calibri"/>
      <family val="2"/>
      <scheme val="minor"/>
    </font>
    <font>
      <sz val="12"/>
      <color rgb="FF0070C0"/>
      <name val="Calibri"/>
      <family val="2"/>
      <scheme val="minor"/>
    </font>
    <font>
      <b/>
      <sz val="12"/>
      <color theme="4"/>
      <name val="Calibri"/>
      <family val="2"/>
      <scheme val="minor"/>
    </font>
    <font>
      <sz val="12"/>
      <color theme="4"/>
      <name val="Calibri"/>
      <family val="2"/>
      <scheme val="minor"/>
    </font>
    <font>
      <b/>
      <sz val="12"/>
      <name val="Calibri"/>
      <family val="2"/>
      <scheme val="minor"/>
    </font>
    <font>
      <sz val="8"/>
      <name val="Calibri"/>
      <family val="2"/>
      <scheme val="minor"/>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76">
    <xf numFmtId="0" fontId="0" fillId="0" borderId="0" xfId="0"/>
    <xf numFmtId="0" fontId="0" fillId="0" borderId="0" xfId="0" applyAlignment="1">
      <alignment horizontal="center" vertical="center"/>
    </xf>
    <xf numFmtId="0" fontId="0" fillId="0" borderId="0" xfId="0" applyAlignment="1">
      <alignment vertical="center"/>
    </xf>
    <xf numFmtId="164" fontId="0" fillId="0" borderId="0" xfId="1" applyNumberFormat="1" applyFont="1" applyAlignment="1">
      <alignment vertical="center"/>
    </xf>
    <xf numFmtId="0" fontId="3" fillId="0" borderId="0" xfId="0" applyFont="1" applyAlignment="1">
      <alignment vertical="center"/>
    </xf>
    <xf numFmtId="0" fontId="3" fillId="0" borderId="0" xfId="0" applyFont="1"/>
    <xf numFmtId="0" fontId="0" fillId="0" borderId="0" xfId="0" applyAlignment="1">
      <alignment horizontal="center"/>
    </xf>
    <xf numFmtId="0" fontId="0" fillId="0" borderId="0" xfId="0" applyAlignment="1">
      <alignment horizontal="right"/>
    </xf>
    <xf numFmtId="0" fontId="2" fillId="0" borderId="0" xfId="0" applyFont="1" applyAlignment="1">
      <alignment horizontal="left"/>
    </xf>
    <xf numFmtId="0" fontId="0" fillId="0" borderId="0" xfId="0" applyAlignment="1">
      <alignment horizontal="left" vertical="center" indent="2"/>
    </xf>
    <xf numFmtId="0" fontId="2" fillId="0" borderId="0" xfId="0" applyFont="1"/>
    <xf numFmtId="0" fontId="5" fillId="0" borderId="0" xfId="0" applyFont="1"/>
    <xf numFmtId="0" fontId="4" fillId="0" borderId="0" xfId="0" applyFont="1"/>
    <xf numFmtId="164" fontId="0" fillId="0" borderId="0" xfId="1" applyNumberFormat="1" applyFont="1" applyBorder="1" applyAlignment="1">
      <alignment vertical="center"/>
    </xf>
    <xf numFmtId="164" fontId="0" fillId="0" borderId="0" xfId="0" applyNumberFormat="1" applyAlignment="1">
      <alignment horizontal="center" vertical="center"/>
    </xf>
    <xf numFmtId="164" fontId="0" fillId="0" borderId="0" xfId="1" applyNumberFormat="1" applyFont="1" applyBorder="1" applyAlignment="1">
      <alignment horizontal="right" vertical="center"/>
    </xf>
    <xf numFmtId="0" fontId="0" fillId="0" borderId="0" xfId="0" quotePrefix="1" applyAlignment="1">
      <alignment vertical="center"/>
    </xf>
    <xf numFmtId="164" fontId="0" fillId="0" borderId="0" xfId="0" applyNumberFormat="1" applyAlignment="1">
      <alignment vertical="center"/>
    </xf>
    <xf numFmtId="0" fontId="2" fillId="0" borderId="0" xfId="0" applyFont="1" applyAlignment="1">
      <alignment horizontal="center"/>
    </xf>
    <xf numFmtId="164" fontId="2" fillId="0" borderId="0" xfId="1" applyNumberFormat="1" applyFont="1" applyBorder="1" applyAlignment="1"/>
    <xf numFmtId="165" fontId="2" fillId="0" borderId="0" xfId="2" applyNumberFormat="1" applyFont="1" applyBorder="1" applyAlignment="1"/>
    <xf numFmtId="0" fontId="0" fillId="0" borderId="0" xfId="0"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center"/>
    </xf>
    <xf numFmtId="0" fontId="8" fillId="0" borderId="0" xfId="0" applyFont="1" applyAlignment="1">
      <alignment horizontal="center" vertical="center"/>
    </xf>
    <xf numFmtId="166" fontId="8" fillId="0" borderId="0" xfId="1" applyNumberFormat="1" applyFont="1" applyAlignment="1">
      <alignment vertical="center"/>
    </xf>
    <xf numFmtId="166" fontId="8" fillId="0" borderId="0" xfId="1" applyNumberFormat="1" applyFont="1" applyBorder="1" applyAlignment="1">
      <alignment vertical="center"/>
    </xf>
    <xf numFmtId="0" fontId="0" fillId="0" borderId="0" xfId="0" applyAlignment="1">
      <alignment horizontal="left" vertical="center"/>
    </xf>
    <xf numFmtId="167" fontId="0" fillId="0" borderId="0" xfId="0" applyNumberFormat="1" applyAlignment="1">
      <alignment vertical="center"/>
    </xf>
    <xf numFmtId="166" fontId="8" fillId="0" borderId="0" xfId="0" applyNumberFormat="1" applyFont="1" applyAlignment="1">
      <alignment vertical="center"/>
    </xf>
    <xf numFmtId="166" fontId="0" fillId="0" borderId="0" xfId="0" applyNumberFormat="1" applyAlignment="1">
      <alignment horizontal="center" vertical="center"/>
    </xf>
    <xf numFmtId="166" fontId="0" fillId="0" borderId="0" xfId="1" applyNumberFormat="1" applyFont="1" applyBorder="1" applyAlignment="1">
      <alignment horizontal="right" vertical="center"/>
    </xf>
    <xf numFmtId="166" fontId="8" fillId="0" borderId="0" xfId="1" applyNumberFormat="1" applyFont="1" applyBorder="1" applyAlignment="1">
      <alignment horizontal="right" vertical="center"/>
    </xf>
    <xf numFmtId="0" fontId="2" fillId="0" borderId="0" xfId="0" applyFont="1" applyAlignment="1">
      <alignment wrapText="1"/>
    </xf>
    <xf numFmtId="0" fontId="2" fillId="0" borderId="0" xfId="0" applyFont="1" applyAlignment="1">
      <alignment vertical="center" wrapText="1"/>
    </xf>
    <xf numFmtId="0" fontId="2" fillId="0" borderId="0" xfId="0" applyFont="1" applyBorder="1" applyAlignment="1">
      <alignment horizontal="center" vertical="center"/>
    </xf>
    <xf numFmtId="0" fontId="2" fillId="0" borderId="7" xfId="0" applyFont="1" applyBorder="1" applyAlignment="1">
      <alignment vertical="center"/>
    </xf>
    <xf numFmtId="0" fontId="6" fillId="0" borderId="6" xfId="0" applyFont="1" applyBorder="1" applyAlignment="1">
      <alignment vertical="center"/>
    </xf>
    <xf numFmtId="0" fontId="2" fillId="0" borderId="0" xfId="0" applyFont="1" applyBorder="1" applyAlignment="1">
      <alignment vertical="center"/>
    </xf>
    <xf numFmtId="164" fontId="2" fillId="0" borderId="7" xfId="0" applyNumberFormat="1" applyFont="1" applyBorder="1" applyAlignment="1">
      <alignment vertical="center"/>
    </xf>
    <xf numFmtId="0" fontId="2" fillId="0" borderId="6" xfId="0" applyFont="1" applyBorder="1" applyAlignment="1">
      <alignment horizontal="left" vertical="center"/>
    </xf>
    <xf numFmtId="166" fontId="2" fillId="0" borderId="9" xfId="0" applyNumberFormat="1" applyFont="1" applyBorder="1" applyAlignment="1">
      <alignment vertical="center"/>
    </xf>
    <xf numFmtId="0" fontId="2" fillId="0" borderId="10" xfId="0" applyFont="1" applyBorder="1" applyAlignment="1">
      <alignment vertical="center"/>
    </xf>
    <xf numFmtId="0" fontId="2" fillId="0" borderId="1" xfId="0" applyFont="1" applyBorder="1" applyAlignment="1">
      <alignment vertical="center"/>
    </xf>
    <xf numFmtId="0" fontId="2" fillId="0" borderId="8" xfId="0" applyFont="1" applyBorder="1" applyAlignment="1">
      <alignment vertical="center"/>
    </xf>
    <xf numFmtId="0" fontId="0" fillId="0" borderId="10" xfId="0" applyBorder="1" applyAlignment="1">
      <alignment vertical="center"/>
    </xf>
    <xf numFmtId="0" fontId="0" fillId="0" borderId="1" xfId="0" applyBorder="1" applyAlignment="1">
      <alignment vertical="center"/>
    </xf>
    <xf numFmtId="0" fontId="0" fillId="0" borderId="8" xfId="0" applyBorder="1" applyAlignment="1">
      <alignment vertical="center"/>
    </xf>
    <xf numFmtId="0" fontId="0" fillId="0" borderId="6" xfId="0" applyBorder="1" applyAlignment="1">
      <alignment horizontal="center" vertical="center"/>
    </xf>
    <xf numFmtId="0" fontId="8" fillId="0" borderId="0" xfId="0" applyFont="1" applyBorder="1" applyAlignment="1">
      <alignment horizontal="center" vertical="center"/>
    </xf>
    <xf numFmtId="0" fontId="8" fillId="0" borderId="7" xfId="0" applyFont="1" applyBorder="1" applyAlignment="1">
      <alignment horizontal="center" vertical="center"/>
    </xf>
    <xf numFmtId="0" fontId="0" fillId="0" borderId="0" xfId="0" applyBorder="1"/>
    <xf numFmtId="0" fontId="0" fillId="0" borderId="10" xfId="0" applyBorder="1" applyAlignment="1">
      <alignment horizontal="center" vertical="center"/>
    </xf>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vertical="center" wrapText="1"/>
    </xf>
    <xf numFmtId="0" fontId="8" fillId="0" borderId="6" xfId="0" applyFont="1" applyBorder="1" applyAlignment="1">
      <alignment vertical="center"/>
    </xf>
    <xf numFmtId="0" fontId="8" fillId="0" borderId="6" xfId="0" applyFont="1" applyBorder="1" applyAlignment="1">
      <alignment horizontal="left" vertical="center"/>
    </xf>
    <xf numFmtId="166" fontId="8" fillId="0" borderId="6" xfId="0" applyNumberFormat="1" applyFont="1" applyBorder="1" applyAlignment="1">
      <alignment vertical="center"/>
    </xf>
    <xf numFmtId="3" fontId="2" fillId="0" borderId="0" xfId="0" applyNumberFormat="1" applyFont="1"/>
    <xf numFmtId="0" fontId="6" fillId="0" borderId="6" xfId="0" applyFont="1" applyBorder="1"/>
    <xf numFmtId="0" fontId="2" fillId="0" borderId="7" xfId="0" applyFont="1" applyBorder="1"/>
    <xf numFmtId="0" fontId="2" fillId="0" borderId="6" xfId="0" applyFont="1" applyBorder="1"/>
    <xf numFmtId="166" fontId="2" fillId="0" borderId="7" xfId="0" applyNumberFormat="1" applyFont="1" applyBorder="1"/>
    <xf numFmtId="5" fontId="2" fillId="0" borderId="7" xfId="0" applyNumberFormat="1" applyFont="1" applyBorder="1"/>
    <xf numFmtId="166" fontId="2" fillId="0" borderId="5" xfId="0" applyNumberFormat="1" applyFont="1" applyBorder="1"/>
    <xf numFmtId="5" fontId="2" fillId="0" borderId="5" xfId="0" applyNumberFormat="1" applyFont="1" applyBorder="1"/>
    <xf numFmtId="166" fontId="2" fillId="0" borderId="14" xfId="0" applyNumberFormat="1" applyFont="1" applyBorder="1"/>
    <xf numFmtId="0" fontId="2" fillId="0" borderId="10" xfId="0" applyFont="1" applyBorder="1"/>
    <xf numFmtId="0" fontId="2" fillId="0" borderId="8" xfId="0" applyFont="1" applyBorder="1"/>
    <xf numFmtId="0" fontId="2" fillId="0" borderId="13" xfId="0" applyFont="1" applyBorder="1" applyAlignment="1">
      <alignment horizontal="center" wrapText="1"/>
    </xf>
    <xf numFmtId="0" fontId="2" fillId="0" borderId="11" xfId="0" applyFont="1" applyBorder="1" applyAlignment="1">
      <alignment vertical="center" wrapText="1"/>
    </xf>
    <xf numFmtId="0" fontId="2" fillId="0" borderId="12" xfId="0" applyFont="1" applyBorder="1" applyAlignment="1">
      <alignment vertical="center"/>
    </xf>
    <xf numFmtId="0" fontId="2" fillId="0" borderId="13" xfId="0" applyFont="1" applyBorder="1" applyAlignment="1">
      <alignment vertical="center"/>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8" fillId="0" borderId="0" xfId="0" applyFont="1" applyAlignment="1">
      <alignment horizontal="left" vertical="center" wrapText="1"/>
    </xf>
    <xf numFmtId="0" fontId="3" fillId="0" borderId="0" xfId="0" applyFont="1" applyBorder="1" applyAlignment="1">
      <alignment vertical="center"/>
    </xf>
    <xf numFmtId="166" fontId="8" fillId="0" borderId="0" xfId="0" applyNumberFormat="1" applyFont="1" applyBorder="1" applyAlignment="1">
      <alignment horizontal="right" vertical="center"/>
    </xf>
    <xf numFmtId="166" fontId="8" fillId="0" borderId="15" xfId="1" applyNumberFormat="1" applyFont="1" applyBorder="1" applyAlignment="1">
      <alignment vertical="center"/>
    </xf>
    <xf numFmtId="166" fontId="8" fillId="0" borderId="15" xfId="1" applyNumberFormat="1" applyFont="1" applyBorder="1" applyAlignment="1">
      <alignment horizontal="right" vertical="center"/>
    </xf>
    <xf numFmtId="0" fontId="10" fillId="0" borderId="11" xfId="0" applyFont="1" applyBorder="1" applyAlignment="1">
      <alignment horizontal="center" vertical="center"/>
    </xf>
    <xf numFmtId="0" fontId="10" fillId="0" borderId="2" xfId="0" applyFont="1" applyBorder="1" applyAlignment="1">
      <alignment horizontal="center" vertical="center"/>
    </xf>
    <xf numFmtId="166" fontId="10" fillId="0" borderId="2" xfId="0" applyNumberFormat="1" applyFont="1" applyBorder="1" applyAlignment="1">
      <alignment horizontal="center" vertical="center"/>
    </xf>
    <xf numFmtId="164" fontId="10" fillId="0" borderId="2" xfId="1" applyNumberFormat="1" applyFont="1" applyBorder="1" applyAlignment="1">
      <alignment horizontal="center" vertical="center"/>
    </xf>
    <xf numFmtId="166" fontId="8" fillId="0" borderId="2" xfId="1" applyNumberFormat="1" applyFont="1" applyBorder="1" applyAlignment="1">
      <alignment vertical="center"/>
    </xf>
    <xf numFmtId="166" fontId="8" fillId="0" borderId="2" xfId="0" applyNumberFormat="1" applyFont="1" applyBorder="1" applyAlignment="1">
      <alignment horizontal="right" vertical="center"/>
    </xf>
    <xf numFmtId="166" fontId="8" fillId="0" borderId="2" xfId="1" applyNumberFormat="1" applyFont="1" applyBorder="1" applyAlignment="1">
      <alignment horizontal="right" vertical="center"/>
    </xf>
    <xf numFmtId="0" fontId="9" fillId="0" borderId="3" xfId="0" applyFont="1" applyBorder="1"/>
    <xf numFmtId="0" fontId="9" fillId="0" borderId="4" xfId="0" applyFont="1" applyBorder="1"/>
    <xf numFmtId="0" fontId="9" fillId="0" borderId="6" xfId="0" applyFont="1" applyBorder="1"/>
    <xf numFmtId="6" fontId="9" fillId="0" borderId="7" xfId="0" applyNumberFormat="1" applyFont="1" applyBorder="1"/>
    <xf numFmtId="0" fontId="9" fillId="0" borderId="10" xfId="0" applyFont="1" applyBorder="1"/>
    <xf numFmtId="6" fontId="9" fillId="0" borderId="8" xfId="0" applyNumberFormat="1" applyFont="1" applyBorder="1"/>
    <xf numFmtId="6" fontId="8" fillId="0" borderId="0" xfId="0" applyNumberFormat="1" applyFont="1" applyBorder="1"/>
    <xf numFmtId="0" fontId="8" fillId="0" borderId="11" xfId="0" applyFont="1" applyBorder="1"/>
    <xf numFmtId="0" fontId="8" fillId="0" borderId="12" xfId="0" applyFont="1" applyBorder="1"/>
    <xf numFmtId="0" fontId="8" fillId="0" borderId="13" xfId="0" applyFont="1" applyBorder="1"/>
    <xf numFmtId="0" fontId="8" fillId="0" borderId="0" xfId="0" applyFont="1" applyBorder="1"/>
    <xf numFmtId="0" fontId="3" fillId="0" borderId="11" xfId="0" applyFont="1" applyBorder="1" applyAlignment="1">
      <alignment horizontal="left"/>
    </xf>
    <xf numFmtId="0" fontId="3" fillId="0" borderId="13" xfId="0" applyFont="1" applyBorder="1" applyAlignment="1">
      <alignment horizontal="left"/>
    </xf>
    <xf numFmtId="0" fontId="9" fillId="0" borderId="0" xfId="0" applyFont="1"/>
    <xf numFmtId="0" fontId="9" fillId="0" borderId="0" xfId="0" applyFont="1" applyBorder="1"/>
    <xf numFmtId="0" fontId="9" fillId="0" borderId="7" xfId="0" applyFont="1" applyBorder="1"/>
    <xf numFmtId="0" fontId="9" fillId="0" borderId="11" xfId="0" applyFont="1" applyBorder="1"/>
    <xf numFmtId="0" fontId="9" fillId="0" borderId="17"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xf numFmtId="0" fontId="9" fillId="0" borderId="17" xfId="0" applyFont="1" applyBorder="1"/>
    <xf numFmtId="0" fontId="9" fillId="0" borderId="15" xfId="0" applyFont="1" applyBorder="1"/>
    <xf numFmtId="0" fontId="8" fillId="0" borderId="2" xfId="0" applyFont="1" applyBorder="1"/>
    <xf numFmtId="6" fontId="9" fillId="0" borderId="5" xfId="0" applyNumberFormat="1" applyFont="1" applyBorder="1"/>
    <xf numFmtId="0" fontId="8" fillId="0" borderId="0" xfId="0" applyFont="1" applyBorder="1" applyAlignment="1">
      <alignment horizontal="left" vertical="center" wrapText="1"/>
    </xf>
    <xf numFmtId="0" fontId="9" fillId="0" borderId="0" xfId="0" applyFont="1" applyBorder="1" applyAlignment="1">
      <alignment horizontal="left" vertical="center" wrapText="1"/>
    </xf>
    <xf numFmtId="6" fontId="9" fillId="0" borderId="17" xfId="0" applyNumberFormat="1" applyFont="1" applyBorder="1"/>
    <xf numFmtId="6" fontId="9" fillId="0" borderId="15" xfId="0" applyNumberFormat="1" applyFont="1" applyBorder="1"/>
    <xf numFmtId="6" fontId="9" fillId="0" borderId="16" xfId="0" applyNumberFormat="1" applyFont="1" applyBorder="1"/>
    <xf numFmtId="0" fontId="8" fillId="0" borderId="16" xfId="0" applyFont="1" applyBorder="1"/>
    <xf numFmtId="6" fontId="9" fillId="0" borderId="18" xfId="0" applyNumberFormat="1" applyFont="1" applyBorder="1"/>
    <xf numFmtId="5" fontId="9" fillId="0" borderId="7" xfId="0" applyNumberFormat="1" applyFont="1" applyBorder="1"/>
    <xf numFmtId="6" fontId="9" fillId="0" borderId="13" xfId="0" applyNumberFormat="1" applyFont="1" applyBorder="1"/>
    <xf numFmtId="0" fontId="9" fillId="0" borderId="2" xfId="0" applyFont="1" applyBorder="1"/>
    <xf numFmtId="6" fontId="9" fillId="0" borderId="2" xfId="0" applyNumberFormat="1" applyFont="1" applyBorder="1"/>
    <xf numFmtId="5" fontId="9" fillId="0" borderId="2" xfId="0" applyNumberFormat="1" applyFont="1" applyBorder="1"/>
    <xf numFmtId="166" fontId="9" fillId="0" borderId="5" xfId="0" applyNumberFormat="1" applyFont="1" applyBorder="1"/>
    <xf numFmtId="166" fontId="9" fillId="0" borderId="7" xfId="0" applyNumberFormat="1" applyFont="1" applyBorder="1"/>
    <xf numFmtId="166" fontId="9" fillId="0" borderId="13" xfId="0" applyNumberFormat="1" applyFont="1" applyBorder="1"/>
    <xf numFmtId="0" fontId="9" fillId="0" borderId="1" xfId="0" applyFont="1" applyBorder="1"/>
    <xf numFmtId="0" fontId="9" fillId="0" borderId="16" xfId="0" applyFont="1" applyBorder="1" applyAlignment="1">
      <alignment horizontal="center" vertical="center"/>
    </xf>
    <xf numFmtId="0" fontId="9" fillId="0" borderId="20" xfId="0" applyFont="1" applyBorder="1"/>
    <xf numFmtId="0" fontId="8" fillId="0" borderId="21" xfId="0" applyFont="1" applyBorder="1"/>
    <xf numFmtId="6" fontId="8" fillId="0" borderId="19" xfId="0" applyNumberFormat="1" applyFont="1" applyBorder="1"/>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2" xfId="0" applyFont="1" applyBorder="1" applyAlignment="1">
      <alignment horizontal="center" vertical="center"/>
    </xf>
    <xf numFmtId="0" fontId="0" fillId="0" borderId="15" xfId="0" applyBorder="1"/>
    <xf numFmtId="6" fontId="8" fillId="0" borderId="16" xfId="0" applyNumberFormat="1" applyFont="1" applyBorder="1"/>
    <xf numFmtId="6" fontId="9" fillId="0" borderId="6" xfId="0" applyNumberFormat="1" applyFont="1" applyBorder="1"/>
    <xf numFmtId="6" fontId="8" fillId="0" borderId="13" xfId="0" applyNumberFormat="1" applyFont="1" applyBorder="1"/>
    <xf numFmtId="0" fontId="3" fillId="0" borderId="17" xfId="0" applyFont="1" applyBorder="1" applyAlignment="1">
      <alignment horizontal="left"/>
    </xf>
    <xf numFmtId="0" fontId="3" fillId="0" borderId="2" xfId="0" applyFont="1" applyBorder="1" applyAlignment="1">
      <alignment horizontal="center"/>
    </xf>
    <xf numFmtId="0" fontId="3" fillId="0" borderId="13"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1" xfId="0" applyFont="1" applyBorder="1" applyAlignment="1">
      <alignment horizontal="center" wrapText="1"/>
    </xf>
    <xf numFmtId="0" fontId="3" fillId="0" borderId="13" xfId="0" applyFont="1" applyBorder="1" applyAlignment="1">
      <alignment horizontal="center" wrapText="1"/>
    </xf>
    <xf numFmtId="0" fontId="3" fillId="0" borderId="12" xfId="0" applyFont="1" applyBorder="1" applyAlignment="1">
      <alignment horizontal="center" vertical="center"/>
    </xf>
    <xf numFmtId="0" fontId="8" fillId="0" borderId="11" xfId="0" applyFont="1" applyBorder="1" applyAlignment="1">
      <alignment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7" fillId="0" borderId="6" xfId="0" applyFont="1" applyBorder="1" applyAlignment="1">
      <alignment vertical="center"/>
    </xf>
    <xf numFmtId="0" fontId="7" fillId="0" borderId="0" xfId="0" applyFont="1" applyBorder="1" applyAlignment="1">
      <alignment vertical="center"/>
    </xf>
    <xf numFmtId="5" fontId="7" fillId="0" borderId="7" xfId="1" applyNumberFormat="1" applyFont="1" applyBorder="1" applyAlignment="1">
      <alignment vertical="center"/>
    </xf>
    <xf numFmtId="166" fontId="7" fillId="0" borderId="8" xfId="1" applyNumberFormat="1" applyFont="1" applyBorder="1" applyAlignment="1">
      <alignment vertical="center"/>
    </xf>
    <xf numFmtId="166" fontId="7" fillId="0" borderId="7" xfId="0" applyNumberFormat="1" applyFont="1" applyBorder="1" applyAlignment="1">
      <alignment horizontal="right" vertical="center"/>
    </xf>
    <xf numFmtId="166" fontId="7" fillId="0" borderId="0" xfId="0" applyNumberFormat="1" applyFont="1" applyBorder="1" applyAlignment="1">
      <alignment vertical="center"/>
    </xf>
    <xf numFmtId="0" fontId="0" fillId="0" borderId="7" xfId="0" applyFont="1" applyBorder="1" applyAlignment="1">
      <alignment vertical="center"/>
    </xf>
    <xf numFmtId="166" fontId="7" fillId="0" borderId="1" xfId="1" applyNumberFormat="1" applyFont="1" applyBorder="1" applyAlignment="1">
      <alignment vertical="center"/>
    </xf>
    <xf numFmtId="3" fontId="7" fillId="0" borderId="7" xfId="0" applyNumberFormat="1" applyFont="1" applyBorder="1" applyAlignment="1">
      <alignment vertical="center"/>
    </xf>
    <xf numFmtId="0" fontId="7" fillId="0" borderId="6" xfId="0" applyFont="1" applyBorder="1" applyAlignment="1">
      <alignment horizontal="left" vertical="center"/>
    </xf>
    <xf numFmtId="6" fontId="7" fillId="0" borderId="0" xfId="0" applyNumberFormat="1" applyFont="1" applyBorder="1" applyAlignment="1">
      <alignment vertical="center"/>
    </xf>
    <xf numFmtId="166" fontId="7" fillId="0" borderId="8" xfId="0" applyNumberFormat="1" applyFont="1" applyBorder="1" applyAlignment="1">
      <alignment vertical="center"/>
    </xf>
    <xf numFmtId="166" fontId="7" fillId="0" borderId="7" xfId="0" applyNumberFormat="1" applyFont="1" applyBorder="1" applyAlignment="1">
      <alignment vertical="center"/>
    </xf>
    <xf numFmtId="164" fontId="7" fillId="0" borderId="7" xfId="1" applyNumberFormat="1" applyFont="1" applyBorder="1" applyAlignment="1">
      <alignment vertical="center"/>
    </xf>
    <xf numFmtId="0" fontId="7" fillId="0" borderId="7" xfId="0" applyFont="1" applyBorder="1" applyAlignment="1">
      <alignment vertical="center"/>
    </xf>
    <xf numFmtId="166" fontId="7" fillId="0" borderId="7" xfId="1" applyNumberFormat="1" applyFont="1" applyBorder="1" applyAlignment="1">
      <alignment vertical="center"/>
    </xf>
    <xf numFmtId="166" fontId="7" fillId="0" borderId="0" xfId="1" applyNumberFormat="1" applyFont="1" applyBorder="1" applyAlignment="1">
      <alignment vertical="center"/>
    </xf>
    <xf numFmtId="164" fontId="7" fillId="0" borderId="7" xfId="0" applyNumberFormat="1" applyFont="1" applyBorder="1" applyAlignment="1">
      <alignment vertical="center"/>
    </xf>
    <xf numFmtId="0" fontId="0" fillId="0" borderId="0" xfId="0" applyBorder="1" applyAlignment="1">
      <alignment vertic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33868</xdr:rowOff>
    </xdr:from>
    <xdr:to>
      <xdr:col>1</xdr:col>
      <xdr:colOff>5511538</xdr:colOff>
      <xdr:row>4</xdr:row>
      <xdr:rowOff>147710</xdr:rowOff>
    </xdr:to>
    <xdr:pic>
      <xdr:nvPicPr>
        <xdr:cNvPr id="2" name="Picture 1" descr="Sales revenue $3,100,000, Straight-line depreciation on office equipment 90,000, Advertising and marketing expense 625,000, Administrative salaries 136,000, Cost of goods sold 1,700,000, Rent on corporate headquarters 65,000.">
          <a:extLst>
            <a:ext uri="{FF2B5EF4-FFF2-40B4-BE49-F238E27FC236}">
              <a16:creationId xmlns:a16="http://schemas.microsoft.com/office/drawing/2014/main" id="{29736873-8501-9C49-8472-8E9915AD1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6268"/>
          <a:ext cx="5511538" cy="13330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389466</xdr:colOff>
      <xdr:row>16</xdr:row>
      <xdr:rowOff>59266</xdr:rowOff>
    </xdr:from>
    <xdr:to>
      <xdr:col>1</xdr:col>
      <xdr:colOff>4435785</xdr:colOff>
      <xdr:row>23</xdr:row>
      <xdr:rowOff>118533</xdr:rowOff>
    </xdr:to>
    <xdr:pic>
      <xdr:nvPicPr>
        <xdr:cNvPr id="3" name="Picture 2" descr="Service revenue $2,250,000, Paralegal salaries 215,000, Supplies and materials 42,000, Utilities 26,000, Office rent 58,000, Administrative expenses 195,000, Attorney salaries 925,000.">
          <a:extLst>
            <a:ext uri="{FF2B5EF4-FFF2-40B4-BE49-F238E27FC236}">
              <a16:creationId xmlns:a16="http://schemas.microsoft.com/office/drawing/2014/main" id="{824117DD-1E8B-854A-AC94-15D7EE3563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9466" y="5003799"/>
          <a:ext cx="4046319" cy="2015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372533</xdr:colOff>
      <xdr:row>31</xdr:row>
      <xdr:rowOff>101600</xdr:rowOff>
    </xdr:from>
    <xdr:to>
      <xdr:col>1</xdr:col>
      <xdr:colOff>4656870</xdr:colOff>
      <xdr:row>40</xdr:row>
      <xdr:rowOff>0</xdr:rowOff>
    </xdr:to>
    <xdr:pic>
      <xdr:nvPicPr>
        <xdr:cNvPr id="4" name="Picture 3" descr="Sales revenue $415,000, Rent 24,000, Advertising 13,000, Sales staff salaries 45,000, Merchandise inventory 210,000, Utilities 11,000, Supplies 4,000.">
          <a:extLst>
            <a:ext uri="{FF2B5EF4-FFF2-40B4-BE49-F238E27FC236}">
              <a16:creationId xmlns:a16="http://schemas.microsoft.com/office/drawing/2014/main" id="{DA4D976A-2778-5F40-99A3-B9966396F7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2533" y="9381067"/>
          <a:ext cx="4284337"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25399</xdr:colOff>
      <xdr:row>16</xdr:row>
      <xdr:rowOff>33867</xdr:rowOff>
    </xdr:from>
    <xdr:to>
      <xdr:col>4</xdr:col>
      <xdr:colOff>1040577</xdr:colOff>
      <xdr:row>31</xdr:row>
      <xdr:rowOff>25400</xdr:rowOff>
    </xdr:to>
    <xdr:pic>
      <xdr:nvPicPr>
        <xdr:cNvPr id="5" name="310" descr="Factory maintenance costs $90,000; Direct labor, wages 352,000; Direct labor, health insurance 32,000; Indirect labor, health insurance 15,000; Health insurance for production supervisor 6,500; Administrative costs 55,000; Rental of office space for administrative staff 17,500; Sales commissions 52,500; Direct material 1,230,000; Indirect materials 632,000; Advertising expense 39,000; Depreciation on factory building 62,000; Indirect labor, wages, 70,000; Production supervisor’s salary 32,000.">
          <a:extLst>
            <a:ext uri="{FF2B5EF4-FFF2-40B4-BE49-F238E27FC236}">
              <a16:creationId xmlns:a16="http://schemas.microsoft.com/office/drawing/2014/main" id="{F008F345-9C43-B3B8-716E-54FDC3F93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599" y="3818467"/>
          <a:ext cx="5324712" cy="3039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33869</xdr:colOff>
      <xdr:row>28</xdr:row>
      <xdr:rowOff>84667</xdr:rowOff>
    </xdr:from>
    <xdr:to>
      <xdr:col>4</xdr:col>
      <xdr:colOff>2112188</xdr:colOff>
      <xdr:row>33</xdr:row>
      <xdr:rowOff>164486</xdr:rowOff>
    </xdr:to>
    <xdr:pic>
      <xdr:nvPicPr>
        <xdr:cNvPr id="2" name="Picture 1" descr="Sales Price per Unit $150, Variable Costs per Unit 80, Fixed Expenses 42,000.">
          <a:extLst>
            <a:ext uri="{FF2B5EF4-FFF2-40B4-BE49-F238E27FC236}">
              <a16:creationId xmlns:a16="http://schemas.microsoft.com/office/drawing/2014/main" id="{1E664038-CDE9-2F44-A0A9-171166259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869" y="6409267"/>
          <a:ext cx="4064000" cy="10958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55562</xdr:colOff>
      <xdr:row>31</xdr:row>
      <xdr:rowOff>79376</xdr:rowOff>
    </xdr:from>
    <xdr:to>
      <xdr:col>3</xdr:col>
      <xdr:colOff>2353702</xdr:colOff>
      <xdr:row>37</xdr:row>
      <xdr:rowOff>144030</xdr:rowOff>
    </xdr:to>
    <xdr:pic>
      <xdr:nvPicPr>
        <xdr:cNvPr id="2" name="10" descr="Six column chart with the headings: Job, January, February, March, Completed, Sold. First line: AA2 $2,500, $1,200, blank, February, Not Sold. Second line: AA4 4,838, blank, blank, January, February. Third line: AA5 blank 3,250, blank, February, March. Fourth line: AA3 blank, 3,409, 2,319, April, Not Sold. Fifth Line Total 7,338, 7,859, 2,319, blank, blank.">
          <a:extLst>
            <a:ext uri="{FF2B5EF4-FFF2-40B4-BE49-F238E27FC236}">
              <a16:creationId xmlns:a16="http://schemas.microsoft.com/office/drawing/2014/main" id="{198C00BF-0A72-80AA-7539-A925EBA05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0062" y="5548314"/>
          <a:ext cx="5937251" cy="13029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45885</xdr:colOff>
      <xdr:row>61</xdr:row>
      <xdr:rowOff>15876</xdr:rowOff>
    </xdr:from>
    <xdr:to>
      <xdr:col>4</xdr:col>
      <xdr:colOff>1362978</xdr:colOff>
      <xdr:row>77</xdr:row>
      <xdr:rowOff>158750</xdr:rowOff>
    </xdr:to>
    <xdr:pic>
      <xdr:nvPicPr>
        <xdr:cNvPr id="3" name="11" descr="Three cost computation charts .Raw Materials chart: Beginning Raw Materials Inventory $342, Minus Purchases 1533 equals Materials available for use ? then subtract Ending Raw Materials Inventory of 321 to get Materials Used in Production ?. Work In Process Inventory chart: Beginning WIP Inventory $932 plus Materials used in production ? plus Direct Labor 1535 plus Overhead Applied ?, equals Manufacturing costs Incurred 22,441. Then subtract Ending WIP Inventory 935 to get Cost of Goods Manufactured ?. Finished Goods Inventory chart: Beginning Finished Goods Inventory of ? plus Cost of Goods Manufactured of ? equals Goods Available for Sale of 25,002. Then subtract Ending Finished Goods Inventory of ? to get Cost of Goods Sold of 21,788.">
          <a:extLst>
            <a:ext uri="{FF2B5EF4-FFF2-40B4-BE49-F238E27FC236}">
              <a16:creationId xmlns:a16="http://schemas.microsoft.com/office/drawing/2014/main" id="{7F16C754-A50C-212A-4D70-55F71D1B47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15885" y="11295064"/>
          <a:ext cx="6842714" cy="3444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xdr:colOff>
      <xdr:row>101</xdr:row>
      <xdr:rowOff>55563</xdr:rowOff>
    </xdr:from>
    <xdr:to>
      <xdr:col>3</xdr:col>
      <xdr:colOff>1694890</xdr:colOff>
      <xdr:row>106</xdr:row>
      <xdr:rowOff>91449</xdr:rowOff>
    </xdr:to>
    <xdr:pic>
      <xdr:nvPicPr>
        <xdr:cNvPr id="4" name="12" descr="Chart showing Beginning and Ending inventory balances. Raw Materials Inventory: 17,433 and 16,428, respectively. Work In Process Inventory: 241,439 and 234,423, respectively. Finished Goods Inventory: 312,842 and 342,384, respectively.">
          <a:extLst>
            <a:ext uri="{FF2B5EF4-FFF2-40B4-BE49-F238E27FC236}">
              <a16:creationId xmlns:a16="http://schemas.microsoft.com/office/drawing/2014/main" id="{C32615AF-3726-6130-DCA0-FEAD64D96C1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0375" y="15668626"/>
          <a:ext cx="5318125" cy="1067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8D57-1296-7D48-A435-967502C49092}">
  <dimension ref="A1:E45"/>
  <sheetViews>
    <sheetView topLeftCell="B28" zoomScaleNormal="100" workbookViewId="0">
      <selection activeCell="I31" sqref="I31"/>
    </sheetView>
  </sheetViews>
  <sheetFormatPr defaultColWidth="10.8125" defaultRowHeight="15.75" x14ac:dyDescent="0.5"/>
  <cols>
    <col min="1" max="1" width="4.3125" style="1" customWidth="1"/>
    <col min="2" max="2" width="78.3125" style="2" customWidth="1"/>
    <col min="3" max="3" width="30.375" style="2" customWidth="1"/>
    <col min="4" max="4" width="13.8125" style="2" customWidth="1"/>
    <col min="5" max="5" width="15.6875" style="2" customWidth="1"/>
    <col min="6" max="16384" width="10.8125" style="2"/>
  </cols>
  <sheetData>
    <row r="1" spans="2:5" ht="63" customHeight="1" x14ac:dyDescent="0.5">
      <c r="B1" s="24" t="s">
        <v>21</v>
      </c>
      <c r="C1" s="24"/>
      <c r="D1" s="24"/>
      <c r="E1" s="24"/>
    </row>
    <row r="2" spans="2:5" ht="63" customHeight="1" x14ac:dyDescent="0.5">
      <c r="C2" s="154" t="s">
        <v>99</v>
      </c>
      <c r="D2" s="155"/>
      <c r="E2" s="156"/>
    </row>
    <row r="3" spans="2:5" x14ac:dyDescent="0.5">
      <c r="C3" s="40" t="s">
        <v>60</v>
      </c>
      <c r="D3" s="41"/>
      <c r="E3" s="39"/>
    </row>
    <row r="4" spans="2:5" x14ac:dyDescent="0.5">
      <c r="C4" s="157" t="s">
        <v>53</v>
      </c>
      <c r="D4" s="158"/>
      <c r="E4" s="159">
        <v>3100000</v>
      </c>
    </row>
    <row r="5" spans="2:5" x14ac:dyDescent="0.5">
      <c r="C5" s="157" t="s">
        <v>54</v>
      </c>
      <c r="D5" s="158"/>
      <c r="E5" s="160">
        <v>1700000</v>
      </c>
    </row>
    <row r="6" spans="2:5" x14ac:dyDescent="0.5">
      <c r="C6" s="157" t="s">
        <v>55</v>
      </c>
      <c r="D6" s="158"/>
      <c r="E6" s="161">
        <v>1400000</v>
      </c>
    </row>
    <row r="7" spans="2:5" x14ac:dyDescent="0.5">
      <c r="C7" s="40" t="s">
        <v>61</v>
      </c>
      <c r="D7" s="41"/>
      <c r="E7" s="42"/>
    </row>
    <row r="8" spans="2:5" x14ac:dyDescent="0.5">
      <c r="C8" s="157" t="s">
        <v>56</v>
      </c>
      <c r="D8" s="162">
        <v>90000</v>
      </c>
      <c r="E8" s="163"/>
    </row>
    <row r="9" spans="2:5" x14ac:dyDescent="0.5">
      <c r="C9" s="157" t="s">
        <v>57</v>
      </c>
      <c r="D9" s="162">
        <v>625000</v>
      </c>
      <c r="E9" s="163"/>
    </row>
    <row r="10" spans="2:5" x14ac:dyDescent="0.5">
      <c r="C10" s="157" t="s">
        <v>58</v>
      </c>
      <c r="D10" s="162">
        <v>136000</v>
      </c>
      <c r="E10" s="163"/>
    </row>
    <row r="11" spans="2:5" x14ac:dyDescent="0.5">
      <c r="C11" s="157" t="s">
        <v>59</v>
      </c>
      <c r="D11" s="164">
        <v>65000</v>
      </c>
      <c r="E11" s="165"/>
    </row>
    <row r="12" spans="2:5" x14ac:dyDescent="0.5">
      <c r="C12" s="166"/>
      <c r="D12" s="167"/>
      <c r="E12" s="168">
        <v>916000</v>
      </c>
    </row>
    <row r="13" spans="2:5" ht="16.149999999999999" thickBot="1" x14ac:dyDescent="0.55000000000000004">
      <c r="C13" s="43" t="s">
        <v>73</v>
      </c>
      <c r="D13" s="41"/>
      <c r="E13" s="44">
        <v>484000</v>
      </c>
    </row>
    <row r="14" spans="2:5" ht="16.149999999999999" thickTop="1" x14ac:dyDescent="0.5">
      <c r="C14" s="45"/>
      <c r="D14" s="46"/>
      <c r="E14" s="47"/>
    </row>
    <row r="15" spans="2:5" x14ac:dyDescent="0.5">
      <c r="C15" s="41"/>
      <c r="D15" s="41"/>
      <c r="E15" s="41"/>
    </row>
    <row r="16" spans="2:5" ht="56" customHeight="1" x14ac:dyDescent="0.5">
      <c r="B16" s="24" t="s">
        <v>50</v>
      </c>
      <c r="C16" s="24"/>
      <c r="D16" s="24"/>
      <c r="E16" s="24"/>
    </row>
    <row r="17" spans="2:5" ht="57" customHeight="1" x14ac:dyDescent="0.5">
      <c r="C17" s="154" t="s">
        <v>170</v>
      </c>
      <c r="D17" s="155"/>
      <c r="E17" s="156"/>
    </row>
    <row r="18" spans="2:5" x14ac:dyDescent="0.5">
      <c r="C18" s="40" t="s">
        <v>60</v>
      </c>
      <c r="D18" s="38"/>
      <c r="E18" s="39"/>
    </row>
    <row r="19" spans="2:5" x14ac:dyDescent="0.5">
      <c r="C19" s="157" t="s">
        <v>62</v>
      </c>
      <c r="D19" s="158"/>
      <c r="E19" s="169">
        <v>2250000</v>
      </c>
    </row>
    <row r="20" spans="2:5" x14ac:dyDescent="0.5">
      <c r="C20" s="40" t="s">
        <v>61</v>
      </c>
      <c r="D20" s="158"/>
      <c r="E20" s="170"/>
    </row>
    <row r="21" spans="2:5" x14ac:dyDescent="0.5">
      <c r="C21" s="157" t="s">
        <v>63</v>
      </c>
      <c r="D21" s="162">
        <v>215000</v>
      </c>
      <c r="E21" s="163"/>
    </row>
    <row r="22" spans="2:5" x14ac:dyDescent="0.5">
      <c r="C22" s="157" t="s">
        <v>64</v>
      </c>
      <c r="D22" s="162">
        <v>42000</v>
      </c>
      <c r="E22" s="163"/>
    </row>
    <row r="23" spans="2:5" x14ac:dyDescent="0.5">
      <c r="C23" s="157" t="s">
        <v>65</v>
      </c>
      <c r="D23" s="162">
        <v>26000</v>
      </c>
      <c r="E23" s="163"/>
    </row>
    <row r="24" spans="2:5" x14ac:dyDescent="0.5">
      <c r="C24" s="157" t="s">
        <v>66</v>
      </c>
      <c r="D24" s="162">
        <v>58000</v>
      </c>
      <c r="E24" s="163"/>
    </row>
    <row r="25" spans="2:5" x14ac:dyDescent="0.5">
      <c r="C25" s="157" t="s">
        <v>67</v>
      </c>
      <c r="D25" s="162">
        <v>195000</v>
      </c>
      <c r="E25" s="163"/>
    </row>
    <row r="26" spans="2:5" x14ac:dyDescent="0.5">
      <c r="C26" s="157" t="s">
        <v>68</v>
      </c>
      <c r="D26" s="164">
        <v>925000</v>
      </c>
      <c r="E26" s="171"/>
    </row>
    <row r="27" spans="2:5" x14ac:dyDescent="0.5">
      <c r="C27" s="166" t="s">
        <v>74</v>
      </c>
      <c r="D27" s="162"/>
      <c r="E27" s="168">
        <v>1461000</v>
      </c>
    </row>
    <row r="28" spans="2:5" ht="16.149999999999999" thickBot="1" x14ac:dyDescent="0.55000000000000004">
      <c r="C28" s="43" t="s">
        <v>73</v>
      </c>
      <c r="D28" s="41"/>
      <c r="E28" s="44">
        <v>789000</v>
      </c>
    </row>
    <row r="29" spans="2:5" ht="16.149999999999999" thickTop="1" x14ac:dyDescent="0.5">
      <c r="C29" s="48"/>
      <c r="D29" s="49"/>
      <c r="E29" s="50"/>
    </row>
    <row r="30" spans="2:5" x14ac:dyDescent="0.5">
      <c r="C30" s="175"/>
      <c r="D30" s="175"/>
      <c r="E30" s="175"/>
    </row>
    <row r="31" spans="2:5" ht="56" customHeight="1" x14ac:dyDescent="0.5">
      <c r="B31" s="24" t="s">
        <v>0</v>
      </c>
      <c r="C31" s="24"/>
      <c r="D31" s="24"/>
      <c r="E31" s="24"/>
    </row>
    <row r="32" spans="2:5" ht="47.25" customHeight="1" x14ac:dyDescent="0.5">
      <c r="B32"/>
      <c r="C32" s="154" t="s">
        <v>171</v>
      </c>
      <c r="D32" s="155"/>
      <c r="E32" s="156"/>
    </row>
    <row r="33" spans="3:5" x14ac:dyDescent="0.5">
      <c r="C33" s="40" t="s">
        <v>60</v>
      </c>
      <c r="D33" s="41"/>
      <c r="E33" s="39"/>
    </row>
    <row r="34" spans="3:5" x14ac:dyDescent="0.5">
      <c r="C34" s="157" t="s">
        <v>53</v>
      </c>
      <c r="D34" s="158"/>
      <c r="E34" s="172">
        <v>415000</v>
      </c>
    </row>
    <row r="35" spans="3:5" x14ac:dyDescent="0.5">
      <c r="C35" s="157" t="s">
        <v>54</v>
      </c>
      <c r="D35" s="158"/>
      <c r="E35" s="160">
        <v>210000</v>
      </c>
    </row>
    <row r="36" spans="3:5" x14ac:dyDescent="0.5">
      <c r="C36" s="157" t="s">
        <v>55</v>
      </c>
      <c r="D36" s="158"/>
      <c r="E36" s="169">
        <v>205000</v>
      </c>
    </row>
    <row r="37" spans="3:5" x14ac:dyDescent="0.5">
      <c r="C37" s="40" t="s">
        <v>61</v>
      </c>
      <c r="D37" s="41"/>
      <c r="E37" s="42"/>
    </row>
    <row r="38" spans="3:5" x14ac:dyDescent="0.5">
      <c r="C38" s="166" t="s">
        <v>69</v>
      </c>
      <c r="D38" s="173">
        <v>24000</v>
      </c>
      <c r="E38" s="174"/>
    </row>
    <row r="39" spans="3:5" x14ac:dyDescent="0.5">
      <c r="C39" s="166" t="s">
        <v>70</v>
      </c>
      <c r="D39" s="173">
        <v>13000</v>
      </c>
      <c r="E39" s="174"/>
    </row>
    <row r="40" spans="3:5" x14ac:dyDescent="0.5">
      <c r="C40" s="166" t="s">
        <v>71</v>
      </c>
      <c r="D40" s="173">
        <v>45000</v>
      </c>
      <c r="E40" s="174"/>
    </row>
    <row r="41" spans="3:5" x14ac:dyDescent="0.5">
      <c r="C41" s="166" t="s">
        <v>65</v>
      </c>
      <c r="D41" s="173">
        <v>11000</v>
      </c>
      <c r="E41" s="174"/>
    </row>
    <row r="42" spans="3:5" x14ac:dyDescent="0.5">
      <c r="C42" s="166" t="s">
        <v>72</v>
      </c>
      <c r="D42" s="164">
        <v>4000</v>
      </c>
      <c r="E42" s="171"/>
    </row>
    <row r="43" spans="3:5" x14ac:dyDescent="0.5">
      <c r="C43" s="166" t="s">
        <v>74</v>
      </c>
      <c r="D43" s="162"/>
      <c r="E43" s="168">
        <v>97000</v>
      </c>
    </row>
    <row r="44" spans="3:5" ht="16.149999999999999" thickBot="1" x14ac:dyDescent="0.55000000000000004">
      <c r="C44" s="43" t="s">
        <v>73</v>
      </c>
      <c r="D44" s="41"/>
      <c r="E44" s="44">
        <v>108000</v>
      </c>
    </row>
    <row r="45" spans="3:5" ht="16.149999999999999" thickTop="1" x14ac:dyDescent="0.5">
      <c r="C45" s="48"/>
      <c r="D45" s="49"/>
      <c r="E45" s="50"/>
    </row>
  </sheetData>
  <mergeCells count="6">
    <mergeCell ref="C32:E32"/>
    <mergeCell ref="B1:E1"/>
    <mergeCell ref="B16:E16"/>
    <mergeCell ref="B31:E31"/>
    <mergeCell ref="C2:E2"/>
    <mergeCell ref="C17:E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2C05F-5BAA-0B48-96A1-DA414F8DEE52}">
  <dimension ref="B1:I54"/>
  <sheetViews>
    <sheetView topLeftCell="A17" zoomScale="85" zoomScaleNormal="85" workbookViewId="0">
      <selection activeCell="F53" sqref="F53"/>
    </sheetView>
  </sheetViews>
  <sheetFormatPr defaultColWidth="10.8125" defaultRowHeight="15.75" x14ac:dyDescent="0.5"/>
  <cols>
    <col min="1" max="1" width="10.8125" style="2"/>
    <col min="2" max="2" width="4.3125" style="1" customWidth="1"/>
    <col min="3" max="3" width="40.1875" style="2" customWidth="1"/>
    <col min="4" max="4" width="16.3125" style="1" customWidth="1"/>
    <col min="5" max="5" width="20.625" style="1" customWidth="1"/>
    <col min="6" max="6" width="35.5625" style="1" customWidth="1"/>
    <col min="7" max="8" width="16.3125" style="2" customWidth="1"/>
    <col min="9" max="16384" width="10.8125" style="2"/>
  </cols>
  <sheetData>
    <row r="1" spans="2:8" ht="37.049999999999997" customHeight="1" x14ac:dyDescent="0.5">
      <c r="C1" s="25" t="s">
        <v>22</v>
      </c>
      <c r="D1" s="25"/>
      <c r="E1" s="25"/>
      <c r="F1" s="25"/>
    </row>
    <row r="2" spans="2:8" x14ac:dyDescent="0.5">
      <c r="B2" s="58"/>
      <c r="C2" s="59"/>
      <c r="D2" s="152" t="s">
        <v>76</v>
      </c>
      <c r="E2" s="138" t="s">
        <v>77</v>
      </c>
    </row>
    <row r="3" spans="2:8" x14ac:dyDescent="0.5">
      <c r="B3" s="51" t="s">
        <v>1</v>
      </c>
      <c r="C3" s="54" t="s">
        <v>23</v>
      </c>
      <c r="D3" s="52" t="s">
        <v>79</v>
      </c>
      <c r="E3" s="53" t="s">
        <v>80</v>
      </c>
    </row>
    <row r="4" spans="2:8" x14ac:dyDescent="0.5">
      <c r="B4" s="51" t="s">
        <v>2</v>
      </c>
      <c r="C4" s="54" t="s">
        <v>24</v>
      </c>
      <c r="D4" s="52" t="s">
        <v>78</v>
      </c>
      <c r="E4" s="53" t="s">
        <v>80</v>
      </c>
    </row>
    <row r="5" spans="2:8" x14ac:dyDescent="0.5">
      <c r="B5" s="51" t="s">
        <v>3</v>
      </c>
      <c r="C5" s="54" t="s">
        <v>25</v>
      </c>
      <c r="D5" s="52" t="s">
        <v>78</v>
      </c>
      <c r="E5" s="53" t="s">
        <v>81</v>
      </c>
    </row>
    <row r="6" spans="2:8" x14ac:dyDescent="0.5">
      <c r="B6" s="51" t="s">
        <v>4</v>
      </c>
      <c r="C6" s="54" t="s">
        <v>26</v>
      </c>
      <c r="D6" s="52" t="s">
        <v>79</v>
      </c>
      <c r="E6" s="53" t="s">
        <v>81</v>
      </c>
    </row>
    <row r="7" spans="2:8" x14ac:dyDescent="0.5">
      <c r="B7" s="51" t="s">
        <v>5</v>
      </c>
      <c r="C7" s="54" t="s">
        <v>27</v>
      </c>
      <c r="D7" s="52" t="s">
        <v>79</v>
      </c>
      <c r="E7" s="53" t="s">
        <v>81</v>
      </c>
    </row>
    <row r="8" spans="2:8" x14ac:dyDescent="0.5">
      <c r="B8" s="51" t="s">
        <v>6</v>
      </c>
      <c r="C8" s="54" t="s">
        <v>28</v>
      </c>
      <c r="D8" s="52" t="s">
        <v>78</v>
      </c>
      <c r="E8" s="53" t="s">
        <v>81</v>
      </c>
    </row>
    <row r="9" spans="2:8" x14ac:dyDescent="0.5">
      <c r="B9" s="51" t="s">
        <v>7</v>
      </c>
      <c r="C9" s="54" t="s">
        <v>29</v>
      </c>
      <c r="D9" s="52" t="s">
        <v>79</v>
      </c>
      <c r="E9" s="53" t="s">
        <v>81</v>
      </c>
    </row>
    <row r="10" spans="2:8" x14ac:dyDescent="0.5">
      <c r="B10" s="51" t="s">
        <v>8</v>
      </c>
      <c r="C10" s="54" t="s">
        <v>30</v>
      </c>
      <c r="D10" s="52" t="s">
        <v>79</v>
      </c>
      <c r="E10" s="53" t="s">
        <v>80</v>
      </c>
    </row>
    <row r="11" spans="2:8" x14ac:dyDescent="0.5">
      <c r="B11" s="51" t="s">
        <v>9</v>
      </c>
      <c r="C11" s="54" t="s">
        <v>31</v>
      </c>
      <c r="D11" s="52" t="s">
        <v>79</v>
      </c>
      <c r="E11" s="53" t="s">
        <v>81</v>
      </c>
    </row>
    <row r="12" spans="2:8" x14ac:dyDescent="0.5">
      <c r="B12" s="51" t="s">
        <v>10</v>
      </c>
      <c r="C12" s="54" t="s">
        <v>32</v>
      </c>
      <c r="D12" s="52" t="s">
        <v>79</v>
      </c>
      <c r="E12" s="53" t="s">
        <v>80</v>
      </c>
    </row>
    <row r="13" spans="2:8" x14ac:dyDescent="0.5">
      <c r="B13" s="55" t="s">
        <v>34</v>
      </c>
      <c r="C13" s="49" t="s">
        <v>33</v>
      </c>
      <c r="D13" s="56" t="s">
        <v>79</v>
      </c>
      <c r="E13" s="57" t="s">
        <v>81</v>
      </c>
    </row>
    <row r="16" spans="2:8" x14ac:dyDescent="0.5">
      <c r="C16" s="26" t="s">
        <v>35</v>
      </c>
      <c r="D16" s="26"/>
      <c r="E16" s="26"/>
      <c r="F16" s="26"/>
      <c r="G16" s="26"/>
      <c r="H16" s="26"/>
    </row>
    <row r="17" spans="6:8" x14ac:dyDescent="0.5">
      <c r="F17" t="s">
        <v>36</v>
      </c>
    </row>
    <row r="18" spans="6:8" x14ac:dyDescent="0.5">
      <c r="F18"/>
    </row>
    <row r="19" spans="6:8" x14ac:dyDescent="0.5">
      <c r="F19" s="5" t="s">
        <v>41</v>
      </c>
    </row>
    <row r="20" spans="6:8" x14ac:dyDescent="0.5">
      <c r="F20" s="86" t="s">
        <v>75</v>
      </c>
      <c r="G20" s="87" t="s">
        <v>104</v>
      </c>
    </row>
    <row r="21" spans="6:8" x14ac:dyDescent="0.5">
      <c r="F21" s="60" t="s">
        <v>82</v>
      </c>
      <c r="G21" s="84">
        <v>1230000</v>
      </c>
      <c r="H21" s="3"/>
    </row>
    <row r="22" spans="6:8" x14ac:dyDescent="0.5">
      <c r="F22" s="60" t="s">
        <v>83</v>
      </c>
      <c r="G22" s="84">
        <v>352000</v>
      </c>
      <c r="H22" s="3"/>
    </row>
    <row r="23" spans="6:8" x14ac:dyDescent="0.5">
      <c r="F23" s="60" t="s">
        <v>84</v>
      </c>
      <c r="G23" s="84">
        <v>32000</v>
      </c>
      <c r="H23" s="28"/>
    </row>
    <row r="24" spans="6:8" x14ac:dyDescent="0.5">
      <c r="F24" s="153" t="s">
        <v>41</v>
      </c>
      <c r="G24" s="90">
        <f>SUM(G21:G23)</f>
        <v>1614000</v>
      </c>
    </row>
    <row r="25" spans="6:8" x14ac:dyDescent="0.5">
      <c r="F25" s="82"/>
      <c r="G25" s="29"/>
    </row>
    <row r="26" spans="6:8" x14ac:dyDescent="0.5">
      <c r="F26" s="23" t="s">
        <v>37</v>
      </c>
    </row>
    <row r="27" spans="6:8" x14ac:dyDescent="0.5">
      <c r="F27" s="86" t="s">
        <v>75</v>
      </c>
      <c r="G27" s="87" t="s">
        <v>104</v>
      </c>
    </row>
    <row r="28" spans="6:8" x14ac:dyDescent="0.5">
      <c r="F28" s="61" t="s">
        <v>85</v>
      </c>
      <c r="G28" s="84">
        <v>90000</v>
      </c>
      <c r="H28" s="3"/>
    </row>
    <row r="29" spans="6:8" x14ac:dyDescent="0.5">
      <c r="F29" s="61" t="s">
        <v>86</v>
      </c>
      <c r="G29" s="84">
        <v>15000</v>
      </c>
      <c r="H29" s="3"/>
    </row>
    <row r="30" spans="6:8" x14ac:dyDescent="0.5">
      <c r="F30" s="61" t="s">
        <v>87</v>
      </c>
      <c r="G30" s="84">
        <v>6500</v>
      </c>
      <c r="H30" s="3"/>
    </row>
    <row r="31" spans="6:8" x14ac:dyDescent="0.5">
      <c r="F31" s="61" t="s">
        <v>88</v>
      </c>
      <c r="G31" s="84">
        <v>632000</v>
      </c>
      <c r="H31" s="3"/>
    </row>
    <row r="32" spans="6:8" x14ac:dyDescent="0.5">
      <c r="F32" s="61" t="s">
        <v>89</v>
      </c>
      <c r="G32" s="84">
        <v>62000</v>
      </c>
      <c r="H32" s="3"/>
    </row>
    <row r="33" spans="3:9" x14ac:dyDescent="0.5">
      <c r="F33" s="61" t="s">
        <v>90</v>
      </c>
      <c r="G33" s="84">
        <v>70000</v>
      </c>
      <c r="H33" s="3"/>
    </row>
    <row r="34" spans="3:9" x14ac:dyDescent="0.5">
      <c r="F34" s="61" t="s">
        <v>91</v>
      </c>
      <c r="G34" s="84">
        <v>32000</v>
      </c>
      <c r="H34" s="13"/>
    </row>
    <row r="35" spans="3:9" x14ac:dyDescent="0.5">
      <c r="F35" s="153" t="s">
        <v>37</v>
      </c>
      <c r="G35" s="90">
        <f>SUM(G28:G34)</f>
        <v>907500</v>
      </c>
    </row>
    <row r="36" spans="3:9" x14ac:dyDescent="0.5">
      <c r="C36" s="4" t="s">
        <v>39</v>
      </c>
      <c r="F36" s="30"/>
    </row>
    <row r="37" spans="3:9" x14ac:dyDescent="0.5">
      <c r="C37" s="86" t="s">
        <v>75</v>
      </c>
      <c r="D37" s="88" t="s">
        <v>104</v>
      </c>
      <c r="F37" s="4" t="s">
        <v>38</v>
      </c>
      <c r="H37" s="16"/>
    </row>
    <row r="38" spans="3:9" x14ac:dyDescent="0.5">
      <c r="C38" s="62" t="s">
        <v>41</v>
      </c>
      <c r="D38" s="84">
        <f>G24</f>
        <v>1614000</v>
      </c>
      <c r="F38" s="86" t="s">
        <v>75</v>
      </c>
      <c r="G38" s="89" t="s">
        <v>104</v>
      </c>
      <c r="H38" s="32"/>
      <c r="I38" s="31"/>
    </row>
    <row r="39" spans="3:9" x14ac:dyDescent="0.5">
      <c r="C39" s="62" t="s">
        <v>37</v>
      </c>
      <c r="D39" s="84">
        <f>G35</f>
        <v>907500</v>
      </c>
      <c r="F39" s="60" t="s">
        <v>83</v>
      </c>
      <c r="G39" s="84">
        <v>352000</v>
      </c>
    </row>
    <row r="40" spans="3:9" x14ac:dyDescent="0.5">
      <c r="C40" s="153" t="s">
        <v>39</v>
      </c>
      <c r="D40" s="91">
        <f>SUM(D38:D39)</f>
        <v>2521500</v>
      </c>
      <c r="F40" s="60" t="s">
        <v>84</v>
      </c>
      <c r="G40" s="85">
        <v>32000</v>
      </c>
    </row>
    <row r="41" spans="3:9" x14ac:dyDescent="0.5">
      <c r="C41" s="82"/>
      <c r="D41" s="83"/>
      <c r="F41" s="60" t="s">
        <v>105</v>
      </c>
      <c r="G41" s="85">
        <v>907500</v>
      </c>
    </row>
    <row r="42" spans="3:9" x14ac:dyDescent="0.5">
      <c r="F42" s="153" t="s">
        <v>40</v>
      </c>
      <c r="G42" s="92">
        <f>SUM(G39:G41)</f>
        <v>1291500</v>
      </c>
      <c r="H42" s="17"/>
    </row>
    <row r="43" spans="3:9" x14ac:dyDescent="0.5">
      <c r="C43" s="4" t="s">
        <v>40</v>
      </c>
      <c r="F43" s="82"/>
      <c r="G43" s="35"/>
      <c r="H43" s="17"/>
    </row>
    <row r="44" spans="3:9" x14ac:dyDescent="0.5">
      <c r="C44" s="86" t="s">
        <v>75</v>
      </c>
      <c r="D44" s="89" t="s">
        <v>104</v>
      </c>
      <c r="F44" s="33"/>
      <c r="H44" s="17"/>
    </row>
    <row r="45" spans="3:9" x14ac:dyDescent="0.5">
      <c r="C45" s="60" t="s">
        <v>92</v>
      </c>
      <c r="D45" s="85">
        <v>55000</v>
      </c>
    </row>
    <row r="46" spans="3:9" x14ac:dyDescent="0.5">
      <c r="C46" s="60" t="s">
        <v>93</v>
      </c>
      <c r="D46" s="85">
        <v>17500</v>
      </c>
    </row>
    <row r="47" spans="3:9" x14ac:dyDescent="0.5">
      <c r="C47" s="60" t="s">
        <v>94</v>
      </c>
      <c r="D47" s="85">
        <v>52500</v>
      </c>
    </row>
    <row r="48" spans="3:9" x14ac:dyDescent="0.5">
      <c r="C48" s="60" t="s">
        <v>95</v>
      </c>
      <c r="D48" s="85">
        <v>39000</v>
      </c>
    </row>
    <row r="49" spans="3:5" x14ac:dyDescent="0.5">
      <c r="C49" s="153" t="s">
        <v>40</v>
      </c>
      <c r="D49" s="92">
        <f>SUM(D45:D48)</f>
        <v>164000</v>
      </c>
      <c r="E49" s="27"/>
    </row>
    <row r="50" spans="3:5" x14ac:dyDescent="0.5">
      <c r="C50" s="9"/>
      <c r="D50" s="15"/>
    </row>
    <row r="51" spans="3:5" x14ac:dyDescent="0.5">
      <c r="D51" s="34"/>
    </row>
    <row r="52" spans="3:5" x14ac:dyDescent="0.5">
      <c r="C52" s="9"/>
      <c r="D52" s="15"/>
    </row>
    <row r="53" spans="3:5" x14ac:dyDescent="0.5">
      <c r="C53" s="9"/>
      <c r="D53" s="15"/>
    </row>
    <row r="54" spans="3:5" x14ac:dyDescent="0.5">
      <c r="D54" s="14"/>
    </row>
  </sheetData>
  <mergeCells count="2">
    <mergeCell ref="C1:F1"/>
    <mergeCell ref="C16:H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00FE4-C9CF-A749-B503-5D0CD8C75A60}">
  <dimension ref="B1:N101"/>
  <sheetViews>
    <sheetView topLeftCell="A73" zoomScale="85" zoomScaleNormal="85" workbookViewId="0">
      <selection activeCell="K85" sqref="K85"/>
    </sheetView>
  </sheetViews>
  <sheetFormatPr defaultColWidth="10.8125" defaultRowHeight="15.75" x14ac:dyDescent="0.5"/>
  <cols>
    <col min="2" max="2" width="5" style="6" customWidth="1"/>
    <col min="3" max="3" width="14.3125" customWidth="1"/>
    <col min="4" max="4" width="11.5" style="10" bestFit="1" customWidth="1"/>
    <col min="5" max="5" width="31.8125" style="10" customWidth="1"/>
    <col min="6" max="6" width="11.5" style="10" bestFit="1" customWidth="1"/>
    <col min="7" max="7" width="10.6875" style="10" customWidth="1"/>
    <col min="8" max="8" width="10.8125" style="10"/>
  </cols>
  <sheetData>
    <row r="1" spans="2:14" s="5" customFormat="1" ht="39" customHeight="1" x14ac:dyDescent="0.5">
      <c r="B1" s="25" t="s">
        <v>11</v>
      </c>
      <c r="C1" s="25"/>
      <c r="D1" s="25"/>
      <c r="E1" s="25"/>
      <c r="F1" s="25"/>
      <c r="G1" s="25"/>
      <c r="H1" s="25"/>
      <c r="I1" s="25"/>
      <c r="J1" s="25"/>
      <c r="K1" s="25"/>
      <c r="L1" s="25"/>
      <c r="M1" s="25"/>
      <c r="N1" s="25"/>
    </row>
    <row r="2" spans="2:14" ht="20" customHeight="1" x14ac:dyDescent="0.5">
      <c r="B2" s="6" t="s">
        <v>1</v>
      </c>
      <c r="C2" t="s">
        <v>12</v>
      </c>
    </row>
    <row r="3" spans="2:14" ht="20" customHeight="1" x14ac:dyDescent="0.5"/>
    <row r="4" spans="2:14" ht="86.65" customHeight="1" x14ac:dyDescent="0.5">
      <c r="D4" s="75" t="s">
        <v>158</v>
      </c>
      <c r="E4" s="76"/>
      <c r="F4" s="76"/>
      <c r="G4" s="77"/>
    </row>
    <row r="5" spans="2:14" ht="20" customHeight="1" x14ac:dyDescent="0.5"/>
    <row r="6" spans="2:14" ht="20" customHeight="1" x14ac:dyDescent="0.5">
      <c r="B6" s="6" t="s">
        <v>2</v>
      </c>
      <c r="C6" t="s">
        <v>13</v>
      </c>
    </row>
    <row r="7" spans="2:14" ht="20" customHeight="1" x14ac:dyDescent="0.5"/>
    <row r="8" spans="2:14" ht="70.150000000000006" customHeight="1" x14ac:dyDescent="0.5">
      <c r="D8" s="78" t="s">
        <v>159</v>
      </c>
      <c r="E8" s="79"/>
      <c r="F8" s="79"/>
      <c r="G8" s="79"/>
      <c r="H8" s="80"/>
    </row>
    <row r="9" spans="2:14" ht="20" customHeight="1" x14ac:dyDescent="0.5"/>
    <row r="10" spans="2:14" ht="20" customHeight="1" x14ac:dyDescent="0.5">
      <c r="B10" s="6" t="s">
        <v>3</v>
      </c>
      <c r="C10" t="s">
        <v>14</v>
      </c>
    </row>
    <row r="11" spans="2:14" x14ac:dyDescent="0.5">
      <c r="B11" s="8"/>
    </row>
    <row r="12" spans="2:14" ht="63" x14ac:dyDescent="0.5">
      <c r="B12" s="8"/>
      <c r="E12" s="37" t="s">
        <v>160</v>
      </c>
    </row>
    <row r="13" spans="2:14" x14ac:dyDescent="0.5">
      <c r="B13" s="8"/>
      <c r="E13" s="36"/>
    </row>
    <row r="14" spans="2:14" ht="63" x14ac:dyDescent="0.5">
      <c r="B14" s="8"/>
      <c r="E14" s="36" t="s">
        <v>161</v>
      </c>
    </row>
    <row r="15" spans="2:14" x14ac:dyDescent="0.5">
      <c r="B15" s="8"/>
      <c r="E15" s="36"/>
    </row>
    <row r="16" spans="2:14" ht="52.15" customHeight="1" x14ac:dyDescent="0.5">
      <c r="B16" s="8"/>
      <c r="E16" s="150" t="s">
        <v>100</v>
      </c>
      <c r="F16" s="74"/>
    </row>
    <row r="17" spans="2:8" ht="20" customHeight="1" x14ac:dyDescent="0.5">
      <c r="B17" s="8"/>
      <c r="E17" s="64" t="s">
        <v>60</v>
      </c>
      <c r="F17" s="65"/>
      <c r="G17" s="63"/>
    </row>
    <row r="18" spans="2:8" ht="20" customHeight="1" x14ac:dyDescent="0.5">
      <c r="B18" s="8"/>
      <c r="E18" s="66" t="s">
        <v>53</v>
      </c>
      <c r="F18" s="67">
        <v>180000</v>
      </c>
    </row>
    <row r="19" spans="2:8" ht="20" customHeight="1" x14ac:dyDescent="0.5">
      <c r="B19" s="8"/>
      <c r="E19" s="66" t="s">
        <v>96</v>
      </c>
      <c r="F19" s="68">
        <v>-48000</v>
      </c>
    </row>
    <row r="20" spans="2:8" ht="20" customHeight="1" x14ac:dyDescent="0.5">
      <c r="B20" s="8"/>
      <c r="E20" s="66" t="s">
        <v>97</v>
      </c>
      <c r="F20" s="69">
        <v>132000</v>
      </c>
    </row>
    <row r="21" spans="2:8" ht="20" customHeight="1" x14ac:dyDescent="0.5">
      <c r="B21" s="8"/>
      <c r="E21" s="64" t="s">
        <v>61</v>
      </c>
      <c r="F21" s="65"/>
    </row>
    <row r="22" spans="2:8" ht="20" customHeight="1" x14ac:dyDescent="0.5">
      <c r="B22" s="8"/>
      <c r="E22" s="66" t="s">
        <v>98</v>
      </c>
      <c r="F22" s="70">
        <v>-85000</v>
      </c>
    </row>
    <row r="23" spans="2:8" ht="20" customHeight="1" thickBot="1" x14ac:dyDescent="0.55000000000000004">
      <c r="B23" s="8"/>
      <c r="E23" s="66" t="s">
        <v>101</v>
      </c>
      <c r="F23" s="71">
        <v>47000</v>
      </c>
    </row>
    <row r="24" spans="2:8" ht="20" customHeight="1" thickTop="1" x14ac:dyDescent="0.5">
      <c r="B24" s="8"/>
      <c r="E24" s="72"/>
      <c r="F24" s="73"/>
    </row>
    <row r="25" spans="2:8" ht="20" customHeight="1" x14ac:dyDescent="0.5">
      <c r="B25" s="8"/>
    </row>
    <row r="26" spans="2:8" ht="20" customHeight="1" x14ac:dyDescent="0.5">
      <c r="B26" s="8"/>
    </row>
    <row r="28" spans="2:8" s="5" customFormat="1" x14ac:dyDescent="0.5">
      <c r="B28" s="5" t="s">
        <v>20</v>
      </c>
      <c r="D28" s="10"/>
      <c r="E28" s="10"/>
      <c r="F28" s="10"/>
      <c r="G28" s="10"/>
      <c r="H28" s="10"/>
    </row>
    <row r="35" spans="2:5" ht="20" customHeight="1" x14ac:dyDescent="0.5">
      <c r="B35" t="s">
        <v>15</v>
      </c>
    </row>
    <row r="36" spans="2:5" ht="20" customHeight="1" x14ac:dyDescent="0.5"/>
    <row r="37" spans="2:5" ht="20" customHeight="1" x14ac:dyDescent="0.5">
      <c r="C37" s="81" t="s">
        <v>162</v>
      </c>
      <c r="D37" s="81"/>
      <c r="E37" s="81"/>
    </row>
    <row r="38" spans="2:5" ht="20" customHeight="1" x14ac:dyDescent="0.5">
      <c r="C38" s="81"/>
      <c r="D38" s="81"/>
      <c r="E38" s="81"/>
    </row>
    <row r="39" spans="2:5" ht="20" customHeight="1" x14ac:dyDescent="0.5">
      <c r="C39" s="81"/>
      <c r="D39" s="81"/>
      <c r="E39" s="81"/>
    </row>
    <row r="40" spans="2:5" ht="20" customHeight="1" x14ac:dyDescent="0.5">
      <c r="C40" s="81"/>
      <c r="D40" s="81"/>
      <c r="E40" s="81"/>
    </row>
    <row r="41" spans="2:5" ht="20" customHeight="1" x14ac:dyDescent="0.5">
      <c r="C41" s="21"/>
      <c r="D41" s="21"/>
      <c r="E41" s="21"/>
    </row>
    <row r="42" spans="2:5" ht="20" customHeight="1" x14ac:dyDescent="0.5">
      <c r="C42" s="81" t="s">
        <v>163</v>
      </c>
      <c r="D42" s="81"/>
      <c r="E42" s="81"/>
    </row>
    <row r="43" spans="2:5" ht="20" customHeight="1" x14ac:dyDescent="0.5">
      <c r="C43" s="81"/>
      <c r="D43" s="81"/>
      <c r="E43" s="81"/>
    </row>
    <row r="44" spans="2:5" ht="20" customHeight="1" x14ac:dyDescent="0.5">
      <c r="C44" s="81"/>
      <c r="D44" s="81"/>
      <c r="E44" s="81"/>
    </row>
    <row r="45" spans="2:5" ht="20" customHeight="1" x14ac:dyDescent="0.5">
      <c r="C45" s="81"/>
      <c r="D45" s="81"/>
      <c r="E45" s="81"/>
    </row>
    <row r="46" spans="2:5" ht="20" customHeight="1" x14ac:dyDescent="0.5">
      <c r="C46" s="21"/>
      <c r="D46" s="21"/>
      <c r="E46" s="21"/>
    </row>
    <row r="47" spans="2:5" ht="20" customHeight="1" x14ac:dyDescent="0.5">
      <c r="B47" s="6" t="s">
        <v>1</v>
      </c>
      <c r="C47" t="s">
        <v>16</v>
      </c>
    </row>
    <row r="48" spans="2:5" ht="20" customHeight="1" x14ac:dyDescent="0.5"/>
    <row r="49" spans="2:5" ht="20" customHeight="1" x14ac:dyDescent="0.5">
      <c r="C49" s="81" t="s">
        <v>164</v>
      </c>
      <c r="D49" s="81"/>
      <c r="E49" s="81"/>
    </row>
    <row r="50" spans="2:5" ht="20" customHeight="1" x14ac:dyDescent="0.5">
      <c r="C50" s="81"/>
      <c r="D50" s="81"/>
      <c r="E50" s="81"/>
    </row>
    <row r="51" spans="2:5" ht="20" customHeight="1" x14ac:dyDescent="0.5">
      <c r="C51" s="81"/>
      <c r="D51" s="81"/>
      <c r="E51" s="81"/>
    </row>
    <row r="52" spans="2:5" ht="20" customHeight="1" x14ac:dyDescent="0.5">
      <c r="C52" s="21"/>
      <c r="D52" s="21"/>
      <c r="E52" s="21"/>
    </row>
    <row r="53" spans="2:5" ht="20" customHeight="1" x14ac:dyDescent="0.5">
      <c r="C53" s="81" t="s">
        <v>165</v>
      </c>
      <c r="D53" s="81"/>
      <c r="E53" s="81"/>
    </row>
    <row r="54" spans="2:5" ht="20" customHeight="1" x14ac:dyDescent="0.5">
      <c r="C54" s="81"/>
      <c r="D54" s="81"/>
      <c r="E54" s="81"/>
    </row>
    <row r="55" spans="2:5" ht="20" customHeight="1" x14ac:dyDescent="0.5">
      <c r="C55" s="81"/>
      <c r="D55" s="81"/>
      <c r="E55" s="81"/>
    </row>
    <row r="56" spans="2:5" ht="20" customHeight="1" x14ac:dyDescent="0.5">
      <c r="C56" s="21"/>
      <c r="D56" s="21"/>
      <c r="E56" s="21"/>
    </row>
    <row r="57" spans="2:5" ht="20" customHeight="1" x14ac:dyDescent="0.5">
      <c r="C57" s="21"/>
      <c r="D57" s="21"/>
      <c r="E57" s="21"/>
    </row>
    <row r="58" spans="2:5" ht="20" customHeight="1" x14ac:dyDescent="0.5">
      <c r="B58" s="6" t="s">
        <v>2</v>
      </c>
      <c r="C58" t="s">
        <v>17</v>
      </c>
    </row>
    <row r="59" spans="2:5" ht="20" customHeight="1" x14ac:dyDescent="0.5"/>
    <row r="60" spans="2:5" ht="20" customHeight="1" x14ac:dyDescent="0.5">
      <c r="C60" s="81" t="s">
        <v>166</v>
      </c>
      <c r="D60" s="81"/>
      <c r="E60" s="81"/>
    </row>
    <row r="61" spans="2:5" ht="20" customHeight="1" x14ac:dyDescent="0.5">
      <c r="C61" s="81"/>
      <c r="D61" s="81"/>
      <c r="E61" s="81"/>
    </row>
    <row r="62" spans="2:5" ht="20" customHeight="1" x14ac:dyDescent="0.5">
      <c r="C62" s="81"/>
      <c r="D62" s="81"/>
      <c r="E62" s="81"/>
    </row>
    <row r="63" spans="2:5" ht="20" customHeight="1" x14ac:dyDescent="0.5">
      <c r="C63" s="21"/>
      <c r="D63" s="21"/>
      <c r="E63" s="21"/>
    </row>
    <row r="64" spans="2:5" ht="20" customHeight="1" x14ac:dyDescent="0.5">
      <c r="B64" s="6" t="s">
        <v>3</v>
      </c>
      <c r="C64" t="s">
        <v>18</v>
      </c>
    </row>
    <row r="65" spans="2:6" ht="20" customHeight="1" x14ac:dyDescent="0.5">
      <c r="B65" s="6" t="s">
        <v>102</v>
      </c>
    </row>
    <row r="66" spans="2:6" ht="20" customHeight="1" x14ac:dyDescent="0.5">
      <c r="C66" s="81" t="s">
        <v>167</v>
      </c>
      <c r="D66" s="81"/>
      <c r="E66" s="81"/>
    </row>
    <row r="67" spans="2:6" ht="20" customHeight="1" x14ac:dyDescent="0.5">
      <c r="C67" s="81"/>
      <c r="D67" s="81"/>
      <c r="E67" s="81"/>
    </row>
    <row r="68" spans="2:6" ht="20" customHeight="1" x14ac:dyDescent="0.5">
      <c r="C68" s="81"/>
      <c r="D68" s="81"/>
      <c r="E68" s="81"/>
    </row>
    <row r="69" spans="2:6" ht="20" customHeight="1" x14ac:dyDescent="0.5">
      <c r="C69" s="81"/>
      <c r="D69" s="81"/>
      <c r="E69" s="81"/>
    </row>
    <row r="70" spans="2:6" ht="20" customHeight="1" x14ac:dyDescent="0.5"/>
    <row r="71" spans="2:6" ht="20" customHeight="1" x14ac:dyDescent="0.5">
      <c r="B71" s="6" t="s">
        <v>4</v>
      </c>
      <c r="C71" t="s">
        <v>19</v>
      </c>
    </row>
    <row r="72" spans="2:6" ht="20" customHeight="1" x14ac:dyDescent="0.5">
      <c r="B72" s="8"/>
    </row>
    <row r="73" spans="2:6" ht="70.5" customHeight="1" x14ac:dyDescent="0.5">
      <c r="B73" s="8"/>
      <c r="E73" s="37" t="s">
        <v>168</v>
      </c>
    </row>
    <row r="74" spans="2:6" ht="69.75" customHeight="1" x14ac:dyDescent="0.5">
      <c r="B74" s="8"/>
      <c r="E74" s="36" t="s">
        <v>169</v>
      </c>
    </row>
    <row r="75" spans="2:6" x14ac:dyDescent="0.5">
      <c r="B75" s="8"/>
      <c r="E75" s="36"/>
    </row>
    <row r="76" spans="2:6" ht="52.5" customHeight="1" x14ac:dyDescent="0.5">
      <c r="B76" s="18"/>
      <c r="C76" s="10"/>
      <c r="E76" s="150" t="s">
        <v>103</v>
      </c>
      <c r="F76" s="151"/>
    </row>
    <row r="77" spans="2:6" ht="20" customHeight="1" x14ac:dyDescent="0.5">
      <c r="B77"/>
      <c r="C77" s="8"/>
      <c r="E77" s="64" t="s">
        <v>60</v>
      </c>
      <c r="F77" s="65"/>
    </row>
    <row r="78" spans="2:6" ht="20" customHeight="1" x14ac:dyDescent="0.5">
      <c r="C78" s="8"/>
      <c r="E78" s="66" t="s">
        <v>53</v>
      </c>
      <c r="F78" s="67">
        <v>135000</v>
      </c>
    </row>
    <row r="79" spans="2:6" ht="20" customHeight="1" x14ac:dyDescent="0.5">
      <c r="C79" s="8"/>
      <c r="E79" s="66" t="s">
        <v>96</v>
      </c>
      <c r="F79" s="68">
        <v>-72000</v>
      </c>
    </row>
    <row r="80" spans="2:6" ht="20" customHeight="1" x14ac:dyDescent="0.5">
      <c r="C80" s="8"/>
      <c r="E80" s="66" t="s">
        <v>97</v>
      </c>
      <c r="F80" s="69">
        <v>63000</v>
      </c>
    </row>
    <row r="81" spans="2:8" ht="20" customHeight="1" x14ac:dyDescent="0.5">
      <c r="C81" s="8"/>
      <c r="E81" s="64" t="s">
        <v>61</v>
      </c>
      <c r="F81" s="65"/>
    </row>
    <row r="82" spans="2:8" ht="20" customHeight="1" x14ac:dyDescent="0.5">
      <c r="C82" s="8"/>
      <c r="E82" s="66" t="s">
        <v>98</v>
      </c>
      <c r="F82" s="70">
        <v>-42000</v>
      </c>
    </row>
    <row r="83" spans="2:8" ht="20" customHeight="1" thickBot="1" x14ac:dyDescent="0.55000000000000004">
      <c r="C83" s="8"/>
      <c r="E83" s="66" t="s">
        <v>101</v>
      </c>
      <c r="F83" s="71">
        <v>21000</v>
      </c>
    </row>
    <row r="84" spans="2:8" ht="20" customHeight="1" thickTop="1" x14ac:dyDescent="0.5">
      <c r="B84" s="18"/>
      <c r="C84" s="8"/>
      <c r="E84" s="72"/>
      <c r="F84" s="73"/>
    </row>
    <row r="85" spans="2:8" ht="20" customHeight="1" x14ac:dyDescent="0.5">
      <c r="B85" s="18"/>
      <c r="C85" s="10"/>
      <c r="D85"/>
      <c r="F85" s="20"/>
    </row>
    <row r="86" spans="2:8" ht="20" customHeight="1" x14ac:dyDescent="0.5">
      <c r="B86" s="18"/>
      <c r="C86" s="10"/>
    </row>
    <row r="87" spans="2:8" ht="20" customHeight="1" x14ac:dyDescent="0.5">
      <c r="B87" s="18"/>
      <c r="C87" s="10"/>
    </row>
    <row r="88" spans="2:8" ht="20" customHeight="1" x14ac:dyDescent="0.5">
      <c r="B88" s="18"/>
      <c r="C88" s="10"/>
    </row>
    <row r="89" spans="2:8" ht="20" customHeight="1" x14ac:dyDescent="0.5">
      <c r="B89" s="18"/>
      <c r="C89" s="10"/>
    </row>
    <row r="90" spans="2:8" ht="20" customHeight="1" x14ac:dyDescent="0.5">
      <c r="B90" s="18"/>
      <c r="C90" s="10"/>
      <c r="D90"/>
      <c r="E90"/>
    </row>
    <row r="91" spans="2:8" ht="20" customHeight="1" x14ac:dyDescent="0.5">
      <c r="B91" s="18"/>
      <c r="C91" s="10"/>
    </row>
    <row r="92" spans="2:8" ht="20" customHeight="1" x14ac:dyDescent="0.5">
      <c r="B92" s="18"/>
      <c r="C92" s="10"/>
      <c r="E92" s="18"/>
      <c r="H92"/>
    </row>
    <row r="93" spans="2:8" ht="20" customHeight="1" x14ac:dyDescent="0.5">
      <c r="C93" s="10"/>
      <c r="E93" s="18"/>
      <c r="H93"/>
    </row>
    <row r="94" spans="2:8" ht="20" customHeight="1" x14ac:dyDescent="0.5">
      <c r="C94" s="10"/>
      <c r="E94" s="18"/>
      <c r="H94"/>
    </row>
    <row r="95" spans="2:8" ht="20" customHeight="1" x14ac:dyDescent="0.5">
      <c r="C95" s="10"/>
      <c r="G95" s="19"/>
      <c r="H95"/>
    </row>
    <row r="96" spans="2:8" ht="20" customHeight="1" x14ac:dyDescent="0.5">
      <c r="C96" s="10"/>
      <c r="G96" s="19"/>
      <c r="H96"/>
    </row>
    <row r="97" spans="3:8" ht="20" customHeight="1" x14ac:dyDescent="0.5">
      <c r="C97" s="10"/>
      <c r="G97" s="19"/>
      <c r="H97"/>
    </row>
    <row r="98" spans="3:8" ht="20" customHeight="1" x14ac:dyDescent="0.5">
      <c r="C98" s="10"/>
      <c r="G98" s="19"/>
      <c r="H98"/>
    </row>
    <row r="99" spans="3:8" ht="20" customHeight="1" x14ac:dyDescent="0.5">
      <c r="C99" s="10"/>
      <c r="G99" s="19"/>
      <c r="H99"/>
    </row>
    <row r="100" spans="3:8" ht="20" customHeight="1" x14ac:dyDescent="0.5"/>
    <row r="101" spans="3:8" ht="20" customHeight="1" x14ac:dyDescent="0.5"/>
  </sheetData>
  <mergeCells count="11">
    <mergeCell ref="C53:E55"/>
    <mergeCell ref="C60:E62"/>
    <mergeCell ref="C66:E69"/>
    <mergeCell ref="E76:F76"/>
    <mergeCell ref="E16:F16"/>
    <mergeCell ref="C37:E40"/>
    <mergeCell ref="C42:E45"/>
    <mergeCell ref="C49:E51"/>
    <mergeCell ref="B1:N1"/>
    <mergeCell ref="D4:G4"/>
    <mergeCell ref="D8:H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16324-810F-6742-980D-21D62102780D}">
  <dimension ref="A1:L137"/>
  <sheetViews>
    <sheetView tabSelected="1" topLeftCell="A86" zoomScaleNormal="100" workbookViewId="0">
      <selection activeCell="H103" sqref="H103"/>
    </sheetView>
  </sheetViews>
  <sheetFormatPr defaultColWidth="11" defaultRowHeight="15.75" x14ac:dyDescent="0.5"/>
  <cols>
    <col min="1" max="1" width="5.8125" customWidth="1"/>
    <col min="2" max="2" width="9.375" customWidth="1"/>
    <col min="3" max="3" width="38.3125" customWidth="1"/>
    <col min="4" max="4" width="34.1875" customWidth="1"/>
    <col min="5" max="5" width="18.9375" customWidth="1"/>
    <col min="6" max="6" width="16.875" customWidth="1"/>
    <col min="7" max="7" width="26.75" customWidth="1"/>
    <col min="8" max="8" width="23.625" customWidth="1"/>
    <col min="9" max="12" width="10.3125" customWidth="1"/>
  </cols>
  <sheetData>
    <row r="1" spans="1:12" s="5" customFormat="1" ht="51" customHeight="1" x14ac:dyDescent="0.5">
      <c r="A1" s="25" t="s">
        <v>45</v>
      </c>
      <c r="B1" s="25"/>
      <c r="C1" s="25"/>
      <c r="D1" s="25"/>
      <c r="E1" s="25"/>
      <c r="F1" s="25"/>
      <c r="G1" s="25"/>
      <c r="H1" s="25"/>
      <c r="I1" s="25"/>
      <c r="J1" s="25"/>
      <c r="K1" s="25"/>
      <c r="L1" s="25"/>
    </row>
    <row r="2" spans="1:12" s="5" customFormat="1" x14ac:dyDescent="0.5">
      <c r="A2" s="22"/>
      <c r="B2" s="22"/>
      <c r="C2" s="22"/>
      <c r="D2" s="22"/>
      <c r="E2" s="22"/>
      <c r="F2" s="22"/>
      <c r="G2" s="22"/>
      <c r="H2" s="22"/>
      <c r="I2" s="22"/>
      <c r="J2" s="22"/>
      <c r="K2" s="22"/>
      <c r="L2" s="22"/>
    </row>
    <row r="3" spans="1:12" x14ac:dyDescent="0.5">
      <c r="A3" s="1" t="s">
        <v>1</v>
      </c>
      <c r="B3" t="s">
        <v>42</v>
      </c>
    </row>
    <row r="4" spans="1:12" x14ac:dyDescent="0.5">
      <c r="A4" s="1"/>
    </row>
    <row r="5" spans="1:12" ht="79.5" customHeight="1" x14ac:dyDescent="0.5">
      <c r="A5" s="1"/>
      <c r="B5" s="81" t="s">
        <v>141</v>
      </c>
      <c r="C5" s="81"/>
      <c r="D5" s="81"/>
      <c r="E5" s="81"/>
    </row>
    <row r="6" spans="1:12" x14ac:dyDescent="0.5">
      <c r="A6" s="1"/>
    </row>
    <row r="7" spans="1:12" x14ac:dyDescent="0.5">
      <c r="A7" s="1" t="s">
        <v>2</v>
      </c>
      <c r="B7" t="s">
        <v>43</v>
      </c>
    </row>
    <row r="8" spans="1:12" x14ac:dyDescent="0.5">
      <c r="A8" s="1"/>
    </row>
    <row r="9" spans="1:12" x14ac:dyDescent="0.5">
      <c r="A9" s="1"/>
      <c r="B9" s="147" t="s">
        <v>140</v>
      </c>
      <c r="C9" s="148"/>
      <c r="D9" s="148"/>
      <c r="E9" s="149"/>
      <c r="F9" s="106"/>
    </row>
    <row r="10" spans="1:12" x14ac:dyDescent="0.5">
      <c r="A10" s="1"/>
      <c r="B10" s="110">
        <v>1</v>
      </c>
      <c r="C10" s="107" t="s">
        <v>113</v>
      </c>
      <c r="D10" s="107"/>
      <c r="E10" s="113">
        <v>70</v>
      </c>
      <c r="F10" s="106"/>
    </row>
    <row r="11" spans="1:12" x14ac:dyDescent="0.5">
      <c r="A11" s="1"/>
      <c r="B11" s="110">
        <v>2</v>
      </c>
      <c r="C11" s="94" t="s">
        <v>114</v>
      </c>
      <c r="D11" s="94"/>
      <c r="E11" s="113"/>
      <c r="F11" s="106"/>
    </row>
    <row r="12" spans="1:12" x14ac:dyDescent="0.5">
      <c r="A12" s="1"/>
      <c r="B12" s="111"/>
      <c r="C12" s="107" t="s">
        <v>115</v>
      </c>
      <c r="D12" s="107"/>
      <c r="E12" s="114"/>
      <c r="F12" s="106"/>
    </row>
    <row r="13" spans="1:12" x14ac:dyDescent="0.5">
      <c r="A13" s="1"/>
      <c r="B13" s="133"/>
      <c r="C13" s="132" t="s">
        <v>116</v>
      </c>
      <c r="D13" s="132"/>
      <c r="E13" s="112">
        <v>40</v>
      </c>
      <c r="F13" s="106"/>
    </row>
    <row r="14" spans="1:12" x14ac:dyDescent="0.5">
      <c r="A14" s="1"/>
      <c r="B14" s="110">
        <v>3</v>
      </c>
      <c r="C14" s="94" t="s">
        <v>117</v>
      </c>
      <c r="D14" s="94"/>
      <c r="E14" s="113"/>
      <c r="F14" s="106"/>
    </row>
    <row r="15" spans="1:12" x14ac:dyDescent="0.5">
      <c r="A15" s="1"/>
      <c r="B15" s="111"/>
      <c r="C15" s="107" t="s">
        <v>118</v>
      </c>
      <c r="D15" s="107"/>
      <c r="E15" s="114"/>
      <c r="F15" s="106"/>
    </row>
    <row r="16" spans="1:12" x14ac:dyDescent="0.5">
      <c r="A16" s="1"/>
      <c r="B16" s="112"/>
      <c r="C16" s="132" t="s">
        <v>119</v>
      </c>
      <c r="D16" s="132"/>
      <c r="E16" s="112">
        <v>20</v>
      </c>
      <c r="F16" s="106"/>
    </row>
    <row r="17" spans="1:6" x14ac:dyDescent="0.5">
      <c r="A17" s="1"/>
      <c r="B17" s="109"/>
      <c r="C17" s="101" t="s">
        <v>120</v>
      </c>
      <c r="D17" s="101"/>
      <c r="E17" s="115">
        <f>SUM(E10:E16)</f>
        <v>130</v>
      </c>
      <c r="F17" s="106"/>
    </row>
    <row r="18" spans="1:6" x14ac:dyDescent="0.5">
      <c r="A18" s="1"/>
    </row>
    <row r="19" spans="1:6" x14ac:dyDescent="0.5">
      <c r="A19" s="1"/>
    </row>
    <row r="20" spans="1:6" x14ac:dyDescent="0.5">
      <c r="A20" s="1"/>
    </row>
    <row r="21" spans="1:6" x14ac:dyDescent="0.5">
      <c r="A21" s="1" t="s">
        <v>3</v>
      </c>
      <c r="B21" t="s">
        <v>44</v>
      </c>
    </row>
    <row r="23" spans="1:6" x14ac:dyDescent="0.5">
      <c r="B23" s="5"/>
      <c r="C23" s="104" t="s">
        <v>121</v>
      </c>
      <c r="D23" s="105"/>
    </row>
    <row r="24" spans="1:6" x14ac:dyDescent="0.5">
      <c r="C24" s="113" t="s">
        <v>122</v>
      </c>
      <c r="D24" s="108">
        <v>50</v>
      </c>
    </row>
    <row r="25" spans="1:6" x14ac:dyDescent="0.5">
      <c r="C25" s="114" t="s">
        <v>123</v>
      </c>
      <c r="D25" s="108">
        <v>150</v>
      </c>
    </row>
    <row r="26" spans="1:6" x14ac:dyDescent="0.5">
      <c r="C26" s="114" t="s">
        <v>65</v>
      </c>
      <c r="D26" s="108">
        <v>300</v>
      </c>
    </row>
    <row r="27" spans="1:6" x14ac:dyDescent="0.5">
      <c r="C27" s="114" t="s">
        <v>124</v>
      </c>
      <c r="D27" s="108">
        <v>250</v>
      </c>
    </row>
    <row r="28" spans="1:6" x14ac:dyDescent="0.5">
      <c r="C28" s="115" t="s">
        <v>120</v>
      </c>
      <c r="D28" s="102">
        <f>SUM(D24:D27)</f>
        <v>750</v>
      </c>
    </row>
    <row r="31" spans="1:6" s="5" customFormat="1" x14ac:dyDescent="0.5">
      <c r="A31" s="5" t="s">
        <v>46</v>
      </c>
    </row>
    <row r="39" spans="1:6" x14ac:dyDescent="0.5">
      <c r="A39" t="s">
        <v>47</v>
      </c>
    </row>
    <row r="41" spans="1:6" x14ac:dyDescent="0.5">
      <c r="C41" s="103"/>
      <c r="D41" s="99"/>
      <c r="E41" s="99"/>
      <c r="F41" s="99"/>
    </row>
    <row r="42" spans="1:6" x14ac:dyDescent="0.5">
      <c r="C42" s="103" t="s">
        <v>111</v>
      </c>
      <c r="D42" s="99"/>
      <c r="E42" s="99"/>
      <c r="F42" s="99"/>
    </row>
    <row r="43" spans="1:6" ht="52.9" customHeight="1" x14ac:dyDescent="0.5">
      <c r="C43" s="117" t="s">
        <v>155</v>
      </c>
      <c r="D43" s="117"/>
      <c r="E43" s="99"/>
      <c r="F43" s="99"/>
    </row>
    <row r="44" spans="1:6" x14ac:dyDescent="0.5">
      <c r="C44" s="103"/>
      <c r="D44" s="99"/>
      <c r="E44" s="99"/>
      <c r="F44" s="99"/>
    </row>
    <row r="45" spans="1:6" x14ac:dyDescent="0.5">
      <c r="C45" s="103" t="s">
        <v>112</v>
      </c>
      <c r="D45" s="99"/>
      <c r="E45" s="99"/>
      <c r="F45" s="99"/>
    </row>
    <row r="46" spans="1:6" ht="57.4" customHeight="1" x14ac:dyDescent="0.5">
      <c r="C46" s="118" t="s">
        <v>156</v>
      </c>
      <c r="D46" s="118"/>
      <c r="E46" s="99"/>
      <c r="F46" s="99"/>
    </row>
    <row r="47" spans="1:6" x14ac:dyDescent="0.5">
      <c r="C47" s="103"/>
      <c r="D47" s="99"/>
      <c r="E47" s="99"/>
      <c r="F47" s="99"/>
    </row>
    <row r="48" spans="1:6" x14ac:dyDescent="0.5">
      <c r="C48" s="103" t="s">
        <v>112</v>
      </c>
      <c r="D48" s="99"/>
      <c r="E48" s="99"/>
      <c r="F48" s="99"/>
    </row>
    <row r="49" spans="1:12" ht="54.4" customHeight="1" x14ac:dyDescent="0.5">
      <c r="C49" s="117" t="s">
        <v>157</v>
      </c>
      <c r="D49" s="117"/>
      <c r="E49" s="99"/>
      <c r="F49" s="99"/>
    </row>
    <row r="50" spans="1:12" x14ac:dyDescent="0.5">
      <c r="C50" s="103"/>
      <c r="D50" s="99"/>
      <c r="E50" s="99"/>
      <c r="F50" s="99"/>
    </row>
    <row r="51" spans="1:12" x14ac:dyDescent="0.5">
      <c r="C51" s="100"/>
      <c r="D51" s="145" t="s">
        <v>109</v>
      </c>
      <c r="E51" s="145" t="s">
        <v>110</v>
      </c>
      <c r="F51" s="146" t="s">
        <v>54</v>
      </c>
    </row>
    <row r="52" spans="1:12" x14ac:dyDescent="0.5">
      <c r="C52" s="93" t="s">
        <v>106</v>
      </c>
      <c r="D52" s="119">
        <v>2500</v>
      </c>
      <c r="E52" s="119">
        <v>4838</v>
      </c>
      <c r="F52" s="116">
        <v>0</v>
      </c>
    </row>
    <row r="53" spans="1:12" x14ac:dyDescent="0.5">
      <c r="C53" s="95" t="s">
        <v>107</v>
      </c>
      <c r="D53" s="120">
        <v>3409</v>
      </c>
      <c r="E53" s="120">
        <v>6950</v>
      </c>
      <c r="F53" s="96">
        <v>4838</v>
      </c>
    </row>
    <row r="54" spans="1:12" x14ac:dyDescent="0.5">
      <c r="C54" s="97" t="s">
        <v>108</v>
      </c>
      <c r="D54" s="121">
        <v>5728</v>
      </c>
      <c r="E54" s="121">
        <v>3700</v>
      </c>
      <c r="F54" s="98">
        <v>3250</v>
      </c>
    </row>
    <row r="55" spans="1:12" x14ac:dyDescent="0.5">
      <c r="C55" s="103"/>
      <c r="D55" s="99"/>
      <c r="E55" s="99"/>
      <c r="F55" s="99"/>
    </row>
    <row r="56" spans="1:12" x14ac:dyDescent="0.5">
      <c r="C56" s="103"/>
      <c r="D56" s="99"/>
      <c r="E56" s="99"/>
      <c r="F56" s="99"/>
    </row>
    <row r="57" spans="1:12" x14ac:dyDescent="0.5">
      <c r="C57" s="103"/>
      <c r="D57" s="99"/>
      <c r="E57" s="99"/>
      <c r="F57" s="99"/>
    </row>
    <row r="59" spans="1:12" s="5" customFormat="1" x14ac:dyDescent="0.5">
      <c r="A59" s="5" t="s">
        <v>48</v>
      </c>
    </row>
    <row r="61" spans="1:12" x14ac:dyDescent="0.5">
      <c r="A61" s="8"/>
    </row>
    <row r="62" spans="1:12" x14ac:dyDescent="0.5">
      <c r="K62" s="7"/>
    </row>
    <row r="63" spans="1:12" x14ac:dyDescent="0.5">
      <c r="K63" s="7"/>
    </row>
    <row r="64" spans="1:12" x14ac:dyDescent="0.5">
      <c r="K64" s="7"/>
      <c r="L64" s="11"/>
    </row>
    <row r="65" spans="2:12" x14ac:dyDescent="0.5">
      <c r="K65" s="7"/>
    </row>
    <row r="66" spans="2:12" x14ac:dyDescent="0.5">
      <c r="K66" s="7"/>
    </row>
    <row r="67" spans="2:12" x14ac:dyDescent="0.5">
      <c r="K67" s="7"/>
    </row>
    <row r="68" spans="2:12" x14ac:dyDescent="0.5">
      <c r="B68" s="11"/>
      <c r="K68" s="7"/>
    </row>
    <row r="69" spans="2:12" x14ac:dyDescent="0.5">
      <c r="K69" s="7"/>
      <c r="L69" s="12"/>
    </row>
    <row r="70" spans="2:12" x14ac:dyDescent="0.5">
      <c r="K70" s="7"/>
    </row>
    <row r="71" spans="2:12" x14ac:dyDescent="0.5">
      <c r="K71" s="7"/>
    </row>
    <row r="72" spans="2:12" x14ac:dyDescent="0.5">
      <c r="K72" s="7"/>
    </row>
    <row r="73" spans="2:12" x14ac:dyDescent="0.5">
      <c r="K73" s="7"/>
    </row>
    <row r="74" spans="2:12" x14ac:dyDescent="0.5">
      <c r="B74" s="12"/>
      <c r="K74" s="7"/>
    </row>
    <row r="75" spans="2:12" x14ac:dyDescent="0.5">
      <c r="K75" s="7"/>
    </row>
    <row r="76" spans="2:12" x14ac:dyDescent="0.5">
      <c r="K76" s="7"/>
    </row>
    <row r="77" spans="2:12" x14ac:dyDescent="0.5">
      <c r="K77" s="7"/>
    </row>
    <row r="81" spans="3:8" x14ac:dyDescent="0.5">
      <c r="C81" s="144" t="s">
        <v>125</v>
      </c>
      <c r="D81" s="144"/>
      <c r="G81" s="104" t="s">
        <v>131</v>
      </c>
      <c r="H81" s="105"/>
    </row>
    <row r="82" spans="3:8" x14ac:dyDescent="0.5">
      <c r="C82" s="93" t="s">
        <v>126</v>
      </c>
      <c r="D82" s="116">
        <v>342</v>
      </c>
      <c r="E82" s="54"/>
      <c r="G82" s="95" t="s">
        <v>126</v>
      </c>
      <c r="H82" s="130">
        <v>932</v>
      </c>
    </row>
    <row r="83" spans="3:8" x14ac:dyDescent="0.5">
      <c r="C83" s="95" t="s">
        <v>127</v>
      </c>
      <c r="D83" s="96">
        <v>1533</v>
      </c>
      <c r="G83" s="95" t="s">
        <v>132</v>
      </c>
      <c r="H83" s="130">
        <f>D86</f>
        <v>1554</v>
      </c>
    </row>
    <row r="84" spans="3:8" x14ac:dyDescent="0.5">
      <c r="C84" s="93" t="s">
        <v>128</v>
      </c>
      <c r="D84" s="116">
        <f>SUM(D82:D83)</f>
        <v>1875</v>
      </c>
      <c r="G84" s="95" t="s">
        <v>133</v>
      </c>
      <c r="H84" s="130">
        <v>1535</v>
      </c>
    </row>
    <row r="85" spans="3:8" x14ac:dyDescent="0.5">
      <c r="C85" s="95" t="s">
        <v>129</v>
      </c>
      <c r="D85" s="124">
        <v>-321</v>
      </c>
      <c r="G85" s="95" t="s">
        <v>134</v>
      </c>
      <c r="H85" s="130">
        <f>H86-(H82+H83+H84)</f>
        <v>18420</v>
      </c>
    </row>
    <row r="86" spans="3:8" x14ac:dyDescent="0.5">
      <c r="C86" s="109" t="s">
        <v>130</v>
      </c>
      <c r="D86" s="125">
        <f>D84+D85</f>
        <v>1554</v>
      </c>
      <c r="G86" s="93" t="s">
        <v>135</v>
      </c>
      <c r="H86" s="129">
        <v>22441</v>
      </c>
    </row>
    <row r="87" spans="3:8" x14ac:dyDescent="0.5">
      <c r="G87" s="95" t="s">
        <v>129</v>
      </c>
      <c r="H87" s="124">
        <v>-935</v>
      </c>
    </row>
    <row r="88" spans="3:8" x14ac:dyDescent="0.5">
      <c r="G88" s="109" t="s">
        <v>136</v>
      </c>
      <c r="H88" s="131">
        <f>H86+H87</f>
        <v>21506</v>
      </c>
    </row>
    <row r="90" spans="3:8" x14ac:dyDescent="0.5">
      <c r="C90" s="104" t="s">
        <v>137</v>
      </c>
      <c r="D90" s="105"/>
    </row>
    <row r="91" spans="3:8" x14ac:dyDescent="0.5">
      <c r="C91" s="95" t="s">
        <v>126</v>
      </c>
      <c r="D91" s="96">
        <f>D93-D92</f>
        <v>3496</v>
      </c>
    </row>
    <row r="92" spans="3:8" x14ac:dyDescent="0.5">
      <c r="C92" s="95" t="s">
        <v>136</v>
      </c>
      <c r="D92" s="130">
        <f>H88</f>
        <v>21506</v>
      </c>
    </row>
    <row r="93" spans="3:8" x14ac:dyDescent="0.5">
      <c r="C93" s="93" t="s">
        <v>138</v>
      </c>
      <c r="D93" s="116">
        <v>25002</v>
      </c>
    </row>
    <row r="94" spans="3:8" x14ac:dyDescent="0.5">
      <c r="C94" s="95" t="s">
        <v>129</v>
      </c>
      <c r="D94" s="124">
        <f>D95-D93</f>
        <v>-3214</v>
      </c>
    </row>
    <row r="95" spans="3:8" x14ac:dyDescent="0.5">
      <c r="C95" s="109" t="s">
        <v>139</v>
      </c>
      <c r="D95" s="125">
        <v>21788</v>
      </c>
    </row>
    <row r="100" spans="1:4" s="5" customFormat="1" x14ac:dyDescent="0.5">
      <c r="A100" s="5" t="s">
        <v>51</v>
      </c>
    </row>
    <row r="101" spans="1:4" s="5" customFormat="1" x14ac:dyDescent="0.5">
      <c r="A101" s="5" t="s">
        <v>52</v>
      </c>
    </row>
    <row r="108" spans="1:4" x14ac:dyDescent="0.5">
      <c r="A108" t="s">
        <v>49</v>
      </c>
    </row>
    <row r="111" spans="1:4" x14ac:dyDescent="0.5">
      <c r="C111" s="139" t="s">
        <v>75</v>
      </c>
      <c r="D111" s="139" t="s">
        <v>104</v>
      </c>
    </row>
    <row r="112" spans="1:4" x14ac:dyDescent="0.5">
      <c r="C112" s="114" t="s">
        <v>144</v>
      </c>
      <c r="D112" s="140"/>
    </row>
    <row r="113" spans="3:4" x14ac:dyDescent="0.5">
      <c r="C113" s="114" t="s">
        <v>145</v>
      </c>
      <c r="D113" s="120">
        <v>17433</v>
      </c>
    </row>
    <row r="114" spans="3:4" x14ac:dyDescent="0.5">
      <c r="C114" s="114" t="s">
        <v>146</v>
      </c>
      <c r="D114" s="120">
        <v>77321</v>
      </c>
    </row>
    <row r="115" spans="3:4" x14ac:dyDescent="0.5">
      <c r="C115" s="126" t="s">
        <v>142</v>
      </c>
      <c r="D115" s="127">
        <f>SUM(D113:D114)</f>
        <v>94754</v>
      </c>
    </row>
    <row r="116" spans="3:4" x14ac:dyDescent="0.5">
      <c r="C116" s="126" t="s">
        <v>147</v>
      </c>
      <c r="D116" s="128">
        <v>-16428</v>
      </c>
    </row>
    <row r="117" spans="3:4" x14ac:dyDescent="0.5">
      <c r="C117" s="122" t="s">
        <v>132</v>
      </c>
      <c r="D117" s="141">
        <f>D115+D116</f>
        <v>78326</v>
      </c>
    </row>
    <row r="120" spans="3:4" x14ac:dyDescent="0.5">
      <c r="C120" s="137" t="s">
        <v>75</v>
      </c>
      <c r="D120" s="138" t="s">
        <v>104</v>
      </c>
    </row>
    <row r="121" spans="3:4" x14ac:dyDescent="0.5">
      <c r="C121" s="95" t="s">
        <v>148</v>
      </c>
      <c r="D121" s="108"/>
    </row>
    <row r="122" spans="3:4" x14ac:dyDescent="0.5">
      <c r="C122" s="142" t="s">
        <v>145</v>
      </c>
      <c r="D122" s="96">
        <v>241439</v>
      </c>
    </row>
    <row r="123" spans="3:4" x14ac:dyDescent="0.5">
      <c r="C123" s="95" t="s">
        <v>143</v>
      </c>
      <c r="D123" s="96">
        <v>78326</v>
      </c>
    </row>
    <row r="124" spans="3:4" x14ac:dyDescent="0.5">
      <c r="C124" s="95" t="s">
        <v>150</v>
      </c>
      <c r="D124" s="96">
        <v>125900</v>
      </c>
    </row>
    <row r="125" spans="3:4" x14ac:dyDescent="0.5">
      <c r="C125" s="95" t="s">
        <v>151</v>
      </c>
      <c r="D125" s="96">
        <v>94425</v>
      </c>
    </row>
    <row r="126" spans="3:4" x14ac:dyDescent="0.5">
      <c r="C126" s="109" t="s">
        <v>149</v>
      </c>
      <c r="D126" s="125">
        <f>SUM(D122:D125)</f>
        <v>540090</v>
      </c>
    </row>
    <row r="127" spans="3:4" x14ac:dyDescent="0.5">
      <c r="C127" s="95" t="s">
        <v>147</v>
      </c>
      <c r="D127" s="124">
        <v>-234423</v>
      </c>
    </row>
    <row r="128" spans="3:4" x14ac:dyDescent="0.5">
      <c r="C128" s="100" t="s">
        <v>152</v>
      </c>
      <c r="D128" s="143">
        <f>D126+D127</f>
        <v>305667</v>
      </c>
    </row>
    <row r="131" spans="3:4" x14ac:dyDescent="0.5">
      <c r="C131" s="137" t="s">
        <v>75</v>
      </c>
      <c r="D131" s="138" t="s">
        <v>104</v>
      </c>
    </row>
    <row r="132" spans="3:4" x14ac:dyDescent="0.5">
      <c r="C132" s="95" t="s">
        <v>153</v>
      </c>
      <c r="D132" s="108"/>
    </row>
    <row r="133" spans="3:4" x14ac:dyDescent="0.5">
      <c r="C133" s="95" t="s">
        <v>145</v>
      </c>
      <c r="D133" s="96">
        <v>312842</v>
      </c>
    </row>
    <row r="134" spans="3:4" ht="16.149999999999999" thickBot="1" x14ac:dyDescent="0.55000000000000004">
      <c r="C134" s="95" t="s">
        <v>152</v>
      </c>
      <c r="D134" s="96">
        <v>305667</v>
      </c>
    </row>
    <row r="135" spans="3:4" ht="16.149999999999999" thickBot="1" x14ac:dyDescent="0.55000000000000004">
      <c r="C135" s="134" t="s">
        <v>154</v>
      </c>
      <c r="D135" s="123">
        <f>SUM(D133:D134)</f>
        <v>618509</v>
      </c>
    </row>
    <row r="136" spans="3:4" ht="16.149999999999999" thickBot="1" x14ac:dyDescent="0.55000000000000004">
      <c r="C136" s="95" t="s">
        <v>147</v>
      </c>
      <c r="D136" s="124">
        <v>-342384</v>
      </c>
    </row>
    <row r="137" spans="3:4" x14ac:dyDescent="0.5">
      <c r="C137" s="135" t="s">
        <v>54</v>
      </c>
      <c r="D137" s="136">
        <f>D135+D136</f>
        <v>276125</v>
      </c>
    </row>
  </sheetData>
  <mergeCells count="10">
    <mergeCell ref="C90:D90"/>
    <mergeCell ref="C46:D46"/>
    <mergeCell ref="C49:D49"/>
    <mergeCell ref="C23:D23"/>
    <mergeCell ref="C81:D81"/>
    <mergeCell ref="G81:H81"/>
    <mergeCell ref="A1:L1"/>
    <mergeCell ref="B5:E5"/>
    <mergeCell ref="B9:E9"/>
    <mergeCell ref="C43:D43"/>
  </mergeCells>
  <phoneticPr fontId="1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Chapter 2, PB 1-3</vt:lpstr>
      <vt:lpstr>Chapter 2, PA 4 &amp; 5</vt:lpstr>
      <vt:lpstr>Ch3 (PB2&amp;4, CM&amp;BE Analysis)</vt:lpstr>
      <vt:lpstr>Ch4,PA2,4-6 (Job Order Costing)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Shiaoming</dc:creator>
  <cp:lastModifiedBy>Karan Patil</cp:lastModifiedBy>
  <dcterms:created xsi:type="dcterms:W3CDTF">2021-02-26T03:43:28Z</dcterms:created>
  <dcterms:modified xsi:type="dcterms:W3CDTF">2022-10-29T00:11:37Z</dcterms:modified>
</cp:coreProperties>
</file>