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iego-Desktop\Documents\GitHub\v5-mibodega.pe\mibodega\resources\business experiment\"/>
    </mc:Choice>
  </mc:AlternateContent>
  <xr:revisionPtr revIDLastSave="0" documentId="13_ncr:1_{BBAC65DD-A19F-4F26-99A0-17A7D42E49CD}" xr6:coauthVersionLast="45" xr6:coauthVersionMax="45" xr10:uidLastSave="{00000000-0000-0000-0000-000000000000}"/>
  <bookViews>
    <workbookView xWindow="2340" yWindow="234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1" l="1"/>
  <c r="B70" i="1"/>
  <c r="H58" i="1"/>
  <c r="D58" i="1"/>
  <c r="C58" i="1"/>
  <c r="B58" i="1"/>
  <c r="D46" i="1"/>
  <c r="C46" i="1"/>
  <c r="B46" i="1"/>
  <c r="D32" i="1" l="1"/>
  <c r="C32" i="1"/>
  <c r="B32" i="1"/>
  <c r="F17" i="1"/>
  <c r="B17" i="1"/>
  <c r="C17" i="1"/>
</calcChain>
</file>

<file path=xl/sharedStrings.xml><?xml version="1.0" encoding="utf-8"?>
<sst xmlns="http://schemas.openxmlformats.org/spreadsheetml/2006/main" count="103" uniqueCount="40">
  <si>
    <t>Rewe city</t>
  </si>
  <si>
    <t>Ekeda</t>
  </si>
  <si>
    <t>Ground beef 500g</t>
  </si>
  <si>
    <t>Spring onions</t>
  </si>
  <si>
    <t>Mozzarela 45% fat 125g</t>
  </si>
  <si>
    <t>Mozzarela 24% fat 125g</t>
  </si>
  <si>
    <t>Pringles 200g</t>
  </si>
  <si>
    <t>Coke 500ml</t>
  </si>
  <si>
    <t>Kelloggs Tresor</t>
  </si>
  <si>
    <t>Pommes-Waved</t>
  </si>
  <si>
    <t>Chips Oriental</t>
  </si>
  <si>
    <t>Egg large floor chicken 6 und</t>
  </si>
  <si>
    <t>Egg large floor chicken 10 und</t>
  </si>
  <si>
    <t>Orange juice Innocent Saft</t>
  </si>
  <si>
    <t>Product as sold</t>
  </si>
  <si>
    <t>Deposit for bottles</t>
  </si>
  <si>
    <t>Milk 1L 1,5% fat</t>
  </si>
  <si>
    <t>Tomato 1kg</t>
  </si>
  <si>
    <t>Potential savings</t>
  </si>
  <si>
    <t>Only same products list</t>
  </si>
  <si>
    <t>Alimentos.pe</t>
  </si>
  <si>
    <t>Bodega 1</t>
  </si>
  <si>
    <t>Bodega 2</t>
  </si>
  <si>
    <t>Bodega 3</t>
  </si>
  <si>
    <t>Leche gloria roja grande</t>
  </si>
  <si>
    <t>Huevos rosado x kg</t>
  </si>
  <si>
    <t>Arroz suelto faraón x kg</t>
  </si>
  <si>
    <t>Lenteja granel x kg</t>
  </si>
  <si>
    <t>Frijol canario granel x kg</t>
  </si>
  <si>
    <t>Aceite Sao 500ml</t>
  </si>
  <si>
    <t>Zanahoria x kg</t>
  </si>
  <si>
    <t>Azúcar rubia x kg</t>
  </si>
  <si>
    <t>Tomate x kg</t>
  </si>
  <si>
    <t>Papaya x kg</t>
  </si>
  <si>
    <t>Platano de seda x mano</t>
  </si>
  <si>
    <t>Products list La Molina</t>
  </si>
  <si>
    <t>Only same product list LM</t>
  </si>
  <si>
    <t>Savings 4%-7,8%</t>
  </si>
  <si>
    <t>Wong</t>
  </si>
  <si>
    <t>Vea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</si>
</sst>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45472-E5F4-46CB-BE2E-998B21B5D05C}" name="Tabla1" displayName="Tabla1" ref="A1:C16" totalsRowShown="0">
  <autoFilter ref="A1:C16" xr:uid="{4E32F5DC-503D-41A8-AF8B-F941755B5095}"/>
  <tableColumns count="3">
    <tableColumn id="1" xr3:uid="{08D252FB-EE1E-4724-A38B-5AD8E88D0AC2}" name="Product as sold"/>
    <tableColumn id="2" xr3:uid="{8FFBEB0B-4179-46DB-B5C0-DC609B295EE8}" name="Ekeda"/>
    <tableColumn id="3" xr3:uid="{925D406D-3268-42F6-8949-2034EA5FB47E}" name="Rewe 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9821F6-A037-4E2F-A373-61CEA0D9E141}" name="Tabla14" displayName="Tabla14" ref="E1:F17" totalsRowCount="1">
  <autoFilter ref="E1:F16" xr:uid="{C9A1E2F3-C017-470D-AB57-8854B40EE37C}"/>
  <tableColumns count="2">
    <tableColumn id="1" xr3:uid="{FC482CB5-4D21-4A1E-8EA4-F58396E6B40E}" name="Potential savings"/>
    <tableColumn id="2" xr3:uid="{45CD1D48-99FF-4B06-8330-EFF662AD1231}" name="Ekeda" totalsRowFunction="custom">
      <totalsRowFormula>SUM(Tabla14[Ekeda])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058C9C-40F5-478C-B480-36C543E344D7}" name="Tabla15" displayName="Tabla15" ref="A19:D31" totalsRowShown="0">
  <autoFilter ref="A19:D31" xr:uid="{7417EC5F-21DD-482D-9C41-AFDE199C3D72}"/>
  <tableColumns count="4">
    <tableColumn id="1" xr3:uid="{49C54503-62F2-447E-9005-4DBE975BF9A9}" name="Only same products list"/>
    <tableColumn id="2" xr3:uid="{0E5FEB48-5D6A-4E09-9A6F-82C0107ED3C4}" name="Ekeda"/>
    <tableColumn id="3" xr3:uid="{198F2575-09FE-498A-ACD1-FF918CB855DC}" name="Rewe city"/>
    <tableColumn id="4" xr3:uid="{E05483EB-F81F-4D55-8F54-DF8E16D913CF}" name="Alimentos.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047ED3-56CC-4610-A4C6-C401BF9EB217}" name="Tabla153" displayName="Tabla153" ref="A34:D45" totalsRowShown="0">
  <autoFilter ref="A34:D45" xr:uid="{B35894AA-3B10-4041-B2B6-857B467FE017}"/>
  <tableColumns count="4">
    <tableColumn id="1" xr3:uid="{436E604B-3C45-4A22-8005-838C9D475CDD}" name="Products list La Molina"/>
    <tableColumn id="2" xr3:uid="{1E541413-C008-4E2A-A607-54907A0EE606}" name="Bodega 1"/>
    <tableColumn id="3" xr3:uid="{228270B1-723C-44A4-8F65-B4C8ACCE074B}" name="Bodega 2"/>
    <tableColumn id="4" xr3:uid="{BB4B8AEB-A8C8-46E1-881D-E5A6BCDF3EAE}" name="Bodega 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0FE278-BD11-4F93-966E-E5FFEB4A50B9}" name="Tabla1536" displayName="Tabla1536" ref="A48:D57" totalsRowShown="0">
  <autoFilter ref="A48:D57" xr:uid="{E5B3FEA3-28A9-4858-B4B3-F7406C5C57FF}"/>
  <tableColumns count="4">
    <tableColumn id="1" xr3:uid="{B189D178-B341-41E4-BF9F-92BB16C31A94}" name="Only same product list LM"/>
    <tableColumn id="2" xr3:uid="{9E85C138-7C10-4477-9D4B-C4F54900C270}" name="Bodega 1"/>
    <tableColumn id="3" xr3:uid="{0BA1ED16-E9EC-40C0-8D97-2A60D030B3A8}" name="Bodega 2"/>
    <tableColumn id="4" xr3:uid="{89BD41FE-0F22-42D7-922B-217DA6C0A85D}" name="Bodega 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A21205-5330-49CB-817E-2621A61C11BA}" name="Tabla147" displayName="Tabla147" ref="G48:H58" totalsRowCount="1">
  <autoFilter ref="G48:H57" xr:uid="{D0C58620-E558-481C-A2A1-2C9373033F23}"/>
  <tableColumns count="2">
    <tableColumn id="1" xr3:uid="{55B90C9E-F323-42B8-8E56-61928132C179}" name="Potential savings"/>
    <tableColumn id="2" xr3:uid="{E8F16B66-EBDF-4166-91F4-6B71FBE06C54}" name="Ekeda" totalsRowFunction="custom">
      <totalsRowFormula>SUM(Tabla147[Ekeda])</totalsRow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F37AB7-3FDC-4CED-9213-992B46012E44}" name="Tabla15368" displayName="Tabla15368" ref="A60:C69" totalsRowShown="0">
  <autoFilter ref="A60:C69" xr:uid="{11572B1A-2C6D-4E52-9BDD-D21286C5CA0B}"/>
  <tableColumns count="3">
    <tableColumn id="1" xr3:uid="{9C2E60EB-5A34-42AF-8931-7C21B2E063C5}" name="Only same product list LM"/>
    <tableColumn id="2" xr3:uid="{ADE181B7-F8BD-4972-9BC4-39A8B124E523}" name="Wong"/>
    <tableColumn id="3" xr3:uid="{44486965-8153-43C4-AD82-8E3AFA66EB2C}" name="Ve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topLeftCell="A37" workbookViewId="0">
      <selection activeCell="C65" sqref="C65"/>
    </sheetView>
  </sheetViews>
  <sheetFormatPr baseColWidth="10" defaultColWidth="9.140625" defaultRowHeight="15" x14ac:dyDescent="0.25"/>
  <cols>
    <col min="1" max="1" width="27.42578125" bestFit="1" customWidth="1"/>
    <col min="3" max="3" width="11.7109375" customWidth="1"/>
    <col min="4" max="4" width="15.28515625" bestFit="1" customWidth="1"/>
    <col min="5" max="5" width="27.42578125" bestFit="1" customWidth="1"/>
    <col min="7" max="7" width="22.28515625" bestFit="1" customWidth="1"/>
  </cols>
  <sheetData>
    <row r="1" spans="1:6" x14ac:dyDescent="0.25">
      <c r="A1" t="s">
        <v>14</v>
      </c>
      <c r="B1" t="s">
        <v>1</v>
      </c>
      <c r="C1" t="s">
        <v>0</v>
      </c>
      <c r="E1" t="s">
        <v>18</v>
      </c>
      <c r="F1" t="s">
        <v>1</v>
      </c>
    </row>
    <row r="2" spans="1:6" x14ac:dyDescent="0.25">
      <c r="A2" t="s">
        <v>2</v>
      </c>
      <c r="B2">
        <v>3.29</v>
      </c>
      <c r="C2">
        <v>2.98</v>
      </c>
      <c r="E2" t="s">
        <v>2</v>
      </c>
      <c r="F2">
        <v>2.98</v>
      </c>
    </row>
    <row r="3" spans="1:6" x14ac:dyDescent="0.25">
      <c r="A3" t="s">
        <v>3</v>
      </c>
      <c r="B3">
        <v>0.39</v>
      </c>
      <c r="C3">
        <v>0.65</v>
      </c>
      <c r="E3" t="s">
        <v>3</v>
      </c>
      <c r="F3">
        <v>0.39</v>
      </c>
    </row>
    <row r="4" spans="1:6" x14ac:dyDescent="0.25">
      <c r="A4" t="s">
        <v>5</v>
      </c>
      <c r="B4">
        <v>0.59</v>
      </c>
      <c r="E4" t="s">
        <v>5</v>
      </c>
      <c r="F4">
        <v>0.59</v>
      </c>
    </row>
    <row r="5" spans="1:6" x14ac:dyDescent="0.25">
      <c r="A5" t="s">
        <v>4</v>
      </c>
      <c r="C5">
        <v>0.59</v>
      </c>
      <c r="E5" t="s">
        <v>4</v>
      </c>
    </row>
    <row r="6" spans="1:6" x14ac:dyDescent="0.25">
      <c r="A6" t="s">
        <v>7</v>
      </c>
      <c r="B6">
        <v>0.99</v>
      </c>
      <c r="C6">
        <v>0.99</v>
      </c>
      <c r="E6" t="s">
        <v>7</v>
      </c>
      <c r="F6">
        <v>0.99</v>
      </c>
    </row>
    <row r="7" spans="1:6" x14ac:dyDescent="0.25">
      <c r="A7" t="s">
        <v>6</v>
      </c>
      <c r="B7">
        <v>2.59</v>
      </c>
      <c r="C7">
        <v>2.59</v>
      </c>
      <c r="E7" t="s">
        <v>6</v>
      </c>
      <c r="F7">
        <v>2.59</v>
      </c>
    </row>
    <row r="8" spans="1:6" x14ac:dyDescent="0.25">
      <c r="A8" t="s">
        <v>8</v>
      </c>
      <c r="B8">
        <v>1.99</v>
      </c>
      <c r="E8" t="s">
        <v>8</v>
      </c>
      <c r="F8">
        <v>1.99</v>
      </c>
    </row>
    <row r="9" spans="1:6" x14ac:dyDescent="0.25">
      <c r="A9" t="s">
        <v>9</v>
      </c>
      <c r="B9">
        <v>1.19</v>
      </c>
      <c r="C9">
        <v>1.19</v>
      </c>
      <c r="E9" t="s">
        <v>9</v>
      </c>
      <c r="F9">
        <v>1.19</v>
      </c>
    </row>
    <row r="10" spans="1:6" x14ac:dyDescent="0.25">
      <c r="A10" t="s">
        <v>10</v>
      </c>
      <c r="B10">
        <v>1.39</v>
      </c>
      <c r="C10">
        <v>0.95</v>
      </c>
      <c r="E10" t="s">
        <v>10</v>
      </c>
      <c r="F10">
        <v>0.95</v>
      </c>
    </row>
    <row r="11" spans="1:6" x14ac:dyDescent="0.25">
      <c r="A11" t="s">
        <v>16</v>
      </c>
      <c r="B11">
        <v>0.71</v>
      </c>
      <c r="C11">
        <v>0.71</v>
      </c>
      <c r="E11" t="s">
        <v>16</v>
      </c>
      <c r="F11">
        <v>0.71</v>
      </c>
    </row>
    <row r="12" spans="1:6" x14ac:dyDescent="0.25">
      <c r="A12" t="s">
        <v>11</v>
      </c>
      <c r="B12">
        <v>1.59</v>
      </c>
      <c r="E12" t="s">
        <v>11</v>
      </c>
    </row>
    <row r="13" spans="1:6" x14ac:dyDescent="0.25">
      <c r="A13" t="s">
        <v>12</v>
      </c>
      <c r="C13">
        <v>1.29</v>
      </c>
      <c r="E13" t="s">
        <v>12</v>
      </c>
      <c r="F13">
        <v>1.29</v>
      </c>
    </row>
    <row r="14" spans="1:6" x14ac:dyDescent="0.25">
      <c r="A14" t="s">
        <v>17</v>
      </c>
      <c r="B14">
        <v>0.57999999999999996</v>
      </c>
      <c r="C14">
        <v>0.33</v>
      </c>
      <c r="E14" t="s">
        <v>17</v>
      </c>
      <c r="F14">
        <v>0.33</v>
      </c>
    </row>
    <row r="15" spans="1:6" x14ac:dyDescent="0.25">
      <c r="A15" t="s">
        <v>13</v>
      </c>
      <c r="B15">
        <v>2.99</v>
      </c>
      <c r="C15">
        <v>2.99</v>
      </c>
      <c r="E15" t="s">
        <v>13</v>
      </c>
      <c r="F15">
        <v>2.99</v>
      </c>
    </row>
    <row r="16" spans="1:6" x14ac:dyDescent="0.25">
      <c r="A16" t="s">
        <v>15</v>
      </c>
      <c r="B16">
        <v>0.25</v>
      </c>
      <c r="C16">
        <v>0.25</v>
      </c>
      <c r="E16" t="s">
        <v>15</v>
      </c>
      <c r="F16">
        <v>0.25</v>
      </c>
    </row>
    <row r="17" spans="1:6" x14ac:dyDescent="0.25">
      <c r="B17">
        <f>SUM(Tabla1[Ekeda])</f>
        <v>18.54</v>
      </c>
      <c r="C17">
        <f>SUM(Tabla1[Rewe city])</f>
        <v>15.509999999999998</v>
      </c>
      <c r="F17">
        <f>SUM(Tabla14[Ekeda])</f>
        <v>17.239999999999998</v>
      </c>
    </row>
    <row r="19" spans="1:6" x14ac:dyDescent="0.25">
      <c r="A19" t="s">
        <v>19</v>
      </c>
      <c r="B19" t="s">
        <v>1</v>
      </c>
      <c r="C19" t="s">
        <v>0</v>
      </c>
      <c r="D19" t="s">
        <v>20</v>
      </c>
    </row>
    <row r="20" spans="1:6" x14ac:dyDescent="0.25">
      <c r="A20" t="s">
        <v>2</v>
      </c>
      <c r="B20">
        <v>3.29</v>
      </c>
      <c r="C20">
        <v>2.98</v>
      </c>
      <c r="D20">
        <v>2.98</v>
      </c>
    </row>
    <row r="21" spans="1:6" x14ac:dyDescent="0.25">
      <c r="A21" t="s">
        <v>3</v>
      </c>
      <c r="B21">
        <v>0.39</v>
      </c>
      <c r="C21">
        <v>0.65</v>
      </c>
      <c r="D21">
        <v>0.39</v>
      </c>
    </row>
    <row r="22" spans="1:6" x14ac:dyDescent="0.25">
      <c r="A22" t="s">
        <v>5</v>
      </c>
      <c r="B22">
        <v>0.59</v>
      </c>
      <c r="D22">
        <v>0.59</v>
      </c>
    </row>
    <row r="23" spans="1:6" x14ac:dyDescent="0.25">
      <c r="A23" t="s">
        <v>4</v>
      </c>
      <c r="C23">
        <v>0.59</v>
      </c>
    </row>
    <row r="24" spans="1:6" x14ac:dyDescent="0.25">
      <c r="A24" t="s">
        <v>7</v>
      </c>
      <c r="B24">
        <v>0.99</v>
      </c>
      <c r="C24">
        <v>0.99</v>
      </c>
      <c r="D24">
        <v>0.99</v>
      </c>
    </row>
    <row r="25" spans="1:6" x14ac:dyDescent="0.25">
      <c r="A25" t="s">
        <v>6</v>
      </c>
      <c r="B25">
        <v>2.59</v>
      </c>
      <c r="C25">
        <v>2.59</v>
      </c>
      <c r="D25">
        <v>2.59</v>
      </c>
    </row>
    <row r="26" spans="1:6" x14ac:dyDescent="0.25">
      <c r="A26" t="s">
        <v>9</v>
      </c>
      <c r="B26">
        <v>1.19</v>
      </c>
      <c r="C26">
        <v>1.19</v>
      </c>
      <c r="D26">
        <v>1.19</v>
      </c>
    </row>
    <row r="27" spans="1:6" x14ac:dyDescent="0.25">
      <c r="A27" t="s">
        <v>10</v>
      </c>
      <c r="B27">
        <v>1.39</v>
      </c>
      <c r="C27">
        <v>0.95</v>
      </c>
      <c r="D27">
        <v>0.95</v>
      </c>
    </row>
    <row r="28" spans="1:6" x14ac:dyDescent="0.25">
      <c r="A28" t="s">
        <v>16</v>
      </c>
      <c r="B28">
        <v>0.71</v>
      </c>
      <c r="C28">
        <v>0.71</v>
      </c>
      <c r="D28">
        <v>0.71</v>
      </c>
    </row>
    <row r="29" spans="1:6" x14ac:dyDescent="0.25">
      <c r="A29" t="s">
        <v>17</v>
      </c>
      <c r="B29">
        <v>0.57999999999999996</v>
      </c>
      <c r="C29">
        <v>0.33</v>
      </c>
      <c r="D29">
        <v>0.33</v>
      </c>
    </row>
    <row r="30" spans="1:6" x14ac:dyDescent="0.25">
      <c r="A30" t="s">
        <v>13</v>
      </c>
      <c r="B30">
        <v>2.99</v>
      </c>
      <c r="C30">
        <v>2.99</v>
      </c>
      <c r="D30">
        <v>2.99</v>
      </c>
    </row>
    <row r="31" spans="1:6" x14ac:dyDescent="0.25">
      <c r="A31" t="s">
        <v>15</v>
      </c>
      <c r="B31">
        <v>0.25</v>
      </c>
      <c r="C31">
        <v>0.25</v>
      </c>
      <c r="D31">
        <v>0.25</v>
      </c>
    </row>
    <row r="32" spans="1:6" x14ac:dyDescent="0.25">
      <c r="B32">
        <f>SUM(Tabla15[Ekeda])</f>
        <v>14.96</v>
      </c>
      <c r="C32">
        <f>SUM(Tabla15[Rewe city])</f>
        <v>14.219999999999999</v>
      </c>
      <c r="D32">
        <f>SUM(Tabla15[Alimentos.pe])</f>
        <v>13.96</v>
      </c>
    </row>
    <row r="34" spans="1:8" x14ac:dyDescent="0.25">
      <c r="A34" t="s">
        <v>35</v>
      </c>
      <c r="B34" t="s">
        <v>21</v>
      </c>
      <c r="C34" t="s">
        <v>22</v>
      </c>
      <c r="D34" t="s">
        <v>23</v>
      </c>
    </row>
    <row r="35" spans="1:8" x14ac:dyDescent="0.25">
      <c r="A35" t="s">
        <v>24</v>
      </c>
      <c r="B35">
        <v>3.3</v>
      </c>
      <c r="C35">
        <v>3.4</v>
      </c>
      <c r="D35">
        <v>3.2</v>
      </c>
    </row>
    <row r="36" spans="1:8" x14ac:dyDescent="0.25">
      <c r="A36" t="s">
        <v>25</v>
      </c>
      <c r="B36">
        <v>6.8</v>
      </c>
      <c r="C36">
        <v>7</v>
      </c>
      <c r="D36">
        <v>7</v>
      </c>
    </row>
    <row r="37" spans="1:8" x14ac:dyDescent="0.25">
      <c r="A37" t="s">
        <v>28</v>
      </c>
      <c r="B37">
        <v>7</v>
      </c>
      <c r="D37">
        <v>6</v>
      </c>
    </row>
    <row r="38" spans="1:8" x14ac:dyDescent="0.25">
      <c r="A38" t="s">
        <v>27</v>
      </c>
      <c r="B38">
        <v>6</v>
      </c>
      <c r="C38">
        <v>6.5</v>
      </c>
      <c r="D38">
        <v>6.5</v>
      </c>
    </row>
    <row r="39" spans="1:8" x14ac:dyDescent="0.25">
      <c r="A39" t="s">
        <v>26</v>
      </c>
      <c r="B39">
        <v>4</v>
      </c>
      <c r="C39">
        <v>3.8</v>
      </c>
      <c r="D39">
        <v>3.8</v>
      </c>
    </row>
    <row r="40" spans="1:8" x14ac:dyDescent="0.25">
      <c r="A40" t="s">
        <v>31</v>
      </c>
      <c r="B40">
        <v>2.6</v>
      </c>
      <c r="D40">
        <v>3</v>
      </c>
    </row>
    <row r="41" spans="1:8" x14ac:dyDescent="0.25">
      <c r="A41" t="s">
        <v>29</v>
      </c>
      <c r="B41">
        <v>3.5</v>
      </c>
      <c r="C41">
        <v>4.2</v>
      </c>
      <c r="D41">
        <v>4.5</v>
      </c>
    </row>
    <row r="42" spans="1:8" x14ac:dyDescent="0.25">
      <c r="A42" t="s">
        <v>30</v>
      </c>
      <c r="B42">
        <v>2.5</v>
      </c>
      <c r="C42">
        <v>3</v>
      </c>
      <c r="D42">
        <v>3</v>
      </c>
    </row>
    <row r="43" spans="1:8" x14ac:dyDescent="0.25">
      <c r="A43" t="s">
        <v>32</v>
      </c>
      <c r="B43">
        <v>7</v>
      </c>
      <c r="C43">
        <v>7</v>
      </c>
      <c r="D43">
        <v>6.5</v>
      </c>
    </row>
    <row r="44" spans="1:8" x14ac:dyDescent="0.25">
      <c r="A44" t="s">
        <v>33</v>
      </c>
      <c r="B44">
        <v>3.8</v>
      </c>
      <c r="C44">
        <v>3.5</v>
      </c>
      <c r="D44">
        <v>4.5</v>
      </c>
    </row>
    <row r="45" spans="1:8" x14ac:dyDescent="0.25">
      <c r="A45" t="s">
        <v>34</v>
      </c>
      <c r="B45">
        <v>2.5</v>
      </c>
      <c r="C45">
        <v>2</v>
      </c>
      <c r="D45">
        <v>2</v>
      </c>
    </row>
    <row r="46" spans="1:8" x14ac:dyDescent="0.25">
      <c r="B46">
        <f>SUM(Tabla153[Bodega 1])</f>
        <v>49</v>
      </c>
      <c r="C46">
        <f>SUM(Tabla153[Bodega 2])</f>
        <v>40.4</v>
      </c>
      <c r="D46">
        <f>SUM(Tabla153[Bodega 3])</f>
        <v>50</v>
      </c>
    </row>
    <row r="48" spans="1:8" x14ac:dyDescent="0.25">
      <c r="A48" t="s">
        <v>36</v>
      </c>
      <c r="B48" t="s">
        <v>21</v>
      </c>
      <c r="C48" t="s">
        <v>22</v>
      </c>
      <c r="D48" t="s">
        <v>23</v>
      </c>
      <c r="G48" t="s">
        <v>18</v>
      </c>
      <c r="H48" t="s">
        <v>1</v>
      </c>
    </row>
    <row r="49" spans="1:8" x14ac:dyDescent="0.25">
      <c r="A49" t="s">
        <v>24</v>
      </c>
      <c r="B49">
        <v>3.3</v>
      </c>
      <c r="C49">
        <v>3.4</v>
      </c>
      <c r="D49">
        <v>3.2</v>
      </c>
      <c r="G49" t="s">
        <v>24</v>
      </c>
      <c r="H49">
        <v>3.2</v>
      </c>
    </row>
    <row r="50" spans="1:8" x14ac:dyDescent="0.25">
      <c r="A50" t="s">
        <v>25</v>
      </c>
      <c r="B50">
        <v>6.8</v>
      </c>
      <c r="C50">
        <v>7</v>
      </c>
      <c r="D50">
        <v>7</v>
      </c>
      <c r="G50" t="s">
        <v>25</v>
      </c>
      <c r="H50">
        <v>6.8</v>
      </c>
    </row>
    <row r="51" spans="1:8" x14ac:dyDescent="0.25">
      <c r="A51" t="s">
        <v>27</v>
      </c>
      <c r="B51">
        <v>6</v>
      </c>
      <c r="C51">
        <v>6.5</v>
      </c>
      <c r="D51">
        <v>6.5</v>
      </c>
      <c r="G51" t="s">
        <v>27</v>
      </c>
      <c r="H51">
        <v>6</v>
      </c>
    </row>
    <row r="52" spans="1:8" x14ac:dyDescent="0.25">
      <c r="A52" t="s">
        <v>26</v>
      </c>
      <c r="B52">
        <v>4</v>
      </c>
      <c r="C52">
        <v>3.8</v>
      </c>
      <c r="D52">
        <v>3.8</v>
      </c>
      <c r="G52" t="s">
        <v>26</v>
      </c>
      <c r="H52">
        <v>3.8</v>
      </c>
    </row>
    <row r="53" spans="1:8" x14ac:dyDescent="0.25">
      <c r="A53" t="s">
        <v>29</v>
      </c>
      <c r="B53">
        <v>3.5</v>
      </c>
      <c r="C53">
        <v>4.2</v>
      </c>
      <c r="D53">
        <v>4.5</v>
      </c>
      <c r="G53" t="s">
        <v>29</v>
      </c>
      <c r="H53">
        <v>3.5</v>
      </c>
    </row>
    <row r="54" spans="1:8" x14ac:dyDescent="0.25">
      <c r="A54" t="s">
        <v>30</v>
      </c>
      <c r="B54">
        <v>2.5</v>
      </c>
      <c r="C54">
        <v>3</v>
      </c>
      <c r="D54">
        <v>3</v>
      </c>
      <c r="G54" t="s">
        <v>30</v>
      </c>
      <c r="H54">
        <v>2.5</v>
      </c>
    </row>
    <row r="55" spans="1:8" x14ac:dyDescent="0.25">
      <c r="A55" t="s">
        <v>32</v>
      </c>
      <c r="B55">
        <v>7</v>
      </c>
      <c r="C55">
        <v>7</v>
      </c>
      <c r="D55">
        <v>6.5</v>
      </c>
      <c r="G55" t="s">
        <v>32</v>
      </c>
      <c r="H55">
        <v>6.5</v>
      </c>
    </row>
    <row r="56" spans="1:8" x14ac:dyDescent="0.25">
      <c r="A56" t="s">
        <v>33</v>
      </c>
      <c r="B56">
        <v>3.8</v>
      </c>
      <c r="C56">
        <v>3.5</v>
      </c>
      <c r="D56">
        <v>4.5</v>
      </c>
      <c r="G56" t="s">
        <v>33</v>
      </c>
      <c r="H56">
        <v>3.5</v>
      </c>
    </row>
    <row r="57" spans="1:8" x14ac:dyDescent="0.25">
      <c r="A57" t="s">
        <v>34</v>
      </c>
      <c r="B57">
        <v>2.5</v>
      </c>
      <c r="C57">
        <v>2</v>
      </c>
      <c r="D57">
        <v>2</v>
      </c>
      <c r="G57" t="s">
        <v>34</v>
      </c>
      <c r="H57">
        <v>2</v>
      </c>
    </row>
    <row r="58" spans="1:8" x14ac:dyDescent="0.25">
      <c r="B58">
        <f>SUM(Tabla1536[Bodega 1])</f>
        <v>39.4</v>
      </c>
      <c r="C58">
        <f>SUM(Tabla1536[Bodega 2])</f>
        <v>40.4</v>
      </c>
      <c r="D58">
        <f>SUM(Tabla1536[Bodega 3])</f>
        <v>41</v>
      </c>
      <c r="H58">
        <f>SUM(Tabla147[Ekeda])</f>
        <v>37.799999999999997</v>
      </c>
    </row>
    <row r="59" spans="1:8" x14ac:dyDescent="0.25">
      <c r="G59" t="s">
        <v>37</v>
      </c>
    </row>
    <row r="60" spans="1:8" x14ac:dyDescent="0.25">
      <c r="A60" t="s">
        <v>36</v>
      </c>
      <c r="B60" t="s">
        <v>38</v>
      </c>
      <c r="C60" t="s">
        <v>39</v>
      </c>
      <c r="G60" s="1"/>
    </row>
    <row r="61" spans="1:8" x14ac:dyDescent="0.25">
      <c r="A61" t="s">
        <v>24</v>
      </c>
      <c r="B61">
        <v>3.8</v>
      </c>
    </row>
    <row r="62" spans="1:8" x14ac:dyDescent="0.25">
      <c r="A62" t="s">
        <v>25</v>
      </c>
      <c r="B62">
        <v>3.6</v>
      </c>
    </row>
    <row r="63" spans="1:8" x14ac:dyDescent="0.25">
      <c r="A63" t="s">
        <v>27</v>
      </c>
    </row>
    <row r="64" spans="1:8" x14ac:dyDescent="0.25">
      <c r="A64" t="s">
        <v>26</v>
      </c>
      <c r="B64">
        <v>3.35</v>
      </c>
    </row>
    <row r="65" spans="1:3" x14ac:dyDescent="0.25">
      <c r="A65" t="s">
        <v>29</v>
      </c>
    </row>
    <row r="66" spans="1:3" x14ac:dyDescent="0.25">
      <c r="A66" t="s">
        <v>30</v>
      </c>
      <c r="B66">
        <v>3.49</v>
      </c>
      <c r="C66">
        <v>4.49</v>
      </c>
    </row>
    <row r="67" spans="1:3" x14ac:dyDescent="0.25">
      <c r="A67" t="s">
        <v>32</v>
      </c>
      <c r="C67">
        <v>6.5</v>
      </c>
    </row>
    <row r="68" spans="1:3" x14ac:dyDescent="0.25">
      <c r="A68" t="s">
        <v>33</v>
      </c>
      <c r="B68">
        <v>5.29</v>
      </c>
      <c r="C68">
        <v>4.6900000000000004</v>
      </c>
    </row>
    <row r="69" spans="1:3" x14ac:dyDescent="0.25">
      <c r="A69" t="s">
        <v>34</v>
      </c>
      <c r="B69">
        <v>3.49</v>
      </c>
    </row>
    <row r="70" spans="1:3" x14ac:dyDescent="0.25">
      <c r="B70">
        <f>SUM(Tabla15368[Wong])</f>
        <v>23.020000000000003</v>
      </c>
      <c r="C70">
        <f>SUM(Tabla15368[Vea])</f>
        <v>15.68</v>
      </c>
    </row>
  </sheetData>
  <phoneticPr fontId="1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Diego-Desktop</dc:creator>
  <cp:lastModifiedBy>Diego Guillén</cp:lastModifiedBy>
  <dcterms:created xsi:type="dcterms:W3CDTF">2015-06-05T18:19:34Z</dcterms:created>
  <dcterms:modified xsi:type="dcterms:W3CDTF">2020-05-27T16:57:23Z</dcterms:modified>
</cp:coreProperties>
</file>