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kpritzel-hentley\Documents\"/>
    </mc:Choice>
  </mc:AlternateContent>
  <bookViews>
    <workbookView xWindow="0" yWindow="0" windowWidth="25200" windowHeight="11985" tabRatio="833" activeTab="6"/>
  </bookViews>
  <sheets>
    <sheet name="Januar" sheetId="39" r:id="rId1"/>
    <sheet name="Februar" sheetId="43" r:id="rId2"/>
    <sheet name="März" sheetId="44" r:id="rId3"/>
    <sheet name="April" sheetId="45" r:id="rId4"/>
    <sheet name="Mai" sheetId="46" r:id="rId5"/>
    <sheet name="Juni" sheetId="47" r:id="rId6"/>
    <sheet name="Juli" sheetId="48" r:id="rId7"/>
    <sheet name="August" sheetId="49" r:id="rId8"/>
    <sheet name="September" sheetId="50" r:id="rId9"/>
    <sheet name="Oktober" sheetId="51" r:id="rId10"/>
    <sheet name="November" sheetId="52" r:id="rId11"/>
    <sheet name="Dezember" sheetId="53" r:id="rId12"/>
    <sheet name="Hinweise" sheetId="37" r:id="rId13"/>
    <sheet name="Parameter" sheetId="38" state="hidden" r:id="rId14"/>
    <sheet name="Januar ALT" sheetId="3" state="hidden" r:id="rId15"/>
  </sheets>
  <definedNames>
    <definedName name="_xlnm.Print_Area" localSheetId="3">April!$A$1:$Q$60</definedName>
    <definedName name="_xlnm.Print_Area" localSheetId="7">August!$A$1:$Q$60</definedName>
    <definedName name="_xlnm.Print_Area" localSheetId="11">Dezember!$A$1:$Q$60</definedName>
    <definedName name="_xlnm.Print_Area" localSheetId="1">Februar!$A$1:$Q$60</definedName>
    <definedName name="_xlnm.Print_Area" localSheetId="12">Hinweise!$A$1:$K$74</definedName>
    <definedName name="_xlnm.Print_Area" localSheetId="0">Januar!$A$1:$Q$60</definedName>
    <definedName name="_xlnm.Print_Area" localSheetId="14">'Januar ALT'!$A$1:$N$56</definedName>
    <definedName name="_xlnm.Print_Area" localSheetId="6">Juli!$A$1:$Q$60</definedName>
    <definedName name="_xlnm.Print_Area" localSheetId="5">Juni!$A$1:$Q$60</definedName>
    <definedName name="_xlnm.Print_Area" localSheetId="4">Mai!$A$1:$Q$60</definedName>
    <definedName name="_xlnm.Print_Area" localSheetId="2">März!$A$1:$Q$60</definedName>
    <definedName name="_xlnm.Print_Area" localSheetId="10">November!$A$1:$Q$60</definedName>
    <definedName name="_xlnm.Print_Area" localSheetId="9">Oktober!$A$1:$Q$60</definedName>
    <definedName name="_xlnm.Print_Area" localSheetId="8">September!$A$1:$Q$60</definedName>
    <definedName name="Vorgaben">Parameter!$A$5:$A$11</definedName>
  </definedNames>
  <calcPr calcId="152511"/>
</workbook>
</file>

<file path=xl/calcChain.xml><?xml version="1.0" encoding="utf-8"?>
<calcChain xmlns="http://schemas.openxmlformats.org/spreadsheetml/2006/main">
  <c r="V50" i="53" l="1"/>
  <c r="U50" i="53"/>
  <c r="T50" i="53"/>
  <c r="V49" i="53"/>
  <c r="U49" i="53"/>
  <c r="T49" i="53"/>
  <c r="V48" i="53"/>
  <c r="U48" i="53"/>
  <c r="T48" i="53"/>
  <c r="V47" i="53"/>
  <c r="U47" i="53"/>
  <c r="T47" i="53"/>
  <c r="V46" i="53"/>
  <c r="U46" i="53"/>
  <c r="T46" i="53"/>
  <c r="V45" i="53"/>
  <c r="U45" i="53"/>
  <c r="T45" i="53"/>
  <c r="V44" i="53"/>
  <c r="U44" i="53"/>
  <c r="T44" i="53"/>
  <c r="V43" i="53"/>
  <c r="U43" i="53"/>
  <c r="T43" i="53"/>
  <c r="V42" i="53"/>
  <c r="U42" i="53"/>
  <c r="T42" i="53"/>
  <c r="V41" i="53"/>
  <c r="U41" i="53"/>
  <c r="T41" i="53"/>
  <c r="V40" i="53"/>
  <c r="U40" i="53"/>
  <c r="T40" i="53"/>
  <c r="V39" i="53"/>
  <c r="U39" i="53"/>
  <c r="T39" i="53"/>
  <c r="V38" i="53"/>
  <c r="U38" i="53"/>
  <c r="T38" i="53"/>
  <c r="Q38" i="53"/>
  <c r="V37" i="53"/>
  <c r="U37" i="53"/>
  <c r="T37" i="53"/>
  <c r="V36" i="53"/>
  <c r="U36" i="53"/>
  <c r="T36" i="53"/>
  <c r="V35" i="53"/>
  <c r="U35" i="53"/>
  <c r="T35" i="53"/>
  <c r="V34" i="53"/>
  <c r="U34" i="53"/>
  <c r="T34" i="53"/>
  <c r="V33" i="53"/>
  <c r="U33" i="53"/>
  <c r="T33" i="53"/>
  <c r="V32" i="53"/>
  <c r="U32" i="53"/>
  <c r="T32" i="53"/>
  <c r="V31" i="53"/>
  <c r="U31" i="53"/>
  <c r="T31" i="53"/>
  <c r="V30" i="53"/>
  <c r="U30" i="53"/>
  <c r="T30" i="53"/>
  <c r="V29" i="53"/>
  <c r="U29" i="53"/>
  <c r="T29" i="53"/>
  <c r="V28" i="53"/>
  <c r="U28" i="53"/>
  <c r="T28" i="53"/>
  <c r="V27" i="53"/>
  <c r="U27" i="53"/>
  <c r="T27" i="53"/>
  <c r="V26" i="53"/>
  <c r="U26" i="53"/>
  <c r="T26" i="53"/>
  <c r="V25" i="53"/>
  <c r="U25" i="53"/>
  <c r="T25" i="53"/>
  <c r="V24" i="53"/>
  <c r="U24" i="53"/>
  <c r="T24" i="53"/>
  <c r="V23" i="53"/>
  <c r="U23" i="53"/>
  <c r="T23" i="53"/>
  <c r="V22" i="53"/>
  <c r="U22" i="53"/>
  <c r="T22" i="53"/>
  <c r="Q22" i="53"/>
  <c r="V21" i="53"/>
  <c r="U21" i="53"/>
  <c r="T21" i="53"/>
  <c r="V20" i="53"/>
  <c r="U20" i="53"/>
  <c r="T20" i="53"/>
  <c r="A19" i="53"/>
  <c r="N15" i="53"/>
  <c r="G15" i="53"/>
  <c r="Q46" i="53" s="1"/>
  <c r="M14" i="53"/>
  <c r="L14" i="53"/>
  <c r="K14" i="53"/>
  <c r="J14" i="53"/>
  <c r="I14" i="53"/>
  <c r="N11" i="53"/>
  <c r="V50" i="52"/>
  <c r="U50" i="52"/>
  <c r="T50" i="52"/>
  <c r="V49" i="52"/>
  <c r="U49" i="52"/>
  <c r="T49" i="52"/>
  <c r="V48" i="52"/>
  <c r="U48" i="52"/>
  <c r="T48" i="52"/>
  <c r="V47" i="52"/>
  <c r="U47" i="52"/>
  <c r="T47" i="52"/>
  <c r="V46" i="52"/>
  <c r="U46" i="52"/>
  <c r="T46" i="52"/>
  <c r="V45" i="52"/>
  <c r="U45" i="52"/>
  <c r="T45" i="52"/>
  <c r="V44" i="52"/>
  <c r="U44" i="52"/>
  <c r="T44" i="52"/>
  <c r="V43" i="52"/>
  <c r="U43" i="52"/>
  <c r="T43" i="52"/>
  <c r="V42" i="52"/>
  <c r="U42" i="52"/>
  <c r="T42" i="52"/>
  <c r="V41" i="52"/>
  <c r="U41" i="52"/>
  <c r="T41" i="52"/>
  <c r="V40" i="52"/>
  <c r="U40" i="52"/>
  <c r="T40" i="52"/>
  <c r="V39" i="52"/>
  <c r="U39" i="52"/>
  <c r="T39" i="52"/>
  <c r="V38" i="52"/>
  <c r="U38" i="52"/>
  <c r="T38" i="52"/>
  <c r="V37" i="52"/>
  <c r="U37" i="52"/>
  <c r="T37" i="52"/>
  <c r="V36" i="52"/>
  <c r="U36" i="52"/>
  <c r="T36" i="52"/>
  <c r="V35" i="52"/>
  <c r="U35" i="52"/>
  <c r="T35" i="52"/>
  <c r="V34" i="52"/>
  <c r="U34" i="52"/>
  <c r="T34" i="52"/>
  <c r="V33" i="52"/>
  <c r="U33" i="52"/>
  <c r="T33" i="52"/>
  <c r="V32" i="52"/>
  <c r="U32" i="52"/>
  <c r="T32" i="52"/>
  <c r="V31" i="52"/>
  <c r="U31" i="52"/>
  <c r="T31" i="52"/>
  <c r="V30" i="52"/>
  <c r="U30" i="52"/>
  <c r="T30" i="52"/>
  <c r="V29" i="52"/>
  <c r="U29" i="52"/>
  <c r="T29" i="52"/>
  <c r="V28" i="52"/>
  <c r="U28" i="52"/>
  <c r="T28" i="52"/>
  <c r="V27" i="52"/>
  <c r="U27" i="52"/>
  <c r="T27" i="52"/>
  <c r="V26" i="52"/>
  <c r="U26" i="52"/>
  <c r="T26" i="52"/>
  <c r="V25" i="52"/>
  <c r="U25" i="52"/>
  <c r="T25" i="52"/>
  <c r="V24" i="52"/>
  <c r="U24" i="52"/>
  <c r="T24" i="52"/>
  <c r="V23" i="52"/>
  <c r="U23" i="52"/>
  <c r="T23" i="52"/>
  <c r="V22" i="52"/>
  <c r="U22" i="52"/>
  <c r="T22" i="52"/>
  <c r="Q22" i="52"/>
  <c r="V21" i="52"/>
  <c r="U21" i="52"/>
  <c r="T21" i="52"/>
  <c r="Q21" i="52"/>
  <c r="V20" i="52"/>
  <c r="U20" i="52"/>
  <c r="T20" i="52"/>
  <c r="A19" i="52"/>
  <c r="B20" i="52" s="1"/>
  <c r="N15" i="52"/>
  <c r="G15" i="52"/>
  <c r="Q38" i="52" s="1"/>
  <c r="M14" i="52"/>
  <c r="L14" i="52"/>
  <c r="K14" i="52"/>
  <c r="J14" i="52"/>
  <c r="I14" i="52"/>
  <c r="N11" i="52"/>
  <c r="V50" i="51"/>
  <c r="U50" i="51"/>
  <c r="T50" i="51"/>
  <c r="V49" i="51"/>
  <c r="U49" i="51"/>
  <c r="T49" i="51"/>
  <c r="V48" i="51"/>
  <c r="U48" i="51"/>
  <c r="T48" i="51"/>
  <c r="V47" i="51"/>
  <c r="U47" i="51"/>
  <c r="T47" i="51"/>
  <c r="V46" i="51"/>
  <c r="U46" i="51"/>
  <c r="T46" i="51"/>
  <c r="V45" i="51"/>
  <c r="U45" i="51"/>
  <c r="T45" i="51"/>
  <c r="V44" i="51"/>
  <c r="U44" i="51"/>
  <c r="T44" i="51"/>
  <c r="V43" i="51"/>
  <c r="U43" i="51"/>
  <c r="T43" i="51"/>
  <c r="V42" i="51"/>
  <c r="U42" i="51"/>
  <c r="T42" i="51"/>
  <c r="V41" i="51"/>
  <c r="U41" i="51"/>
  <c r="T41" i="51"/>
  <c r="V40" i="51"/>
  <c r="U40" i="51"/>
  <c r="T40" i="51"/>
  <c r="V39" i="51"/>
  <c r="U39" i="51"/>
  <c r="T39" i="51"/>
  <c r="V38" i="51"/>
  <c r="U38" i="51"/>
  <c r="T38" i="51"/>
  <c r="V37" i="51"/>
  <c r="U37" i="51"/>
  <c r="T37" i="51"/>
  <c r="V36" i="51"/>
  <c r="U36" i="51"/>
  <c r="T36" i="51"/>
  <c r="V35" i="51"/>
  <c r="U35" i="51"/>
  <c r="T35" i="51"/>
  <c r="V34" i="51"/>
  <c r="U34" i="51"/>
  <c r="T34" i="51"/>
  <c r="V33" i="51"/>
  <c r="U33" i="51"/>
  <c r="T33" i="51"/>
  <c r="V32" i="51"/>
  <c r="U32" i="51"/>
  <c r="T32" i="51"/>
  <c r="V31" i="51"/>
  <c r="U31" i="51"/>
  <c r="T31" i="51"/>
  <c r="V30" i="51"/>
  <c r="U30" i="51"/>
  <c r="T30" i="51"/>
  <c r="V29" i="51"/>
  <c r="U29" i="51"/>
  <c r="T29" i="51"/>
  <c r="V28" i="51"/>
  <c r="U28" i="51"/>
  <c r="T28" i="51"/>
  <c r="V27" i="51"/>
  <c r="U27" i="51"/>
  <c r="T27" i="51"/>
  <c r="V26" i="51"/>
  <c r="U26" i="51"/>
  <c r="T26" i="51"/>
  <c r="V25" i="51"/>
  <c r="U25" i="51"/>
  <c r="T25" i="51"/>
  <c r="V24" i="51"/>
  <c r="U24" i="51"/>
  <c r="T24" i="51"/>
  <c r="V23" i="51"/>
  <c r="U23" i="51"/>
  <c r="T23" i="51"/>
  <c r="V22" i="51"/>
  <c r="U22" i="51"/>
  <c r="T22" i="51"/>
  <c r="V21" i="51"/>
  <c r="U21" i="51"/>
  <c r="T21" i="51"/>
  <c r="V20" i="51"/>
  <c r="U20" i="51"/>
  <c r="T20" i="51"/>
  <c r="A19" i="51"/>
  <c r="N15" i="51"/>
  <c r="G15" i="51"/>
  <c r="M14" i="51"/>
  <c r="L14" i="51"/>
  <c r="K14" i="51"/>
  <c r="J14" i="51"/>
  <c r="I14" i="51"/>
  <c r="N11" i="51"/>
  <c r="V50" i="50"/>
  <c r="U50" i="50"/>
  <c r="T50" i="50"/>
  <c r="V49" i="50"/>
  <c r="U49" i="50"/>
  <c r="T49" i="50"/>
  <c r="V48" i="50"/>
  <c r="U48" i="50"/>
  <c r="T48" i="50"/>
  <c r="V47" i="50"/>
  <c r="U47" i="50"/>
  <c r="T47" i="50"/>
  <c r="V46" i="50"/>
  <c r="U46" i="50"/>
  <c r="T46" i="50"/>
  <c r="V45" i="50"/>
  <c r="U45" i="50"/>
  <c r="T45" i="50"/>
  <c r="V44" i="50"/>
  <c r="U44" i="50"/>
  <c r="T44" i="50"/>
  <c r="V43" i="50"/>
  <c r="U43" i="50"/>
  <c r="T43" i="50"/>
  <c r="V42" i="50"/>
  <c r="U42" i="50"/>
  <c r="T42" i="50"/>
  <c r="V41" i="50"/>
  <c r="U41" i="50"/>
  <c r="T41" i="50"/>
  <c r="V40" i="50"/>
  <c r="U40" i="50"/>
  <c r="T40" i="50"/>
  <c r="V39" i="50"/>
  <c r="U39" i="50"/>
  <c r="T39" i="50"/>
  <c r="V38" i="50"/>
  <c r="U38" i="50"/>
  <c r="T38" i="50"/>
  <c r="V37" i="50"/>
  <c r="U37" i="50"/>
  <c r="T37" i="50"/>
  <c r="V36" i="50"/>
  <c r="U36" i="50"/>
  <c r="T36" i="50"/>
  <c r="V35" i="50"/>
  <c r="U35" i="50"/>
  <c r="T35" i="50"/>
  <c r="V34" i="50"/>
  <c r="U34" i="50"/>
  <c r="T34" i="50"/>
  <c r="V33" i="50"/>
  <c r="U33" i="50"/>
  <c r="T33" i="50"/>
  <c r="V32" i="50"/>
  <c r="U32" i="50"/>
  <c r="T32" i="50"/>
  <c r="V31" i="50"/>
  <c r="U31" i="50"/>
  <c r="T31" i="50"/>
  <c r="V30" i="50"/>
  <c r="U30" i="50"/>
  <c r="T30" i="50"/>
  <c r="V29" i="50"/>
  <c r="U29" i="50"/>
  <c r="T29" i="50"/>
  <c r="V28" i="50"/>
  <c r="U28" i="50"/>
  <c r="T28" i="50"/>
  <c r="V27" i="50"/>
  <c r="U27" i="50"/>
  <c r="T27" i="50"/>
  <c r="V26" i="50"/>
  <c r="U26" i="50"/>
  <c r="T26" i="50"/>
  <c r="V25" i="50"/>
  <c r="U25" i="50"/>
  <c r="T25" i="50"/>
  <c r="V24" i="50"/>
  <c r="U24" i="50"/>
  <c r="T24" i="50"/>
  <c r="V23" i="50"/>
  <c r="U23" i="50"/>
  <c r="T23" i="50"/>
  <c r="V22" i="50"/>
  <c r="U22" i="50"/>
  <c r="T22" i="50"/>
  <c r="V21" i="50"/>
  <c r="U21" i="50"/>
  <c r="T21" i="50"/>
  <c r="V20" i="50"/>
  <c r="U20" i="50"/>
  <c r="T20" i="50"/>
  <c r="A19" i="50"/>
  <c r="B20" i="50" s="1"/>
  <c r="N15" i="50"/>
  <c r="G15" i="50"/>
  <c r="M14" i="50"/>
  <c r="L14" i="50"/>
  <c r="K14" i="50"/>
  <c r="J14" i="50"/>
  <c r="I14" i="50"/>
  <c r="N11" i="50"/>
  <c r="V50" i="49"/>
  <c r="U50" i="49"/>
  <c r="T50" i="49"/>
  <c r="V49" i="49"/>
  <c r="U49" i="49"/>
  <c r="T49" i="49"/>
  <c r="V48" i="49"/>
  <c r="U48" i="49"/>
  <c r="T48" i="49"/>
  <c r="V47" i="49"/>
  <c r="U47" i="49"/>
  <c r="T47" i="49"/>
  <c r="V46" i="49"/>
  <c r="U46" i="49"/>
  <c r="T46" i="49"/>
  <c r="V45" i="49"/>
  <c r="U45" i="49"/>
  <c r="T45" i="49"/>
  <c r="V44" i="49"/>
  <c r="U44" i="49"/>
  <c r="T44" i="49"/>
  <c r="V43" i="49"/>
  <c r="U43" i="49"/>
  <c r="T43" i="49"/>
  <c r="V42" i="49"/>
  <c r="U42" i="49"/>
  <c r="T42" i="49"/>
  <c r="V41" i="49"/>
  <c r="U41" i="49"/>
  <c r="T41" i="49"/>
  <c r="V40" i="49"/>
  <c r="U40" i="49"/>
  <c r="T40" i="49"/>
  <c r="V39" i="49"/>
  <c r="U39" i="49"/>
  <c r="T39" i="49"/>
  <c r="V38" i="49"/>
  <c r="U38" i="49"/>
  <c r="T38" i="49"/>
  <c r="V37" i="49"/>
  <c r="U37" i="49"/>
  <c r="T37" i="49"/>
  <c r="V36" i="49"/>
  <c r="U36" i="49"/>
  <c r="T36" i="49"/>
  <c r="V35" i="49"/>
  <c r="U35" i="49"/>
  <c r="T35" i="49"/>
  <c r="V34" i="49"/>
  <c r="U34" i="49"/>
  <c r="T34" i="49"/>
  <c r="V33" i="49"/>
  <c r="U33" i="49"/>
  <c r="T33" i="49"/>
  <c r="V32" i="49"/>
  <c r="U32" i="49"/>
  <c r="T32" i="49"/>
  <c r="V31" i="49"/>
  <c r="U31" i="49"/>
  <c r="T31" i="49"/>
  <c r="V30" i="49"/>
  <c r="U30" i="49"/>
  <c r="T30" i="49"/>
  <c r="V29" i="49"/>
  <c r="U29" i="49"/>
  <c r="T29" i="49"/>
  <c r="V28" i="49"/>
  <c r="U28" i="49"/>
  <c r="T28" i="49"/>
  <c r="V27" i="49"/>
  <c r="U27" i="49"/>
  <c r="T27" i="49"/>
  <c r="V26" i="49"/>
  <c r="U26" i="49"/>
  <c r="T26" i="49"/>
  <c r="V25" i="49"/>
  <c r="U25" i="49"/>
  <c r="T25" i="49"/>
  <c r="V24" i="49"/>
  <c r="U24" i="49"/>
  <c r="T24" i="49"/>
  <c r="V23" i="49"/>
  <c r="U23" i="49"/>
  <c r="T23" i="49"/>
  <c r="V22" i="49"/>
  <c r="U22" i="49"/>
  <c r="T22" i="49"/>
  <c r="V21" i="49"/>
  <c r="U21" i="49"/>
  <c r="T21" i="49"/>
  <c r="V20" i="49"/>
  <c r="U20" i="49"/>
  <c r="T20" i="49"/>
  <c r="A19" i="49"/>
  <c r="B20" i="49" s="1"/>
  <c r="N15" i="49"/>
  <c r="G15" i="49"/>
  <c r="Q48" i="49" s="1"/>
  <c r="M14" i="49"/>
  <c r="L14" i="49"/>
  <c r="K14" i="49"/>
  <c r="J14" i="49"/>
  <c r="I14" i="49"/>
  <c r="N11" i="49"/>
  <c r="V50" i="48"/>
  <c r="U50" i="48"/>
  <c r="T50" i="48"/>
  <c r="V49" i="48"/>
  <c r="U49" i="48"/>
  <c r="T49" i="48"/>
  <c r="V48" i="48"/>
  <c r="U48" i="48"/>
  <c r="T48" i="48"/>
  <c r="V47" i="48"/>
  <c r="U47" i="48"/>
  <c r="T47" i="48"/>
  <c r="V46" i="48"/>
  <c r="U46" i="48"/>
  <c r="T46" i="48"/>
  <c r="V45" i="48"/>
  <c r="U45" i="48"/>
  <c r="T45" i="48"/>
  <c r="V44" i="48"/>
  <c r="U44" i="48"/>
  <c r="T44" i="48"/>
  <c r="V43" i="48"/>
  <c r="U43" i="48"/>
  <c r="T43" i="48"/>
  <c r="V42" i="48"/>
  <c r="U42" i="48"/>
  <c r="T42" i="48"/>
  <c r="V41" i="48"/>
  <c r="U41" i="48"/>
  <c r="T41" i="48"/>
  <c r="V40" i="48"/>
  <c r="U40" i="48"/>
  <c r="T40" i="48"/>
  <c r="V39" i="48"/>
  <c r="U39" i="48"/>
  <c r="T39" i="48"/>
  <c r="V38" i="48"/>
  <c r="U38" i="48"/>
  <c r="T38" i="48"/>
  <c r="V37" i="48"/>
  <c r="U37" i="48"/>
  <c r="T37" i="48"/>
  <c r="V36" i="48"/>
  <c r="U36" i="48"/>
  <c r="T36" i="48"/>
  <c r="V35" i="48"/>
  <c r="U35" i="48"/>
  <c r="T35" i="48"/>
  <c r="V34" i="48"/>
  <c r="U34" i="48"/>
  <c r="T34" i="48"/>
  <c r="V33" i="48"/>
  <c r="U33" i="48"/>
  <c r="T33" i="48"/>
  <c r="V32" i="48"/>
  <c r="U32" i="48"/>
  <c r="T32" i="48"/>
  <c r="V31" i="48"/>
  <c r="U31" i="48"/>
  <c r="T31" i="48"/>
  <c r="V30" i="48"/>
  <c r="U30" i="48"/>
  <c r="T30" i="48"/>
  <c r="V29" i="48"/>
  <c r="U29" i="48"/>
  <c r="T29" i="48"/>
  <c r="V28" i="48"/>
  <c r="U28" i="48"/>
  <c r="T28" i="48"/>
  <c r="V27" i="48"/>
  <c r="U27" i="48"/>
  <c r="T27" i="48"/>
  <c r="V26" i="48"/>
  <c r="U26" i="48"/>
  <c r="T26" i="48"/>
  <c r="V25" i="48"/>
  <c r="U25" i="48"/>
  <c r="T25" i="48"/>
  <c r="V24" i="48"/>
  <c r="U24" i="48"/>
  <c r="T24" i="48"/>
  <c r="V23" i="48"/>
  <c r="U23" i="48"/>
  <c r="T23" i="48"/>
  <c r="V22" i="48"/>
  <c r="U22" i="48"/>
  <c r="T22" i="48"/>
  <c r="V21" i="48"/>
  <c r="U21" i="48"/>
  <c r="T21" i="48"/>
  <c r="V20" i="48"/>
  <c r="U20" i="48"/>
  <c r="T20" i="48"/>
  <c r="A19" i="48"/>
  <c r="N15" i="48"/>
  <c r="G15" i="48"/>
  <c r="Q38" i="48" s="1"/>
  <c r="M14" i="48"/>
  <c r="L14" i="48"/>
  <c r="K14" i="48"/>
  <c r="J14" i="48"/>
  <c r="I14" i="48"/>
  <c r="N11" i="48"/>
  <c r="V50" i="47"/>
  <c r="U50" i="47"/>
  <c r="T50" i="47"/>
  <c r="V49" i="47"/>
  <c r="U49" i="47"/>
  <c r="T49" i="47"/>
  <c r="V48" i="47"/>
  <c r="U48" i="47"/>
  <c r="T48" i="47"/>
  <c r="V47" i="47"/>
  <c r="U47" i="47"/>
  <c r="T47" i="47"/>
  <c r="V46" i="47"/>
  <c r="U46" i="47"/>
  <c r="T46" i="47"/>
  <c r="V45" i="47"/>
  <c r="U45" i="47"/>
  <c r="T45" i="47"/>
  <c r="V44" i="47"/>
  <c r="U44" i="47"/>
  <c r="T44" i="47"/>
  <c r="V43" i="47"/>
  <c r="U43" i="47"/>
  <c r="T43" i="47"/>
  <c r="V42" i="47"/>
  <c r="U42" i="47"/>
  <c r="T42" i="47"/>
  <c r="V41" i="47"/>
  <c r="U41" i="47"/>
  <c r="T41" i="47"/>
  <c r="V40" i="47"/>
  <c r="U40" i="47"/>
  <c r="T40" i="47"/>
  <c r="V39" i="47"/>
  <c r="U39" i="47"/>
  <c r="T39" i="47"/>
  <c r="V38" i="47"/>
  <c r="U38" i="47"/>
  <c r="T38" i="47"/>
  <c r="V37" i="47"/>
  <c r="U37" i="47"/>
  <c r="T37" i="47"/>
  <c r="V36" i="47"/>
  <c r="U36" i="47"/>
  <c r="T36" i="47"/>
  <c r="V35" i="47"/>
  <c r="U35" i="47"/>
  <c r="T35" i="47"/>
  <c r="V34" i="47"/>
  <c r="U34" i="47"/>
  <c r="T34" i="47"/>
  <c r="V33" i="47"/>
  <c r="U33" i="47"/>
  <c r="T33" i="47"/>
  <c r="V32" i="47"/>
  <c r="U32" i="47"/>
  <c r="T32" i="47"/>
  <c r="V31" i="47"/>
  <c r="U31" i="47"/>
  <c r="T31" i="47"/>
  <c r="V30" i="47"/>
  <c r="U30" i="47"/>
  <c r="T30" i="47"/>
  <c r="V29" i="47"/>
  <c r="U29" i="47"/>
  <c r="T29" i="47"/>
  <c r="V28" i="47"/>
  <c r="U28" i="47"/>
  <c r="T28" i="47"/>
  <c r="V27" i="47"/>
  <c r="U27" i="47"/>
  <c r="T27" i="47"/>
  <c r="V26" i="47"/>
  <c r="U26" i="47"/>
  <c r="T26" i="47"/>
  <c r="V25" i="47"/>
  <c r="U25" i="47"/>
  <c r="T25" i="47"/>
  <c r="V24" i="47"/>
  <c r="U24" i="47"/>
  <c r="T24" i="47"/>
  <c r="V23" i="47"/>
  <c r="U23" i="47"/>
  <c r="T23" i="47"/>
  <c r="V22" i="47"/>
  <c r="U22" i="47"/>
  <c r="T22" i="47"/>
  <c r="V21" i="47"/>
  <c r="U21" i="47"/>
  <c r="T21" i="47"/>
  <c r="V20" i="47"/>
  <c r="U20" i="47"/>
  <c r="T20" i="47"/>
  <c r="A19" i="47"/>
  <c r="B20" i="47" s="1"/>
  <c r="A20" i="47" s="1"/>
  <c r="N15" i="47"/>
  <c r="G15" i="47"/>
  <c r="Q40" i="47" s="1"/>
  <c r="M14" i="47"/>
  <c r="L14" i="47"/>
  <c r="K14" i="47"/>
  <c r="J14" i="47"/>
  <c r="I14" i="47"/>
  <c r="N11" i="47"/>
  <c r="V50" i="46"/>
  <c r="U50" i="46"/>
  <c r="T50" i="46"/>
  <c r="V49" i="46"/>
  <c r="U49" i="46"/>
  <c r="T49" i="46"/>
  <c r="V48" i="46"/>
  <c r="U48" i="46"/>
  <c r="T48" i="46"/>
  <c r="V47" i="46"/>
  <c r="U47" i="46"/>
  <c r="T47" i="46"/>
  <c r="V46" i="46"/>
  <c r="U46" i="46"/>
  <c r="T46" i="46"/>
  <c r="V45" i="46"/>
  <c r="U45" i="46"/>
  <c r="T45" i="46"/>
  <c r="V44" i="46"/>
  <c r="U44" i="46"/>
  <c r="T44" i="46"/>
  <c r="V43" i="46"/>
  <c r="U43" i="46"/>
  <c r="T43" i="46"/>
  <c r="V42" i="46"/>
  <c r="U42" i="46"/>
  <c r="T42" i="46"/>
  <c r="V41" i="46"/>
  <c r="U41" i="46"/>
  <c r="T41" i="46"/>
  <c r="V40" i="46"/>
  <c r="U40" i="46"/>
  <c r="T40" i="46"/>
  <c r="V39" i="46"/>
  <c r="U39" i="46"/>
  <c r="T39" i="46"/>
  <c r="V38" i="46"/>
  <c r="U38" i="46"/>
  <c r="T38" i="46"/>
  <c r="V37" i="46"/>
  <c r="U37" i="46"/>
  <c r="T37" i="46"/>
  <c r="V36" i="46"/>
  <c r="U36" i="46"/>
  <c r="T36" i="46"/>
  <c r="V35" i="46"/>
  <c r="U35" i="46"/>
  <c r="T35" i="46"/>
  <c r="V34" i="46"/>
  <c r="U34" i="46"/>
  <c r="T34" i="46"/>
  <c r="V33" i="46"/>
  <c r="U33" i="46"/>
  <c r="T33" i="46"/>
  <c r="V32" i="46"/>
  <c r="U32" i="46"/>
  <c r="T32" i="46"/>
  <c r="V31" i="46"/>
  <c r="U31" i="46"/>
  <c r="T31" i="46"/>
  <c r="V30" i="46"/>
  <c r="U30" i="46"/>
  <c r="T30" i="46"/>
  <c r="V29" i="46"/>
  <c r="U29" i="46"/>
  <c r="T29" i="46"/>
  <c r="V28" i="46"/>
  <c r="U28" i="46"/>
  <c r="T28" i="46"/>
  <c r="V27" i="46"/>
  <c r="U27" i="46"/>
  <c r="T27" i="46"/>
  <c r="V26" i="46"/>
  <c r="U26" i="46"/>
  <c r="T26" i="46"/>
  <c r="V25" i="46"/>
  <c r="U25" i="46"/>
  <c r="T25" i="46"/>
  <c r="V24" i="46"/>
  <c r="U24" i="46"/>
  <c r="T24" i="46"/>
  <c r="V23" i="46"/>
  <c r="U23" i="46"/>
  <c r="T23" i="46"/>
  <c r="V22" i="46"/>
  <c r="U22" i="46"/>
  <c r="T22" i="46"/>
  <c r="V21" i="46"/>
  <c r="U21" i="46"/>
  <c r="T21" i="46"/>
  <c r="V20" i="46"/>
  <c r="U20" i="46"/>
  <c r="T20" i="46"/>
  <c r="A19" i="46"/>
  <c r="B20" i="46" s="1"/>
  <c r="N15" i="46"/>
  <c r="G15" i="46"/>
  <c r="M14" i="46"/>
  <c r="L14" i="46"/>
  <c r="K14" i="46"/>
  <c r="J14" i="46"/>
  <c r="I14" i="46"/>
  <c r="N11" i="46"/>
  <c r="V50" i="45"/>
  <c r="U50" i="45"/>
  <c r="T50" i="45"/>
  <c r="V49" i="45"/>
  <c r="U49" i="45"/>
  <c r="T49" i="45"/>
  <c r="V48" i="45"/>
  <c r="U48" i="45"/>
  <c r="T48" i="45"/>
  <c r="V47" i="45"/>
  <c r="U47" i="45"/>
  <c r="T47" i="45"/>
  <c r="V46" i="45"/>
  <c r="U46" i="45"/>
  <c r="T46" i="45"/>
  <c r="V45" i="45"/>
  <c r="U45" i="45"/>
  <c r="T45" i="45"/>
  <c r="V44" i="45"/>
  <c r="U44" i="45"/>
  <c r="T44" i="45"/>
  <c r="V43" i="45"/>
  <c r="U43" i="45"/>
  <c r="T43" i="45"/>
  <c r="V42" i="45"/>
  <c r="U42" i="45"/>
  <c r="T42" i="45"/>
  <c r="V41" i="45"/>
  <c r="U41" i="45"/>
  <c r="T41" i="45"/>
  <c r="V40" i="45"/>
  <c r="U40" i="45"/>
  <c r="T40" i="45"/>
  <c r="V39" i="45"/>
  <c r="U39" i="45"/>
  <c r="T39" i="45"/>
  <c r="V38" i="45"/>
  <c r="U38" i="45"/>
  <c r="T38" i="45"/>
  <c r="V37" i="45"/>
  <c r="U37" i="45"/>
  <c r="T37" i="45"/>
  <c r="V36" i="45"/>
  <c r="U36" i="45"/>
  <c r="T36" i="45"/>
  <c r="V35" i="45"/>
  <c r="U35" i="45"/>
  <c r="T35" i="45"/>
  <c r="V34" i="45"/>
  <c r="U34" i="45"/>
  <c r="T34" i="45"/>
  <c r="V33" i="45"/>
  <c r="U33" i="45"/>
  <c r="T33" i="45"/>
  <c r="V32" i="45"/>
  <c r="U32" i="45"/>
  <c r="T32" i="45"/>
  <c r="V31" i="45"/>
  <c r="U31" i="45"/>
  <c r="T31" i="45"/>
  <c r="V30" i="45"/>
  <c r="U30" i="45"/>
  <c r="T30" i="45"/>
  <c r="Q30" i="45"/>
  <c r="V29" i="45"/>
  <c r="U29" i="45"/>
  <c r="T29" i="45"/>
  <c r="V28" i="45"/>
  <c r="U28" i="45"/>
  <c r="T28" i="45"/>
  <c r="V27" i="45"/>
  <c r="U27" i="45"/>
  <c r="T27" i="45"/>
  <c r="V26" i="45"/>
  <c r="U26" i="45"/>
  <c r="T26" i="45"/>
  <c r="V25" i="45"/>
  <c r="U25" i="45"/>
  <c r="T25" i="45"/>
  <c r="V24" i="45"/>
  <c r="U24" i="45"/>
  <c r="T24" i="45"/>
  <c r="V23" i="45"/>
  <c r="U23" i="45"/>
  <c r="T23" i="45"/>
  <c r="V22" i="45"/>
  <c r="U22" i="45"/>
  <c r="T22" i="45"/>
  <c r="V21" i="45"/>
  <c r="U21" i="45"/>
  <c r="T21" i="45"/>
  <c r="V20" i="45"/>
  <c r="U20" i="45"/>
  <c r="T20" i="45"/>
  <c r="A19" i="45"/>
  <c r="B20" i="45" s="1"/>
  <c r="N15" i="45"/>
  <c r="G15" i="45"/>
  <c r="Q46" i="45" s="1"/>
  <c r="M14" i="45"/>
  <c r="L14" i="45"/>
  <c r="K14" i="45"/>
  <c r="J14" i="45"/>
  <c r="I14" i="45"/>
  <c r="N11" i="45"/>
  <c r="V50" i="44"/>
  <c r="U50" i="44"/>
  <c r="T50" i="44"/>
  <c r="V49" i="44"/>
  <c r="U49" i="44"/>
  <c r="T49" i="44"/>
  <c r="V48" i="44"/>
  <c r="U48" i="44"/>
  <c r="T48" i="44"/>
  <c r="V47" i="44"/>
  <c r="U47" i="44"/>
  <c r="T47" i="44"/>
  <c r="V46" i="44"/>
  <c r="U46" i="44"/>
  <c r="T46" i="44"/>
  <c r="V45" i="44"/>
  <c r="U45" i="44"/>
  <c r="T45" i="44"/>
  <c r="V44" i="44"/>
  <c r="U44" i="44"/>
  <c r="T44" i="44"/>
  <c r="V43" i="44"/>
  <c r="U43" i="44"/>
  <c r="T43" i="44"/>
  <c r="V42" i="44"/>
  <c r="U42" i="44"/>
  <c r="T42" i="44"/>
  <c r="V41" i="44"/>
  <c r="U41" i="44"/>
  <c r="T41" i="44"/>
  <c r="V40" i="44"/>
  <c r="U40" i="44"/>
  <c r="T40" i="44"/>
  <c r="Q40" i="44"/>
  <c r="V39" i="44"/>
  <c r="U39" i="44"/>
  <c r="T39" i="44"/>
  <c r="V38" i="44"/>
  <c r="U38" i="44"/>
  <c r="T38" i="44"/>
  <c r="V37" i="44"/>
  <c r="U37" i="44"/>
  <c r="T37" i="44"/>
  <c r="V36" i="44"/>
  <c r="U36" i="44"/>
  <c r="T36" i="44"/>
  <c r="V35" i="44"/>
  <c r="U35" i="44"/>
  <c r="T35" i="44"/>
  <c r="V34" i="44"/>
  <c r="U34" i="44"/>
  <c r="T34" i="44"/>
  <c r="V33" i="44"/>
  <c r="U33" i="44"/>
  <c r="T33" i="44"/>
  <c r="V32" i="44"/>
  <c r="U32" i="44"/>
  <c r="T32" i="44"/>
  <c r="V31" i="44"/>
  <c r="U31" i="44"/>
  <c r="T31" i="44"/>
  <c r="V30" i="44"/>
  <c r="U30" i="44"/>
  <c r="T30" i="44"/>
  <c r="V29" i="44"/>
  <c r="U29" i="44"/>
  <c r="T29" i="44"/>
  <c r="V28" i="44"/>
  <c r="U28" i="44"/>
  <c r="T28" i="44"/>
  <c r="V27" i="44"/>
  <c r="U27" i="44"/>
  <c r="T27" i="44"/>
  <c r="V26" i="44"/>
  <c r="U26" i="44"/>
  <c r="T26" i="44"/>
  <c r="V25" i="44"/>
  <c r="U25" i="44"/>
  <c r="T25" i="44"/>
  <c r="V24" i="44"/>
  <c r="U24" i="44"/>
  <c r="T24" i="44"/>
  <c r="V23" i="44"/>
  <c r="U23" i="44"/>
  <c r="T23" i="44"/>
  <c r="V22" i="44"/>
  <c r="U22" i="44"/>
  <c r="T22" i="44"/>
  <c r="V21" i="44"/>
  <c r="U21" i="44"/>
  <c r="T21" i="44"/>
  <c r="V20" i="44"/>
  <c r="U20" i="44"/>
  <c r="T20" i="44"/>
  <c r="A19" i="44"/>
  <c r="B20" i="44" s="1"/>
  <c r="A20" i="44" s="1"/>
  <c r="N15" i="44"/>
  <c r="G15" i="44"/>
  <c r="Q38" i="44" s="1"/>
  <c r="M14" i="44"/>
  <c r="L14" i="44"/>
  <c r="K14" i="44"/>
  <c r="J14" i="44"/>
  <c r="I14" i="44"/>
  <c r="N11" i="44"/>
  <c r="F10" i="43"/>
  <c r="K10" i="43" s="1"/>
  <c r="M5" i="43"/>
  <c r="M5" i="44" s="1"/>
  <c r="M5" i="45" s="1"/>
  <c r="M5" i="46" s="1"/>
  <c r="M5" i="47" s="1"/>
  <c r="M5" i="49" s="1"/>
  <c r="M5" i="50" s="1"/>
  <c r="M5" i="51" s="1"/>
  <c r="M5" i="52" s="1"/>
  <c r="M5" i="53" s="1"/>
  <c r="E5" i="43"/>
  <c r="E5" i="44" s="1"/>
  <c r="E5" i="45" s="1"/>
  <c r="E5" i="46" s="1"/>
  <c r="E5" i="47" s="1"/>
  <c r="E5" i="49" s="1"/>
  <c r="E5" i="50" s="1"/>
  <c r="E5" i="51" s="1"/>
  <c r="E5" i="52" s="1"/>
  <c r="E5" i="53" s="1"/>
  <c r="V50" i="43"/>
  <c r="U50" i="43"/>
  <c r="T50" i="43"/>
  <c r="V49" i="43"/>
  <c r="U49" i="43"/>
  <c r="T49" i="43"/>
  <c r="V48" i="43"/>
  <c r="U48" i="43"/>
  <c r="T48" i="43"/>
  <c r="V47" i="43"/>
  <c r="U47" i="43"/>
  <c r="T47" i="43"/>
  <c r="V46" i="43"/>
  <c r="U46" i="43"/>
  <c r="T46" i="43"/>
  <c r="V45" i="43"/>
  <c r="U45" i="43"/>
  <c r="T45" i="43"/>
  <c r="V44" i="43"/>
  <c r="U44" i="43"/>
  <c r="T44" i="43"/>
  <c r="V43" i="43"/>
  <c r="U43" i="43"/>
  <c r="T43" i="43"/>
  <c r="V42" i="43"/>
  <c r="U42" i="43"/>
  <c r="T42" i="43"/>
  <c r="V41" i="43"/>
  <c r="U41" i="43"/>
  <c r="T41" i="43"/>
  <c r="V40" i="43"/>
  <c r="U40" i="43"/>
  <c r="T40" i="43"/>
  <c r="V39" i="43"/>
  <c r="U39" i="43"/>
  <c r="T39" i="43"/>
  <c r="V38" i="43"/>
  <c r="U38" i="43"/>
  <c r="T38" i="43"/>
  <c r="V37" i="43"/>
  <c r="U37" i="43"/>
  <c r="T37" i="43"/>
  <c r="V36" i="43"/>
  <c r="U36" i="43"/>
  <c r="T36" i="43"/>
  <c r="V35" i="43"/>
  <c r="U35" i="43"/>
  <c r="T35" i="43"/>
  <c r="V34" i="43"/>
  <c r="U34" i="43"/>
  <c r="T34" i="43"/>
  <c r="V33" i="43"/>
  <c r="U33" i="43"/>
  <c r="T33" i="43"/>
  <c r="V32" i="43"/>
  <c r="U32" i="43"/>
  <c r="T32" i="43"/>
  <c r="V31" i="43"/>
  <c r="U31" i="43"/>
  <c r="T31" i="43"/>
  <c r="V30" i="43"/>
  <c r="U30" i="43"/>
  <c r="T30" i="43"/>
  <c r="V29" i="43"/>
  <c r="U29" i="43"/>
  <c r="T29" i="43"/>
  <c r="V28" i="43"/>
  <c r="U28" i="43"/>
  <c r="T28" i="43"/>
  <c r="V27" i="43"/>
  <c r="U27" i="43"/>
  <c r="T27" i="43"/>
  <c r="V26" i="43"/>
  <c r="U26" i="43"/>
  <c r="T26" i="43"/>
  <c r="V25" i="43"/>
  <c r="U25" i="43"/>
  <c r="T25" i="43"/>
  <c r="V24" i="43"/>
  <c r="U24" i="43"/>
  <c r="T24" i="43"/>
  <c r="V23" i="43"/>
  <c r="U23" i="43"/>
  <c r="T23" i="43"/>
  <c r="V22" i="43"/>
  <c r="U22" i="43"/>
  <c r="T22" i="43"/>
  <c r="V21" i="43"/>
  <c r="U21" i="43"/>
  <c r="T21" i="43"/>
  <c r="V20" i="43"/>
  <c r="U20" i="43"/>
  <c r="T20" i="43"/>
  <c r="A19" i="43"/>
  <c r="B20" i="43" s="1"/>
  <c r="A20" i="43" s="1"/>
  <c r="N15" i="43"/>
  <c r="G15" i="43"/>
  <c r="Q20" i="43" s="1"/>
  <c r="M14" i="43"/>
  <c r="L14" i="43"/>
  <c r="K14" i="43"/>
  <c r="J14" i="43"/>
  <c r="I14" i="43"/>
  <c r="N11" i="43"/>
  <c r="G15" i="39"/>
  <c r="Q30" i="39" s="1"/>
  <c r="M14" i="39"/>
  <c r="L14" i="39"/>
  <c r="K14" i="39"/>
  <c r="J14" i="39"/>
  <c r="I14" i="39"/>
  <c r="N15" i="39"/>
  <c r="V50" i="39"/>
  <c r="U50" i="39"/>
  <c r="T50" i="39"/>
  <c r="V49" i="39"/>
  <c r="U49" i="39"/>
  <c r="T49" i="39"/>
  <c r="V48" i="39"/>
  <c r="U48" i="39"/>
  <c r="T48" i="39"/>
  <c r="V47" i="39"/>
  <c r="U47" i="39"/>
  <c r="T47" i="39"/>
  <c r="V46" i="39"/>
  <c r="U46" i="39"/>
  <c r="T46" i="39"/>
  <c r="V45" i="39"/>
  <c r="U45" i="39"/>
  <c r="T45" i="39"/>
  <c r="V44" i="39"/>
  <c r="U44" i="39"/>
  <c r="T44" i="39"/>
  <c r="V43" i="39"/>
  <c r="U43" i="39"/>
  <c r="T43" i="39"/>
  <c r="V42" i="39"/>
  <c r="U42" i="39"/>
  <c r="T42" i="39"/>
  <c r="V41" i="39"/>
  <c r="U41" i="39"/>
  <c r="T41" i="39"/>
  <c r="V40" i="39"/>
  <c r="U40" i="39"/>
  <c r="T40" i="39"/>
  <c r="V39" i="39"/>
  <c r="U39" i="39"/>
  <c r="T39" i="39"/>
  <c r="V38" i="39"/>
  <c r="U38" i="39"/>
  <c r="T38" i="39"/>
  <c r="V37" i="39"/>
  <c r="U37" i="39"/>
  <c r="T37" i="39"/>
  <c r="V36" i="39"/>
  <c r="U36" i="39"/>
  <c r="T36" i="39"/>
  <c r="V35" i="39"/>
  <c r="U35" i="39"/>
  <c r="T35" i="39"/>
  <c r="V34" i="39"/>
  <c r="U34" i="39"/>
  <c r="T34" i="39"/>
  <c r="V33" i="39"/>
  <c r="U33" i="39"/>
  <c r="T33" i="39"/>
  <c r="V32" i="39"/>
  <c r="U32" i="39"/>
  <c r="T32" i="39"/>
  <c r="V31" i="39"/>
  <c r="U31" i="39"/>
  <c r="T31" i="39"/>
  <c r="V30" i="39"/>
  <c r="U30" i="39"/>
  <c r="T30" i="39"/>
  <c r="V29" i="39"/>
  <c r="U29" i="39"/>
  <c r="T29" i="39"/>
  <c r="V28" i="39"/>
  <c r="U28" i="39"/>
  <c r="T28" i="39"/>
  <c r="V27" i="39"/>
  <c r="U27" i="39"/>
  <c r="T27" i="39"/>
  <c r="V26" i="39"/>
  <c r="U26" i="39"/>
  <c r="T26" i="39"/>
  <c r="V25" i="39"/>
  <c r="U25" i="39"/>
  <c r="T25" i="39"/>
  <c r="V24" i="39"/>
  <c r="U24" i="39"/>
  <c r="T24" i="39"/>
  <c r="V23" i="39"/>
  <c r="U23" i="39"/>
  <c r="T23" i="39"/>
  <c r="V22" i="39"/>
  <c r="U22" i="39"/>
  <c r="T22" i="39"/>
  <c r="V21" i="39"/>
  <c r="U21" i="39"/>
  <c r="T21" i="39"/>
  <c r="V20" i="39"/>
  <c r="U20" i="39"/>
  <c r="T20" i="39"/>
  <c r="A19" i="39"/>
  <c r="B20" i="39" s="1"/>
  <c r="A20" i="39" s="1"/>
  <c r="N11" i="39"/>
  <c r="M10" i="39"/>
  <c r="L10" i="39"/>
  <c r="K10" i="39"/>
  <c r="J10" i="39"/>
  <c r="I10" i="39"/>
  <c r="B93" i="38"/>
  <c r="B92" i="38"/>
  <c r="B91" i="38"/>
  <c r="B90" i="38"/>
  <c r="B89" i="38"/>
  <c r="B88" i="38"/>
  <c r="B87" i="38"/>
  <c r="B86" i="38"/>
  <c r="B85" i="38"/>
  <c r="B84" i="38"/>
  <c r="B83" i="38"/>
  <c r="B82" i="38"/>
  <c r="B81" i="38"/>
  <c r="B80" i="38"/>
  <c r="B79" i="38"/>
  <c r="B78" i="38"/>
  <c r="B77" i="38"/>
  <c r="B76" i="38"/>
  <c r="B75" i="38"/>
  <c r="B74" i="38"/>
  <c r="B73" i="38"/>
  <c r="B72" i="38"/>
  <c r="B71" i="38"/>
  <c r="B70" i="38"/>
  <c r="B69" i="38"/>
  <c r="B68" i="38"/>
  <c r="B67" i="38"/>
  <c r="B66" i="38"/>
  <c r="B65" i="38"/>
  <c r="B64" i="38"/>
  <c r="B63" i="38"/>
  <c r="B62" i="38"/>
  <c r="B61" i="38"/>
  <c r="B60" i="38"/>
  <c r="B59" i="38"/>
  <c r="B58" i="38"/>
  <c r="B57" i="38"/>
  <c r="B56" i="38"/>
  <c r="B55" i="38"/>
  <c r="B54" i="38"/>
  <c r="B53" i="38"/>
  <c r="B52" i="38"/>
  <c r="B51" i="38"/>
  <c r="B50" i="38"/>
  <c r="B49" i="38"/>
  <c r="B48" i="38"/>
  <c r="B47" i="38"/>
  <c r="B46" i="38"/>
  <c r="B45" i="38"/>
  <c r="B44" i="38"/>
  <c r="B43" i="38"/>
  <c r="B42" i="38"/>
  <c r="B41" i="38"/>
  <c r="B40" i="38"/>
  <c r="B39" i="38"/>
  <c r="B38" i="38"/>
  <c r="B37" i="38"/>
  <c r="B36" i="38"/>
  <c r="E10" i="3"/>
  <c r="F10" i="3"/>
  <c r="G10" i="3"/>
  <c r="H10" i="3"/>
  <c r="D10" i="3"/>
  <c r="E28" i="3"/>
  <c r="P28" i="3" s="1"/>
  <c r="E41" i="3"/>
  <c r="E42" i="3"/>
  <c r="I42" i="3"/>
  <c r="T42" i="3" s="1"/>
  <c r="E43" i="3"/>
  <c r="E44" i="3"/>
  <c r="I11" i="3"/>
  <c r="E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I36" i="3"/>
  <c r="T36" i="3" s="1"/>
  <c r="Q37" i="3"/>
  <c r="Q38" i="3"/>
  <c r="Q39" i="3"/>
  <c r="Q40" i="3"/>
  <c r="Q41" i="3"/>
  <c r="Q42" i="3"/>
  <c r="Q43" i="3"/>
  <c r="Q44" i="3"/>
  <c r="Q45" i="3"/>
  <c r="Q46" i="3"/>
  <c r="S16" i="3"/>
  <c r="R16" i="3"/>
  <c r="Q16" i="3"/>
  <c r="A15" i="3"/>
  <c r="P42" i="3"/>
  <c r="P41" i="3"/>
  <c r="I16" i="3"/>
  <c r="P16" i="3"/>
  <c r="P43" i="3"/>
  <c r="I43" i="3"/>
  <c r="T43" i="3" s="1"/>
  <c r="B16" i="3"/>
  <c r="P44" i="3"/>
  <c r="I44" i="3"/>
  <c r="T44" i="3" s="1"/>
  <c r="J44" i="3"/>
  <c r="U44" i="3" s="1"/>
  <c r="J43" i="3"/>
  <c r="U43" i="3" s="1"/>
  <c r="Q21" i="53"/>
  <c r="Q26" i="53"/>
  <c r="Q34" i="53"/>
  <c r="Q42" i="53"/>
  <c r="Q49" i="53"/>
  <c r="Q47" i="53"/>
  <c r="Q45" i="53"/>
  <c r="Q43" i="53"/>
  <c r="Q41" i="53"/>
  <c r="Q39" i="53"/>
  <c r="Q37" i="53"/>
  <c r="Q35" i="53"/>
  <c r="Q33" i="53"/>
  <c r="Q31" i="53"/>
  <c r="Q29" i="53"/>
  <c r="Q27" i="53"/>
  <c r="Q25" i="53"/>
  <c r="Q23" i="53"/>
  <c r="B20" i="53"/>
  <c r="B21" i="53" s="1"/>
  <c r="Q28" i="53"/>
  <c r="Q36" i="53"/>
  <c r="Q44" i="53"/>
  <c r="Q32" i="52"/>
  <c r="Q40" i="52"/>
  <c r="Q48" i="52"/>
  <c r="Q20" i="52"/>
  <c r="Q26" i="52"/>
  <c r="Q34" i="52"/>
  <c r="Q42" i="52"/>
  <c r="Q49" i="52"/>
  <c r="Q47" i="52"/>
  <c r="Q45" i="52"/>
  <c r="Q43" i="52"/>
  <c r="Q41" i="52"/>
  <c r="Q39" i="52"/>
  <c r="Q37" i="52"/>
  <c r="Q35" i="52"/>
  <c r="Q33" i="52"/>
  <c r="Q31" i="52"/>
  <c r="Q29" i="52"/>
  <c r="Q27" i="52"/>
  <c r="Q25" i="52"/>
  <c r="Q23" i="52"/>
  <c r="Q24" i="52"/>
  <c r="Q28" i="52"/>
  <c r="Q36" i="52"/>
  <c r="Q44" i="52"/>
  <c r="B20" i="51"/>
  <c r="Q50" i="51"/>
  <c r="Q48" i="51"/>
  <c r="Q46" i="51"/>
  <c r="Q44" i="51"/>
  <c r="Q42" i="51"/>
  <c r="Q40" i="51"/>
  <c r="Q38" i="51"/>
  <c r="Q36" i="51"/>
  <c r="Q34" i="51"/>
  <c r="Q32" i="51"/>
  <c r="Q30" i="51"/>
  <c r="Q28" i="51"/>
  <c r="Q26" i="51"/>
  <c r="Q24" i="51"/>
  <c r="Q22" i="51"/>
  <c r="Q20" i="51"/>
  <c r="Q49" i="51"/>
  <c r="Q47" i="51"/>
  <c r="Q45" i="51"/>
  <c r="Q43" i="51"/>
  <c r="Q41" i="51"/>
  <c r="Q39" i="51"/>
  <c r="Q37" i="51"/>
  <c r="Q35" i="51"/>
  <c r="Q33" i="51"/>
  <c r="Q31" i="51"/>
  <c r="Q29" i="51"/>
  <c r="Q27" i="51"/>
  <c r="Q25" i="51"/>
  <c r="Q23" i="51"/>
  <c r="Q21" i="51"/>
  <c r="Q49" i="50"/>
  <c r="Q47" i="50"/>
  <c r="Q45" i="50"/>
  <c r="Q43" i="50"/>
  <c r="Q41" i="50"/>
  <c r="Q39" i="50"/>
  <c r="Q37" i="50"/>
  <c r="Q35" i="50"/>
  <c r="Q33" i="50"/>
  <c r="Q31" i="50"/>
  <c r="Q29" i="50"/>
  <c r="Q27" i="50"/>
  <c r="Q25" i="50"/>
  <c r="Q23" i="50"/>
  <c r="Q21" i="50"/>
  <c r="Q44" i="50"/>
  <c r="Q36" i="50"/>
  <c r="Q28" i="50"/>
  <c r="Q48" i="50"/>
  <c r="Q40" i="50"/>
  <c r="Q32" i="50"/>
  <c r="Q24" i="50"/>
  <c r="Q50" i="50"/>
  <c r="Q42" i="50"/>
  <c r="Q34" i="50"/>
  <c r="Q26" i="50"/>
  <c r="Q20" i="50"/>
  <c r="Q38" i="50"/>
  <c r="Q30" i="50"/>
  <c r="Q22" i="50"/>
  <c r="Q46" i="50"/>
  <c r="Q50" i="49"/>
  <c r="Q42" i="49"/>
  <c r="Q34" i="49"/>
  <c r="Q26" i="49"/>
  <c r="Q49" i="49"/>
  <c r="Q41" i="49"/>
  <c r="Q33" i="49"/>
  <c r="Q25" i="49"/>
  <c r="B20" i="48"/>
  <c r="A20" i="48" s="1"/>
  <c r="Q43" i="48"/>
  <c r="Q35" i="48"/>
  <c r="Q27" i="48"/>
  <c r="Q34" i="48"/>
  <c r="Q22" i="48"/>
  <c r="Q34" i="47"/>
  <c r="Q42" i="47"/>
  <c r="Q49" i="47"/>
  <c r="Q47" i="47"/>
  <c r="Q45" i="47"/>
  <c r="Q43" i="47"/>
  <c r="Q41" i="47"/>
  <c r="Q39" i="47"/>
  <c r="Q37" i="47"/>
  <c r="Q35" i="47"/>
  <c r="Q33" i="47"/>
  <c r="Q31" i="47"/>
  <c r="Q29" i="47"/>
  <c r="Q27" i="47"/>
  <c r="Q25" i="47"/>
  <c r="Q23" i="47"/>
  <c r="Q28" i="47"/>
  <c r="Q36" i="47"/>
  <c r="Q44" i="47"/>
  <c r="Q50" i="46"/>
  <c r="Q48" i="46"/>
  <c r="Q46" i="46"/>
  <c r="Q44" i="46"/>
  <c r="Q42" i="46"/>
  <c r="Q40" i="46"/>
  <c r="Q38" i="46"/>
  <c r="Q36" i="46"/>
  <c r="Q34" i="46"/>
  <c r="Q32" i="46"/>
  <c r="Q30" i="46"/>
  <c r="Q28" i="46"/>
  <c r="Q26" i="46"/>
  <c r="Q24" i="46"/>
  <c r="Q22" i="46"/>
  <c r="Q20" i="46"/>
  <c r="Q49" i="46"/>
  <c r="Q47" i="46"/>
  <c r="Q45" i="46"/>
  <c r="Q43" i="46"/>
  <c r="Q41" i="46"/>
  <c r="Q39" i="46"/>
  <c r="Q37" i="46"/>
  <c r="Q35" i="46"/>
  <c r="Q33" i="46"/>
  <c r="Q31" i="46"/>
  <c r="Q29" i="46"/>
  <c r="Q27" i="46"/>
  <c r="Q25" i="46"/>
  <c r="Q23" i="46"/>
  <c r="Q21" i="46"/>
  <c r="Q22" i="45"/>
  <c r="Q49" i="45"/>
  <c r="Q47" i="45"/>
  <c r="Q45" i="45"/>
  <c r="Q43" i="45"/>
  <c r="Q41" i="45"/>
  <c r="Q39" i="45"/>
  <c r="Q37" i="45"/>
  <c r="Q35" i="45"/>
  <c r="Q33" i="45"/>
  <c r="Q31" i="45"/>
  <c r="Q29" i="45"/>
  <c r="Q27" i="45"/>
  <c r="Q25" i="45"/>
  <c r="Q23" i="45"/>
  <c r="Q44" i="45"/>
  <c r="Q36" i="45"/>
  <c r="Q28" i="45"/>
  <c r="Q21" i="45"/>
  <c r="Q48" i="45"/>
  <c r="Q40" i="45"/>
  <c r="Q20" i="45"/>
  <c r="Q50" i="45"/>
  <c r="Q42" i="45"/>
  <c r="Q34" i="45"/>
  <c r="Q26" i="45"/>
  <c r="Q32" i="45"/>
  <c r="Q24" i="45"/>
  <c r="Q38" i="45"/>
  <c r="Q49" i="44"/>
  <c r="Q47" i="44"/>
  <c r="Q45" i="44"/>
  <c r="Q43" i="44"/>
  <c r="Q41" i="44"/>
  <c r="Q39" i="44"/>
  <c r="Q37" i="44"/>
  <c r="Q35" i="44"/>
  <c r="Q33" i="44"/>
  <c r="Q31" i="44"/>
  <c r="Q29" i="44"/>
  <c r="Q27" i="44"/>
  <c r="Q25" i="44"/>
  <c r="Q23" i="44"/>
  <c r="Q21" i="44"/>
  <c r="Q26" i="44"/>
  <c r="Q34" i="44"/>
  <c r="Q42" i="44"/>
  <c r="Q50" i="44"/>
  <c r="Q20" i="44"/>
  <c r="Q28" i="44"/>
  <c r="Q36" i="44"/>
  <c r="Q44" i="44"/>
  <c r="Q22" i="39"/>
  <c r="Q42" i="39"/>
  <c r="Q44" i="39"/>
  <c r="Q43" i="39"/>
  <c r="B21" i="51"/>
  <c r="A21" i="51" s="1"/>
  <c r="A20" i="51"/>
  <c r="Q50" i="43"/>
  <c r="Q45" i="43"/>
  <c r="Q26" i="43"/>
  <c r="Q23" i="43"/>
  <c r="Q43" i="43"/>
  <c r="Q39" i="43"/>
  <c r="Q35" i="39"/>
  <c r="Q26" i="39"/>
  <c r="Q24" i="39"/>
  <c r="Q29" i="39"/>
  <c r="Q33" i="43"/>
  <c r="Q24" i="43"/>
  <c r="Q36" i="43"/>
  <c r="Q30" i="43"/>
  <c r="Q21" i="43"/>
  <c r="Q25" i="43"/>
  <c r="Q34" i="43"/>
  <c r="Q29" i="43"/>
  <c r="Q28" i="43"/>
  <c r="Q48" i="43"/>
  <c r="Q37" i="43"/>
  <c r="Q49" i="43"/>
  <c r="Q27" i="43"/>
  <c r="Q32" i="43"/>
  <c r="Q31" i="43"/>
  <c r="Q42" i="43"/>
  <c r="Q47" i="43"/>
  <c r="Q41" i="43"/>
  <c r="Q35" i="43"/>
  <c r="Q46" i="43"/>
  <c r="Q40" i="43"/>
  <c r="Q38" i="43"/>
  <c r="Q22" i="43"/>
  <c r="Q44" i="43"/>
  <c r="Q28" i="48" l="1"/>
  <c r="Q42" i="48"/>
  <c r="Q25" i="48"/>
  <c r="Q33" i="48"/>
  <c r="Q41" i="48"/>
  <c r="Q49" i="48"/>
  <c r="Q48" i="48"/>
  <c r="Q46" i="48"/>
  <c r="Q44" i="48"/>
  <c r="Q20" i="48"/>
  <c r="Q26" i="48"/>
  <c r="Q29" i="48"/>
  <c r="Q37" i="48"/>
  <c r="Q45" i="48"/>
  <c r="Q32" i="48"/>
  <c r="Q36" i="48"/>
  <c r="Q50" i="48"/>
  <c r="Q23" i="48"/>
  <c r="Q31" i="48"/>
  <c r="Q39" i="48"/>
  <c r="Q47" i="48"/>
  <c r="Q21" i="48"/>
  <c r="Q30" i="48"/>
  <c r="B21" i="48"/>
  <c r="B21" i="47"/>
  <c r="B22" i="47" s="1"/>
  <c r="A22" i="47" s="1"/>
  <c r="B21" i="44"/>
  <c r="B22" i="51"/>
  <c r="A22" i="51" s="1"/>
  <c r="Q27" i="49"/>
  <c r="Q35" i="49"/>
  <c r="Q43" i="49"/>
  <c r="Q20" i="49"/>
  <c r="Q28" i="49"/>
  <c r="Q36" i="49"/>
  <c r="Q44" i="49"/>
  <c r="J16" i="3"/>
  <c r="T16" i="3"/>
  <c r="J42" i="3"/>
  <c r="U42" i="3" s="1"/>
  <c r="Q50" i="47"/>
  <c r="Q20" i="47"/>
  <c r="Q21" i="47"/>
  <c r="Q22" i="47"/>
  <c r="J11" i="3"/>
  <c r="Q21" i="49"/>
  <c r="Q29" i="49"/>
  <c r="Q37" i="49"/>
  <c r="Q45" i="49"/>
  <c r="Q22" i="49"/>
  <c r="Q30" i="49"/>
  <c r="Q38" i="49"/>
  <c r="Q46" i="49"/>
  <c r="I41" i="3"/>
  <c r="Q46" i="44"/>
  <c r="Q30" i="44"/>
  <c r="Q48" i="44"/>
  <c r="Q32" i="44"/>
  <c r="Q24" i="44"/>
  <c r="Q46" i="47"/>
  <c r="Q30" i="47"/>
  <c r="Q24" i="47"/>
  <c r="Q48" i="47"/>
  <c r="Q32" i="47"/>
  <c r="Q26" i="47"/>
  <c r="Q38" i="47"/>
  <c r="A16" i="3"/>
  <c r="B17" i="3"/>
  <c r="Q23" i="49"/>
  <c r="Q31" i="49"/>
  <c r="Q39" i="49"/>
  <c r="Q47" i="49"/>
  <c r="Q24" i="49"/>
  <c r="Q32" i="49"/>
  <c r="Q40" i="49"/>
  <c r="I28" i="3"/>
  <c r="T28" i="3" s="1"/>
  <c r="B21" i="43"/>
  <c r="A21" i="43" s="1"/>
  <c r="Q22" i="44"/>
  <c r="Q46" i="52"/>
  <c r="Q24" i="53"/>
  <c r="Q40" i="53"/>
  <c r="Q24" i="48"/>
  <c r="Q40" i="48"/>
  <c r="Q50" i="52"/>
  <c r="Q30" i="52"/>
  <c r="Q50" i="53"/>
  <c r="Q20" i="53"/>
  <c r="Q32" i="53"/>
  <c r="Q48" i="53"/>
  <c r="Q30" i="53"/>
  <c r="B22" i="53"/>
  <c r="A21" i="53"/>
  <c r="A20" i="53"/>
  <c r="A20" i="52"/>
  <c r="B21" i="52"/>
  <c r="B23" i="51"/>
  <c r="B21" i="50"/>
  <c r="A20" i="50"/>
  <c r="A20" i="49"/>
  <c r="B21" i="49"/>
  <c r="B23" i="47"/>
  <c r="A20" i="46"/>
  <c r="B21" i="46"/>
  <c r="A20" i="45"/>
  <c r="B21" i="45"/>
  <c r="B21" i="39"/>
  <c r="A21" i="39" s="1"/>
  <c r="E21" i="39" s="1"/>
  <c r="L10" i="43"/>
  <c r="Q21" i="39"/>
  <c r="Q31" i="39"/>
  <c r="Q49" i="39"/>
  <c r="Q33" i="39"/>
  <c r="Q38" i="39"/>
  <c r="Q36" i="39"/>
  <c r="Q27" i="39"/>
  <c r="Q28" i="39"/>
  <c r="Q41" i="39"/>
  <c r="Q37" i="39"/>
  <c r="Q23" i="39"/>
  <c r="Q40" i="39"/>
  <c r="Q20" i="39"/>
  <c r="Q32" i="39"/>
  <c r="Q45" i="39"/>
  <c r="Q46" i="39"/>
  <c r="Q34" i="39"/>
  <c r="Q39" i="39"/>
  <c r="Q25" i="39"/>
  <c r="Q47" i="39"/>
  <c r="Q48" i="39"/>
  <c r="Q50" i="39"/>
  <c r="I10" i="43"/>
  <c r="E20" i="43" s="1"/>
  <c r="J10" i="43"/>
  <c r="M10" i="43"/>
  <c r="F10" i="44"/>
  <c r="E20" i="39"/>
  <c r="S20" i="39" s="1"/>
  <c r="A21" i="48" l="1"/>
  <c r="B22" i="48"/>
  <c r="A21" i="47"/>
  <c r="B22" i="44"/>
  <c r="A21" i="44"/>
  <c r="S20" i="43"/>
  <c r="I20" i="43"/>
  <c r="J20" i="43" s="1"/>
  <c r="X20" i="43" s="1"/>
  <c r="J28" i="3"/>
  <c r="U28" i="3" s="1"/>
  <c r="B22" i="43"/>
  <c r="K16" i="3"/>
  <c r="U16" i="3"/>
  <c r="J41" i="3"/>
  <c r="U41" i="3" s="1"/>
  <c r="T41" i="3"/>
  <c r="A17" i="3"/>
  <c r="E17" i="3" s="1"/>
  <c r="B18" i="3"/>
  <c r="A22" i="53"/>
  <c r="B23" i="53"/>
  <c r="A21" i="52"/>
  <c r="B22" i="52"/>
  <c r="A23" i="51"/>
  <c r="B24" i="51"/>
  <c r="B22" i="50"/>
  <c r="A21" i="50"/>
  <c r="B22" i="49"/>
  <c r="A21" i="49"/>
  <c r="B24" i="47"/>
  <c r="A23" i="47"/>
  <c r="A21" i="46"/>
  <c r="B22" i="46"/>
  <c r="B22" i="45"/>
  <c r="A21" i="45"/>
  <c r="I21" i="39"/>
  <c r="W21" i="39" s="1"/>
  <c r="S21" i="39"/>
  <c r="B22" i="39"/>
  <c r="I20" i="39"/>
  <c r="J20" i="39" s="1"/>
  <c r="X20" i="39" s="1"/>
  <c r="E21" i="43"/>
  <c r="F10" i="45"/>
  <c r="K10" i="44"/>
  <c r="L10" i="44"/>
  <c r="I10" i="44"/>
  <c r="M10" i="44"/>
  <c r="J10" i="44"/>
  <c r="E20" i="44" s="1"/>
  <c r="B23" i="48" l="1"/>
  <c r="A22" i="48"/>
  <c r="B23" i="44"/>
  <c r="A22" i="44"/>
  <c r="W20" i="43"/>
  <c r="J21" i="39"/>
  <c r="X21" i="39" s="1"/>
  <c r="I20" i="44"/>
  <c r="W20" i="44" s="1"/>
  <c r="S20" i="44"/>
  <c r="V16" i="3"/>
  <c r="P17" i="3"/>
  <c r="I17" i="3"/>
  <c r="A22" i="43"/>
  <c r="E22" i="43" s="1"/>
  <c r="I22" i="43" s="1"/>
  <c r="W22" i="43" s="1"/>
  <c r="B23" i="43"/>
  <c r="A18" i="3"/>
  <c r="E18" i="3" s="1"/>
  <c r="B19" i="3"/>
  <c r="B24" i="53"/>
  <c r="A23" i="53"/>
  <c r="B23" i="52"/>
  <c r="A22" i="52"/>
  <c r="A24" i="51"/>
  <c r="B25" i="51"/>
  <c r="B23" i="50"/>
  <c r="A22" i="50"/>
  <c r="A22" i="49"/>
  <c r="B23" i="49"/>
  <c r="B25" i="47"/>
  <c r="A24" i="47"/>
  <c r="B23" i="46"/>
  <c r="A22" i="46"/>
  <c r="B23" i="45"/>
  <c r="A22" i="45"/>
  <c r="A22" i="39"/>
  <c r="E22" i="39" s="1"/>
  <c r="B23" i="39"/>
  <c r="W20" i="39"/>
  <c r="K20" i="39"/>
  <c r="K10" i="45"/>
  <c r="I10" i="45"/>
  <c r="M10" i="45"/>
  <c r="F10" i="46"/>
  <c r="L10" i="45"/>
  <c r="J10" i="45"/>
  <c r="E21" i="44"/>
  <c r="E22" i="44"/>
  <c r="I21" i="43"/>
  <c r="J21" i="43" s="1"/>
  <c r="S21" i="43"/>
  <c r="J20" i="44" l="1"/>
  <c r="X20" i="44" s="1"/>
  <c r="K21" i="39"/>
  <c r="Y21" i="39" s="1"/>
  <c r="A23" i="48"/>
  <c r="B24" i="48"/>
  <c r="B24" i="44"/>
  <c r="A23" i="44"/>
  <c r="E23" i="44" s="1"/>
  <c r="S23" i="44" s="1"/>
  <c r="S22" i="43"/>
  <c r="I18" i="3"/>
  <c r="T18" i="3" s="1"/>
  <c r="P18" i="3"/>
  <c r="T17" i="3"/>
  <c r="A23" i="43"/>
  <c r="E23" i="43" s="1"/>
  <c r="B24" i="43"/>
  <c r="J17" i="3"/>
  <c r="A19" i="3"/>
  <c r="E19" i="3" s="1"/>
  <c r="B20" i="3"/>
  <c r="A24" i="53"/>
  <c r="B25" i="53"/>
  <c r="A23" i="52"/>
  <c r="B24" i="52"/>
  <c r="A25" i="51"/>
  <c r="B26" i="51"/>
  <c r="B24" i="50"/>
  <c r="A23" i="50"/>
  <c r="B24" i="49"/>
  <c r="A23" i="49"/>
  <c r="B26" i="47"/>
  <c r="A25" i="47"/>
  <c r="B24" i="46"/>
  <c r="A23" i="46"/>
  <c r="B24" i="45"/>
  <c r="A23" i="45"/>
  <c r="E23" i="45" s="1"/>
  <c r="S22" i="39"/>
  <c r="I22" i="39"/>
  <c r="A23" i="39"/>
  <c r="E23" i="39" s="1"/>
  <c r="B24" i="39"/>
  <c r="Y20" i="39"/>
  <c r="J22" i="43"/>
  <c r="X22" i="43" s="1"/>
  <c r="X21" i="43"/>
  <c r="S22" i="44"/>
  <c r="I22" i="44"/>
  <c r="W22" i="44" s="1"/>
  <c r="E22" i="45"/>
  <c r="W21" i="43"/>
  <c r="F10" i="47"/>
  <c r="J10" i="46"/>
  <c r="E22" i="46" s="1"/>
  <c r="L10" i="46"/>
  <c r="I10" i="46"/>
  <c r="E21" i="46" s="1"/>
  <c r="M10" i="46"/>
  <c r="K10" i="46"/>
  <c r="S21" i="44"/>
  <c r="I21" i="44"/>
  <c r="E21" i="45"/>
  <c r="E20" i="45"/>
  <c r="B25" i="48" l="1"/>
  <c r="A24" i="48"/>
  <c r="I23" i="44"/>
  <c r="W23" i="44" s="1"/>
  <c r="A24" i="44"/>
  <c r="E24" i="44" s="1"/>
  <c r="B25" i="44"/>
  <c r="I22" i="46"/>
  <c r="W22" i="46" s="1"/>
  <c r="S22" i="46"/>
  <c r="P19" i="3"/>
  <c r="I19" i="3"/>
  <c r="T19" i="3" s="1"/>
  <c r="I21" i="46"/>
  <c r="W21" i="46" s="1"/>
  <c r="J21" i="46"/>
  <c r="X21" i="46" s="1"/>
  <c r="S21" i="46"/>
  <c r="B21" i="3"/>
  <c r="A20" i="3"/>
  <c r="E20" i="3" s="1"/>
  <c r="A24" i="43"/>
  <c r="E24" i="43" s="1"/>
  <c r="B25" i="43"/>
  <c r="S23" i="43"/>
  <c r="I23" i="43"/>
  <c r="W23" i="43" s="1"/>
  <c r="U17" i="3"/>
  <c r="K17" i="3"/>
  <c r="J18" i="3"/>
  <c r="U18" i="3" s="1"/>
  <c r="A25" i="53"/>
  <c r="B26" i="53"/>
  <c r="B25" i="52"/>
  <c r="A24" i="52"/>
  <c r="A26" i="51"/>
  <c r="B27" i="51"/>
  <c r="B25" i="50"/>
  <c r="A24" i="50"/>
  <c r="B25" i="49"/>
  <c r="A24" i="49"/>
  <c r="B27" i="47"/>
  <c r="A26" i="47"/>
  <c r="E26" i="47" s="1"/>
  <c r="J22" i="46"/>
  <c r="X22" i="46" s="1"/>
  <c r="A24" i="46"/>
  <c r="E24" i="46" s="1"/>
  <c r="B25" i="46"/>
  <c r="A24" i="45"/>
  <c r="E24" i="45" s="1"/>
  <c r="B25" i="45"/>
  <c r="S23" i="45"/>
  <c r="I23" i="45"/>
  <c r="S23" i="39"/>
  <c r="I23" i="39"/>
  <c r="A24" i="39"/>
  <c r="E24" i="39" s="1"/>
  <c r="B25" i="39"/>
  <c r="J22" i="39"/>
  <c r="W22" i="39"/>
  <c r="J22" i="44"/>
  <c r="X22" i="44" s="1"/>
  <c r="I20" i="45"/>
  <c r="J20" i="45" s="1"/>
  <c r="S20" i="45"/>
  <c r="S22" i="45"/>
  <c r="I22" i="45"/>
  <c r="W22" i="45" s="1"/>
  <c r="E23" i="46"/>
  <c r="W21" i="44"/>
  <c r="E20" i="46"/>
  <c r="F10" i="48"/>
  <c r="M10" i="47"/>
  <c r="L10" i="47"/>
  <c r="K10" i="47"/>
  <c r="J10" i="47"/>
  <c r="I10" i="47"/>
  <c r="E25" i="47" s="1"/>
  <c r="I21" i="45"/>
  <c r="W21" i="45" s="1"/>
  <c r="S21" i="45"/>
  <c r="J21" i="44"/>
  <c r="J23" i="44" l="1"/>
  <c r="X23" i="44" s="1"/>
  <c r="A25" i="48"/>
  <c r="B26" i="48"/>
  <c r="I24" i="44"/>
  <c r="W24" i="44" s="1"/>
  <c r="S24" i="44"/>
  <c r="A25" i="44"/>
  <c r="E25" i="44" s="1"/>
  <c r="B26" i="44"/>
  <c r="J24" i="44"/>
  <c r="X24" i="44" s="1"/>
  <c r="S25" i="47"/>
  <c r="I25" i="47"/>
  <c r="W25" i="47" s="1"/>
  <c r="B26" i="43"/>
  <c r="A25" i="43"/>
  <c r="E25" i="43" s="1"/>
  <c r="S24" i="43"/>
  <c r="I24" i="43"/>
  <c r="W24" i="43" s="1"/>
  <c r="P20" i="3"/>
  <c r="I20" i="3"/>
  <c r="V17" i="3"/>
  <c r="K18" i="3"/>
  <c r="J23" i="43"/>
  <c r="X23" i="43" s="1"/>
  <c r="B22" i="3"/>
  <c r="A21" i="3"/>
  <c r="E21" i="3" s="1"/>
  <c r="J19" i="3"/>
  <c r="U19" i="3" s="1"/>
  <c r="A26" i="53"/>
  <c r="B27" i="53"/>
  <c r="B26" i="52"/>
  <c r="A25" i="52"/>
  <c r="A27" i="51"/>
  <c r="B28" i="51"/>
  <c r="B26" i="50"/>
  <c r="A25" i="50"/>
  <c r="A25" i="49"/>
  <c r="B26" i="49"/>
  <c r="S26" i="47"/>
  <c r="I26" i="47"/>
  <c r="W26" i="47" s="1"/>
  <c r="J26" i="47"/>
  <c r="X26" i="47" s="1"/>
  <c r="B28" i="47"/>
  <c r="A27" i="47"/>
  <c r="E27" i="47" s="1"/>
  <c r="A25" i="46"/>
  <c r="E25" i="46" s="1"/>
  <c r="S25" i="46" s="1"/>
  <c r="B26" i="46"/>
  <c r="S24" i="45"/>
  <c r="I24" i="45"/>
  <c r="W24" i="45" s="1"/>
  <c r="B26" i="45"/>
  <c r="A25" i="45"/>
  <c r="E25" i="45" s="1"/>
  <c r="J23" i="45"/>
  <c r="X23" i="45" s="1"/>
  <c r="W23" i="45"/>
  <c r="A25" i="39"/>
  <c r="E25" i="39" s="1"/>
  <c r="B26" i="39"/>
  <c r="X22" i="39"/>
  <c r="K22" i="39"/>
  <c r="J23" i="39"/>
  <c r="X23" i="39" s="1"/>
  <c r="W23" i="39"/>
  <c r="S24" i="39"/>
  <c r="I24" i="39"/>
  <c r="W24" i="39" s="1"/>
  <c r="J22" i="45"/>
  <c r="X22" i="45" s="1"/>
  <c r="J21" i="45"/>
  <c r="X21" i="45" s="1"/>
  <c r="E21" i="47"/>
  <c r="I10" i="48"/>
  <c r="E23" i="48" s="1"/>
  <c r="F10" i="49"/>
  <c r="K10" i="48"/>
  <c r="L10" i="48"/>
  <c r="M10" i="48"/>
  <c r="J10" i="48"/>
  <c r="E24" i="48" s="1"/>
  <c r="X21" i="44"/>
  <c r="S24" i="46"/>
  <c r="I24" i="46"/>
  <c r="W24" i="46" s="1"/>
  <c r="E22" i="47"/>
  <c r="S20" i="46"/>
  <c r="I20" i="46"/>
  <c r="J20" i="46" s="1"/>
  <c r="I23" i="46"/>
  <c r="W23" i="46" s="1"/>
  <c r="S23" i="46"/>
  <c r="X20" i="45"/>
  <c r="E20" i="47"/>
  <c r="E24" i="47"/>
  <c r="E23" i="47"/>
  <c r="W20" i="45"/>
  <c r="A26" i="48" l="1"/>
  <c r="E26" i="48" s="1"/>
  <c r="B27" i="48"/>
  <c r="J25" i="47"/>
  <c r="X25" i="47" s="1"/>
  <c r="I25" i="46"/>
  <c r="W25" i="46" s="1"/>
  <c r="A26" i="44"/>
  <c r="E26" i="44" s="1"/>
  <c r="B27" i="44"/>
  <c r="S25" i="44"/>
  <c r="I25" i="44"/>
  <c r="W25" i="44" s="1"/>
  <c r="J25" i="44"/>
  <c r="X25" i="44" s="1"/>
  <c r="A22" i="3"/>
  <c r="E22" i="3" s="1"/>
  <c r="B23" i="3"/>
  <c r="I24" i="48"/>
  <c r="W24" i="48" s="1"/>
  <c r="S24" i="48"/>
  <c r="S23" i="48"/>
  <c r="I23" i="48"/>
  <c r="W23" i="48" s="1"/>
  <c r="J24" i="39"/>
  <c r="X24" i="39" s="1"/>
  <c r="J21" i="3"/>
  <c r="U21" i="3" s="1"/>
  <c r="I21" i="3"/>
  <c r="T21" i="3" s="1"/>
  <c r="P21" i="3"/>
  <c r="V18" i="3"/>
  <c r="K19" i="3"/>
  <c r="T20" i="3"/>
  <c r="S25" i="43"/>
  <c r="I25" i="43"/>
  <c r="J20" i="3"/>
  <c r="U20" i="3" s="1"/>
  <c r="J24" i="43"/>
  <c r="X24" i="43" s="1"/>
  <c r="B27" i="43"/>
  <c r="A26" i="43"/>
  <c r="E26" i="43" s="1"/>
  <c r="B28" i="53"/>
  <c r="A27" i="53"/>
  <c r="B27" i="52"/>
  <c r="A26" i="52"/>
  <c r="A28" i="51"/>
  <c r="B29" i="51"/>
  <c r="B27" i="50"/>
  <c r="A26" i="50"/>
  <c r="B27" i="49"/>
  <c r="A26" i="49"/>
  <c r="B29" i="47"/>
  <c r="A28" i="47"/>
  <c r="E28" i="47" s="1"/>
  <c r="I28" i="47" s="1"/>
  <c r="W28" i="47" s="1"/>
  <c r="A26" i="46"/>
  <c r="E26" i="46" s="1"/>
  <c r="B27" i="46"/>
  <c r="S25" i="45"/>
  <c r="I25" i="45"/>
  <c r="J24" i="45"/>
  <c r="X24" i="45" s="1"/>
  <c r="A26" i="45"/>
  <c r="E26" i="45" s="1"/>
  <c r="B27" i="45"/>
  <c r="Y22" i="39"/>
  <c r="K23" i="39"/>
  <c r="I25" i="39"/>
  <c r="S25" i="39"/>
  <c r="A26" i="39"/>
  <c r="E26" i="39" s="1"/>
  <c r="B27" i="39"/>
  <c r="J23" i="46"/>
  <c r="X23" i="46" s="1"/>
  <c r="S24" i="47"/>
  <c r="I24" i="47"/>
  <c r="W24" i="47" s="1"/>
  <c r="W20" i="46"/>
  <c r="E21" i="48"/>
  <c r="S23" i="47"/>
  <c r="I23" i="47"/>
  <c r="W23" i="47" s="1"/>
  <c r="F10" i="50"/>
  <c r="K10" i="49"/>
  <c r="L10" i="49"/>
  <c r="J10" i="49"/>
  <c r="E21" i="49" s="1"/>
  <c r="M10" i="49"/>
  <c r="I10" i="49"/>
  <c r="E20" i="49" s="1"/>
  <c r="X20" i="46"/>
  <c r="E20" i="48"/>
  <c r="S20" i="47"/>
  <c r="I20" i="47"/>
  <c r="S27" i="47"/>
  <c r="I27" i="47"/>
  <c r="W27" i="47" s="1"/>
  <c r="S22" i="47"/>
  <c r="I22" i="47"/>
  <c r="W22" i="47" s="1"/>
  <c r="E22" i="48"/>
  <c r="E25" i="48"/>
  <c r="I21" i="47"/>
  <c r="W21" i="47" s="1"/>
  <c r="S21" i="47"/>
  <c r="J24" i="46"/>
  <c r="X24" i="46" s="1"/>
  <c r="B28" i="48" l="1"/>
  <c r="A27" i="48"/>
  <c r="E27" i="48" s="1"/>
  <c r="I27" i="48" s="1"/>
  <c r="W27" i="48" s="1"/>
  <c r="J25" i="46"/>
  <c r="X25" i="46" s="1"/>
  <c r="B28" i="44"/>
  <c r="A27" i="44"/>
  <c r="E27" i="44" s="1"/>
  <c r="I26" i="44"/>
  <c r="S26" i="44"/>
  <c r="S26" i="43"/>
  <c r="I26" i="43"/>
  <c r="J25" i="43"/>
  <c r="X25" i="43" s="1"/>
  <c r="W25" i="43"/>
  <c r="J23" i="48"/>
  <c r="X23" i="48" s="1"/>
  <c r="B28" i="43"/>
  <c r="A27" i="43"/>
  <c r="E27" i="43" s="1"/>
  <c r="B24" i="3"/>
  <c r="A23" i="3"/>
  <c r="E23" i="3" s="1"/>
  <c r="S21" i="49"/>
  <c r="I21" i="49"/>
  <c r="W21" i="49" s="1"/>
  <c r="K20" i="3"/>
  <c r="V19" i="3"/>
  <c r="S20" i="49"/>
  <c r="I20" i="49"/>
  <c r="J24" i="48"/>
  <c r="X24" i="48" s="1"/>
  <c r="P22" i="3"/>
  <c r="I22" i="3"/>
  <c r="A28" i="53"/>
  <c r="B29" i="53"/>
  <c r="B28" i="52"/>
  <c r="A27" i="52"/>
  <c r="A29" i="51"/>
  <c r="B30" i="51"/>
  <c r="B28" i="50"/>
  <c r="A27" i="50"/>
  <c r="B28" i="49"/>
  <c r="A27" i="49"/>
  <c r="E27" i="49" s="1"/>
  <c r="B30" i="47"/>
  <c r="A29" i="47"/>
  <c r="E29" i="47" s="1"/>
  <c r="S28" i="47"/>
  <c r="I26" i="46"/>
  <c r="S26" i="46"/>
  <c r="A27" i="46"/>
  <c r="E27" i="46" s="1"/>
  <c r="B28" i="46"/>
  <c r="I26" i="45"/>
  <c r="W26" i="45" s="1"/>
  <c r="S26" i="45"/>
  <c r="B28" i="45"/>
  <c r="A27" i="45"/>
  <c r="E27" i="45" s="1"/>
  <c r="W25" i="45"/>
  <c r="J25" i="45"/>
  <c r="X25" i="45" s="1"/>
  <c r="A27" i="39"/>
  <c r="E27" i="39" s="1"/>
  <c r="B28" i="39"/>
  <c r="J25" i="39"/>
  <c r="W25" i="39"/>
  <c r="Y23" i="39"/>
  <c r="K24" i="39"/>
  <c r="I26" i="39"/>
  <c r="J26" i="39" s="1"/>
  <c r="X26" i="39" s="1"/>
  <c r="S26" i="39"/>
  <c r="J27" i="47"/>
  <c r="X27" i="47" s="1"/>
  <c r="J28" i="47"/>
  <c r="X28" i="47" s="1"/>
  <c r="J22" i="47"/>
  <c r="X22" i="47" s="1"/>
  <c r="E22" i="49"/>
  <c r="E24" i="49"/>
  <c r="I26" i="48"/>
  <c r="W26" i="48" s="1"/>
  <c r="S26" i="48"/>
  <c r="S21" i="48"/>
  <c r="I21" i="48"/>
  <c r="W21" i="48" s="1"/>
  <c r="S22" i="48"/>
  <c r="I22" i="48"/>
  <c r="W22" i="48" s="1"/>
  <c r="W20" i="47"/>
  <c r="I25" i="48"/>
  <c r="W25" i="48" s="1"/>
  <c r="S25" i="48"/>
  <c r="E26" i="49"/>
  <c r="M10" i="50"/>
  <c r="K10" i="50"/>
  <c r="F10" i="51"/>
  <c r="I10" i="50"/>
  <c r="E24" i="50" s="1"/>
  <c r="L10" i="50"/>
  <c r="J10" i="50"/>
  <c r="E25" i="50" s="1"/>
  <c r="J21" i="47"/>
  <c r="X21" i="47" s="1"/>
  <c r="J20" i="47"/>
  <c r="J23" i="47"/>
  <c r="X23" i="47" s="1"/>
  <c r="J24" i="47"/>
  <c r="X24" i="47" s="1"/>
  <c r="E25" i="49"/>
  <c r="I20" i="48"/>
  <c r="J20" i="48" s="1"/>
  <c r="S20" i="48"/>
  <c r="E23" i="49"/>
  <c r="S27" i="48" l="1"/>
  <c r="B29" i="48"/>
  <c r="A28" i="48"/>
  <c r="E28" i="48" s="1"/>
  <c r="I27" i="44"/>
  <c r="W27" i="44" s="1"/>
  <c r="S27" i="44"/>
  <c r="J26" i="44"/>
  <c r="X26" i="44" s="1"/>
  <c r="W26" i="44"/>
  <c r="B29" i="44"/>
  <c r="A28" i="44"/>
  <c r="E28" i="44" s="1"/>
  <c r="S27" i="43"/>
  <c r="I27" i="43"/>
  <c r="W27" i="43" s="1"/>
  <c r="S25" i="50"/>
  <c r="I25" i="50"/>
  <c r="W25" i="50" s="1"/>
  <c r="T22" i="3"/>
  <c r="V20" i="3"/>
  <c r="K21" i="3"/>
  <c r="A28" i="43"/>
  <c r="E28" i="43" s="1"/>
  <c r="B29" i="43"/>
  <c r="J22" i="3"/>
  <c r="U22" i="3" s="1"/>
  <c r="J20" i="49"/>
  <c r="X20" i="49" s="1"/>
  <c r="W20" i="49"/>
  <c r="J21" i="49"/>
  <c r="X21" i="49" s="1"/>
  <c r="B25" i="3"/>
  <c r="A24" i="3"/>
  <c r="E24" i="3" s="1"/>
  <c r="I23" i="3"/>
  <c r="T23" i="3" s="1"/>
  <c r="P23" i="3"/>
  <c r="W26" i="43"/>
  <c r="J26" i="43"/>
  <c r="X26" i="43" s="1"/>
  <c r="S24" i="50"/>
  <c r="I24" i="50"/>
  <c r="W24" i="50" s="1"/>
  <c r="A29" i="53"/>
  <c r="B30" i="53"/>
  <c r="B29" i="52"/>
  <c r="A28" i="52"/>
  <c r="A30" i="51"/>
  <c r="B31" i="51"/>
  <c r="B29" i="50"/>
  <c r="A28" i="50"/>
  <c r="E28" i="50" s="1"/>
  <c r="B29" i="49"/>
  <c r="A28" i="49"/>
  <c r="E28" i="49" s="1"/>
  <c r="I27" i="49"/>
  <c r="W27" i="49" s="1"/>
  <c r="S27" i="49"/>
  <c r="I29" i="47"/>
  <c r="S29" i="47"/>
  <c r="B31" i="47"/>
  <c r="A30" i="47"/>
  <c r="E30" i="47" s="1"/>
  <c r="J29" i="47"/>
  <c r="X29" i="47" s="1"/>
  <c r="I27" i="46"/>
  <c r="W27" i="46" s="1"/>
  <c r="S27" i="46"/>
  <c r="A28" i="46"/>
  <c r="E28" i="46" s="1"/>
  <c r="B29" i="46"/>
  <c r="W26" i="46"/>
  <c r="J26" i="46"/>
  <c r="S27" i="45"/>
  <c r="I27" i="45"/>
  <c r="W27" i="45" s="1"/>
  <c r="A28" i="45"/>
  <c r="E28" i="45" s="1"/>
  <c r="B29" i="45"/>
  <c r="J26" i="45"/>
  <c r="I27" i="39"/>
  <c r="W27" i="39" s="1"/>
  <c r="S27" i="39"/>
  <c r="Y24" i="39"/>
  <c r="K25" i="39"/>
  <c r="A28" i="39"/>
  <c r="E28" i="39" s="1"/>
  <c r="B29" i="39"/>
  <c r="W26" i="39"/>
  <c r="X25" i="39"/>
  <c r="J25" i="48"/>
  <c r="X25" i="48" s="1"/>
  <c r="J21" i="48"/>
  <c r="X21" i="48" s="1"/>
  <c r="X20" i="48"/>
  <c r="I23" i="49"/>
  <c r="W23" i="49" s="1"/>
  <c r="S23" i="49"/>
  <c r="E27" i="50"/>
  <c r="E20" i="50"/>
  <c r="E21" i="50"/>
  <c r="E26" i="50"/>
  <c r="I24" i="49"/>
  <c r="W24" i="49" s="1"/>
  <c r="S24" i="49"/>
  <c r="E22" i="50"/>
  <c r="E23" i="50"/>
  <c r="S26" i="49"/>
  <c r="I26" i="49"/>
  <c r="W26" i="49" s="1"/>
  <c r="J27" i="48"/>
  <c r="X27" i="48" s="1"/>
  <c r="J22" i="48"/>
  <c r="X22" i="48" s="1"/>
  <c r="W20" i="48"/>
  <c r="X20" i="47"/>
  <c r="S22" i="49"/>
  <c r="I22" i="49"/>
  <c r="S25" i="49"/>
  <c r="I25" i="49"/>
  <c r="W25" i="49" s="1"/>
  <c r="M10" i="51"/>
  <c r="I10" i="51"/>
  <c r="E22" i="51" s="1"/>
  <c r="F10" i="52"/>
  <c r="J10" i="51"/>
  <c r="E23" i="51" s="1"/>
  <c r="L10" i="51"/>
  <c r="K10" i="51"/>
  <c r="J26" i="48"/>
  <c r="X26" i="48" s="1"/>
  <c r="J24" i="50" l="1"/>
  <c r="X24" i="50" s="1"/>
  <c r="J27" i="43"/>
  <c r="X27" i="43" s="1"/>
  <c r="I28" i="48"/>
  <c r="W28" i="48" s="1"/>
  <c r="S28" i="48"/>
  <c r="B30" i="48"/>
  <c r="A29" i="48"/>
  <c r="E29" i="48" s="1"/>
  <c r="S28" i="44"/>
  <c r="I28" i="44"/>
  <c r="W28" i="44" s="1"/>
  <c r="B30" i="44"/>
  <c r="A29" i="44"/>
  <c r="E29" i="44" s="1"/>
  <c r="J27" i="44"/>
  <c r="X27" i="44" s="1"/>
  <c r="P24" i="3"/>
  <c r="I24" i="3"/>
  <c r="T24" i="3" s="1"/>
  <c r="J24" i="3"/>
  <c r="U24" i="3" s="1"/>
  <c r="V21" i="3"/>
  <c r="K22" i="3"/>
  <c r="I22" i="51"/>
  <c r="S22" i="51"/>
  <c r="B26" i="3"/>
  <c r="A25" i="3"/>
  <c r="E25" i="3" s="1"/>
  <c r="E30" i="51"/>
  <c r="S30" i="51" s="1"/>
  <c r="J23" i="3"/>
  <c r="U23" i="3" s="1"/>
  <c r="A29" i="43"/>
  <c r="E29" i="43" s="1"/>
  <c r="B30" i="43"/>
  <c r="E29" i="51"/>
  <c r="I23" i="51"/>
  <c r="W23" i="51" s="1"/>
  <c r="S23" i="51"/>
  <c r="J27" i="46"/>
  <c r="X27" i="46" s="1"/>
  <c r="S28" i="43"/>
  <c r="I28" i="43"/>
  <c r="J25" i="50"/>
  <c r="X25" i="50" s="1"/>
  <c r="A30" i="53"/>
  <c r="B31" i="53"/>
  <c r="A29" i="52"/>
  <c r="B30" i="52"/>
  <c r="I30" i="51"/>
  <c r="A31" i="51"/>
  <c r="E31" i="51" s="1"/>
  <c r="B32" i="51"/>
  <c r="A29" i="50"/>
  <c r="E29" i="50" s="1"/>
  <c r="I29" i="50" s="1"/>
  <c r="W29" i="50" s="1"/>
  <c r="B30" i="50"/>
  <c r="B30" i="49"/>
  <c r="A29" i="49"/>
  <c r="E29" i="49" s="1"/>
  <c r="J27" i="49"/>
  <c r="X27" i="49" s="1"/>
  <c r="S28" i="49"/>
  <c r="I28" i="49"/>
  <c r="W28" i="49" s="1"/>
  <c r="J28" i="49"/>
  <c r="X28" i="49" s="1"/>
  <c r="S30" i="47"/>
  <c r="I30" i="47"/>
  <c r="W30" i="47" s="1"/>
  <c r="W29" i="47"/>
  <c r="B32" i="47"/>
  <c r="A31" i="47"/>
  <c r="E31" i="47" s="1"/>
  <c r="X26" i="46"/>
  <c r="A29" i="46"/>
  <c r="E29" i="46" s="1"/>
  <c r="B30" i="46"/>
  <c r="I28" i="46"/>
  <c r="S28" i="46"/>
  <c r="I28" i="45"/>
  <c r="W28" i="45" s="1"/>
  <c r="S28" i="45"/>
  <c r="X26" i="45"/>
  <c r="A29" i="45"/>
  <c r="E29" i="45" s="1"/>
  <c r="B30" i="45"/>
  <c r="J27" i="45"/>
  <c r="X27" i="45" s="1"/>
  <c r="Y25" i="39"/>
  <c r="K26" i="39"/>
  <c r="I28" i="39"/>
  <c r="W28" i="39" s="1"/>
  <c r="S28" i="39"/>
  <c r="A29" i="39"/>
  <c r="E29" i="39" s="1"/>
  <c r="B30" i="39"/>
  <c r="J27" i="39"/>
  <c r="J25" i="49"/>
  <c r="X25" i="49" s="1"/>
  <c r="J23" i="49"/>
  <c r="X23" i="49" s="1"/>
  <c r="J24" i="49"/>
  <c r="X24" i="49" s="1"/>
  <c r="I10" i="52"/>
  <c r="E26" i="52" s="1"/>
  <c r="K10" i="52"/>
  <c r="J10" i="52"/>
  <c r="F10" i="53"/>
  <c r="L10" i="52"/>
  <c r="M10" i="52"/>
  <c r="I20" i="50"/>
  <c r="J20" i="50" s="1"/>
  <c r="S20" i="50"/>
  <c r="E25" i="51"/>
  <c r="I23" i="50"/>
  <c r="W23" i="50" s="1"/>
  <c r="S23" i="50"/>
  <c r="E27" i="51"/>
  <c r="E20" i="51"/>
  <c r="E28" i="51"/>
  <c r="E21" i="51"/>
  <c r="W22" i="49"/>
  <c r="S22" i="50"/>
  <c r="I22" i="50"/>
  <c r="W22" i="50" s="1"/>
  <c r="I26" i="50"/>
  <c r="W26" i="50" s="1"/>
  <c r="S26" i="50"/>
  <c r="I28" i="50"/>
  <c r="W28" i="50" s="1"/>
  <c r="S28" i="50"/>
  <c r="S27" i="50"/>
  <c r="I27" i="50"/>
  <c r="W27" i="50" s="1"/>
  <c r="E26" i="51"/>
  <c r="E24" i="51"/>
  <c r="I21" i="50"/>
  <c r="W21" i="50" s="1"/>
  <c r="S21" i="50"/>
  <c r="J22" i="49"/>
  <c r="J26" i="49"/>
  <c r="X26" i="49" s="1"/>
  <c r="A30" i="48" l="1"/>
  <c r="E30" i="48" s="1"/>
  <c r="B31" i="48"/>
  <c r="I29" i="48"/>
  <c r="W29" i="48" s="1"/>
  <c r="S29" i="48"/>
  <c r="J28" i="48"/>
  <c r="X28" i="48" s="1"/>
  <c r="I29" i="44"/>
  <c r="W29" i="44" s="1"/>
  <c r="S29" i="44"/>
  <c r="J29" i="44"/>
  <c r="X29" i="44" s="1"/>
  <c r="A30" i="44"/>
  <c r="E30" i="44" s="1"/>
  <c r="B31" i="44"/>
  <c r="J28" i="44"/>
  <c r="X28" i="44" s="1"/>
  <c r="I26" i="52"/>
  <c r="W26" i="52" s="1"/>
  <c r="S26" i="52"/>
  <c r="S29" i="43"/>
  <c r="I29" i="43"/>
  <c r="B27" i="3"/>
  <c r="A26" i="3"/>
  <c r="E26" i="3" s="1"/>
  <c r="I29" i="51"/>
  <c r="S29" i="51"/>
  <c r="E20" i="52"/>
  <c r="E27" i="52"/>
  <c r="J23" i="51"/>
  <c r="X23" i="51" s="1"/>
  <c r="J22" i="51"/>
  <c r="X22" i="51" s="1"/>
  <c r="W22" i="51"/>
  <c r="J28" i="39"/>
  <c r="X28" i="39" s="1"/>
  <c r="J28" i="43"/>
  <c r="X28" i="43" s="1"/>
  <c r="W28" i="43"/>
  <c r="B31" i="43"/>
  <c r="A30" i="43"/>
  <c r="E30" i="43" s="1"/>
  <c r="P25" i="3"/>
  <c r="I25" i="3"/>
  <c r="T25" i="3" s="1"/>
  <c r="J25" i="3"/>
  <c r="U25" i="3" s="1"/>
  <c r="K23" i="3"/>
  <c r="V22" i="3"/>
  <c r="B32" i="53"/>
  <c r="A31" i="53"/>
  <c r="E31" i="53" s="1"/>
  <c r="B31" i="52"/>
  <c r="A30" i="52"/>
  <c r="E30" i="52" s="1"/>
  <c r="J30" i="51"/>
  <c r="X30" i="51" s="1"/>
  <c r="W30" i="51"/>
  <c r="B33" i="51"/>
  <c r="A32" i="51"/>
  <c r="E32" i="51" s="1"/>
  <c r="I32" i="51" s="1"/>
  <c r="W32" i="51" s="1"/>
  <c r="B31" i="50"/>
  <c r="A30" i="50"/>
  <c r="E30" i="50" s="1"/>
  <c r="S29" i="50"/>
  <c r="B31" i="49"/>
  <c r="A30" i="49"/>
  <c r="E30" i="49" s="1"/>
  <c r="S29" i="49"/>
  <c r="I29" i="49"/>
  <c r="S31" i="47"/>
  <c r="I31" i="47"/>
  <c r="W31" i="47" s="1"/>
  <c r="B33" i="47"/>
  <c r="A32" i="47"/>
  <c r="E32" i="47" s="1"/>
  <c r="J30" i="47"/>
  <c r="I29" i="46"/>
  <c r="W29" i="46" s="1"/>
  <c r="S29" i="46"/>
  <c r="A30" i="46"/>
  <c r="E30" i="46" s="1"/>
  <c r="B31" i="46"/>
  <c r="W28" i="46"/>
  <c r="J28" i="46"/>
  <c r="I29" i="45"/>
  <c r="J29" i="45" s="1"/>
  <c r="X29" i="45" s="1"/>
  <c r="S29" i="45"/>
  <c r="J28" i="45"/>
  <c r="X28" i="45" s="1"/>
  <c r="A30" i="45"/>
  <c r="E30" i="45" s="1"/>
  <c r="B31" i="45"/>
  <c r="A30" i="39"/>
  <c r="E30" i="39" s="1"/>
  <c r="B31" i="39"/>
  <c r="I29" i="39"/>
  <c r="W29" i="39" s="1"/>
  <c r="S29" i="39"/>
  <c r="K27" i="39"/>
  <c r="Y26" i="39"/>
  <c r="X27" i="39"/>
  <c r="J22" i="50"/>
  <c r="X22" i="50" s="1"/>
  <c r="J23" i="50"/>
  <c r="X23" i="50" s="1"/>
  <c r="J27" i="50"/>
  <c r="X27" i="50" s="1"/>
  <c r="J28" i="50"/>
  <c r="X28" i="50" s="1"/>
  <c r="I24" i="51"/>
  <c r="W24" i="51" s="1"/>
  <c r="S24" i="51"/>
  <c r="I28" i="51"/>
  <c r="W28" i="51" s="1"/>
  <c r="S28" i="51"/>
  <c r="E25" i="52"/>
  <c r="I31" i="51"/>
  <c r="W31" i="51" s="1"/>
  <c r="S31" i="51"/>
  <c r="E24" i="52"/>
  <c r="E28" i="52"/>
  <c r="E21" i="52"/>
  <c r="E23" i="52"/>
  <c r="I21" i="51"/>
  <c r="W21" i="51" s="1"/>
  <c r="S21" i="51"/>
  <c r="I27" i="51"/>
  <c r="W27" i="51" s="1"/>
  <c r="S27" i="51"/>
  <c r="I25" i="51"/>
  <c r="W25" i="51" s="1"/>
  <c r="S25" i="51"/>
  <c r="X20" i="50"/>
  <c r="E29" i="52"/>
  <c r="E22" i="52"/>
  <c r="X22" i="49"/>
  <c r="S26" i="51"/>
  <c r="I26" i="51"/>
  <c r="W26" i="51" s="1"/>
  <c r="I20" i="51"/>
  <c r="J20" i="51" s="1"/>
  <c r="S20" i="51"/>
  <c r="W20" i="50"/>
  <c r="I10" i="53"/>
  <c r="E24" i="53" s="1"/>
  <c r="L10" i="53"/>
  <c r="K10" i="53"/>
  <c r="J10" i="53"/>
  <c r="E25" i="53" s="1"/>
  <c r="M10" i="53"/>
  <c r="J21" i="50"/>
  <c r="X21" i="50" s="1"/>
  <c r="J26" i="50"/>
  <c r="X26" i="50" s="1"/>
  <c r="J29" i="50"/>
  <c r="X29" i="50" s="1"/>
  <c r="J26" i="52" l="1"/>
  <c r="X26" i="52" s="1"/>
  <c r="S32" i="51"/>
  <c r="J29" i="48"/>
  <c r="X29" i="48" s="1"/>
  <c r="A31" i="48"/>
  <c r="E31" i="48" s="1"/>
  <c r="B32" i="48"/>
  <c r="S30" i="48"/>
  <c r="I30" i="48"/>
  <c r="W30" i="48" s="1"/>
  <c r="J30" i="48"/>
  <c r="X30" i="48" s="1"/>
  <c r="I30" i="44"/>
  <c r="W30" i="44" s="1"/>
  <c r="S30" i="44"/>
  <c r="A31" i="44"/>
  <c r="E31" i="44" s="1"/>
  <c r="B32" i="44"/>
  <c r="J29" i="39"/>
  <c r="X29" i="39" s="1"/>
  <c r="I24" i="53"/>
  <c r="W24" i="53" s="1"/>
  <c r="S24" i="53"/>
  <c r="K24" i="3"/>
  <c r="V23" i="3"/>
  <c r="S30" i="43"/>
  <c r="I30" i="43"/>
  <c r="W29" i="51"/>
  <c r="J29" i="51"/>
  <c r="X29" i="51" s="1"/>
  <c r="S25" i="53"/>
  <c r="I25" i="53"/>
  <c r="W25" i="53" s="1"/>
  <c r="I27" i="52"/>
  <c r="W27" i="52" s="1"/>
  <c r="S27" i="52"/>
  <c r="P26" i="3"/>
  <c r="I26" i="3"/>
  <c r="T26" i="3" s="1"/>
  <c r="J26" i="3"/>
  <c r="U26" i="3" s="1"/>
  <c r="I20" i="52"/>
  <c r="W20" i="52" s="1"/>
  <c r="S20" i="52"/>
  <c r="A27" i="3"/>
  <c r="E27" i="3" s="1"/>
  <c r="B28" i="3"/>
  <c r="A31" i="43"/>
  <c r="E31" i="43" s="1"/>
  <c r="B32" i="43"/>
  <c r="W29" i="43"/>
  <c r="J29" i="43"/>
  <c r="X29" i="43" s="1"/>
  <c r="A32" i="53"/>
  <c r="E32" i="53" s="1"/>
  <c r="B33" i="53"/>
  <c r="S31" i="53"/>
  <c r="I31" i="53"/>
  <c r="W31" i="53" s="1"/>
  <c r="J31" i="53"/>
  <c r="X31" i="53" s="1"/>
  <c r="B32" i="52"/>
  <c r="A31" i="52"/>
  <c r="E31" i="52" s="1"/>
  <c r="I31" i="52" s="1"/>
  <c r="W31" i="52" s="1"/>
  <c r="A33" i="51"/>
  <c r="E33" i="51" s="1"/>
  <c r="B34" i="51"/>
  <c r="B32" i="50"/>
  <c r="A31" i="50"/>
  <c r="E31" i="50" s="1"/>
  <c r="I30" i="50"/>
  <c r="J30" i="50" s="1"/>
  <c r="X30" i="50" s="1"/>
  <c r="S30" i="50"/>
  <c r="B32" i="49"/>
  <c r="A31" i="49"/>
  <c r="E31" i="49" s="1"/>
  <c r="W29" i="49"/>
  <c r="J29" i="49"/>
  <c r="I30" i="49"/>
  <c r="W30" i="49" s="1"/>
  <c r="S30" i="49"/>
  <c r="I32" i="47"/>
  <c r="W32" i="47" s="1"/>
  <c r="S32" i="47"/>
  <c r="X30" i="47"/>
  <c r="J31" i="47"/>
  <c r="X31" i="47" s="1"/>
  <c r="B34" i="47"/>
  <c r="A33" i="47"/>
  <c r="E33" i="47" s="1"/>
  <c r="A31" i="46"/>
  <c r="E31" i="46" s="1"/>
  <c r="B32" i="46"/>
  <c r="J29" i="46"/>
  <c r="X29" i="46" s="1"/>
  <c r="X28" i="46"/>
  <c r="S30" i="46"/>
  <c r="I30" i="46"/>
  <c r="J30" i="46" s="1"/>
  <c r="X30" i="46" s="1"/>
  <c r="S30" i="45"/>
  <c r="I30" i="45"/>
  <c r="W30" i="45" s="1"/>
  <c r="W29" i="45"/>
  <c r="B32" i="45"/>
  <c r="A31" i="45"/>
  <c r="E31" i="45" s="1"/>
  <c r="I30" i="39"/>
  <c r="W30" i="39" s="1"/>
  <c r="S30" i="39"/>
  <c r="A31" i="39"/>
  <c r="E31" i="39" s="1"/>
  <c r="B32" i="39"/>
  <c r="K28" i="39"/>
  <c r="Y27" i="39"/>
  <c r="J31" i="51"/>
  <c r="X31" i="51" s="1"/>
  <c r="J25" i="51"/>
  <c r="X25" i="51" s="1"/>
  <c r="J26" i="51"/>
  <c r="X26" i="51" s="1"/>
  <c r="E22" i="53"/>
  <c r="E29" i="53"/>
  <c r="E27" i="53"/>
  <c r="E20" i="53"/>
  <c r="S28" i="52"/>
  <c r="I28" i="52"/>
  <c r="W28" i="52" s="1"/>
  <c r="S24" i="52"/>
  <c r="I24" i="52"/>
  <c r="W24" i="52" s="1"/>
  <c r="E23" i="53"/>
  <c r="E30" i="53"/>
  <c r="E26" i="53"/>
  <c r="W20" i="51"/>
  <c r="S29" i="52"/>
  <c r="I29" i="52"/>
  <c r="W29" i="52" s="1"/>
  <c r="I21" i="52"/>
  <c r="S21" i="52"/>
  <c r="J27" i="51"/>
  <c r="X27" i="51" s="1"/>
  <c r="J21" i="51"/>
  <c r="X21" i="51" s="1"/>
  <c r="J24" i="51"/>
  <c r="X24" i="51" s="1"/>
  <c r="X20" i="51"/>
  <c r="I30" i="52"/>
  <c r="W30" i="52" s="1"/>
  <c r="S30" i="52"/>
  <c r="E21" i="53"/>
  <c r="E28" i="53"/>
  <c r="S22" i="52"/>
  <c r="I22" i="52"/>
  <c r="W22" i="52" s="1"/>
  <c r="I23" i="52"/>
  <c r="W23" i="52" s="1"/>
  <c r="S23" i="52"/>
  <c r="I25" i="52"/>
  <c r="W25" i="52" s="1"/>
  <c r="S25" i="52"/>
  <c r="J32" i="51"/>
  <c r="X32" i="51" s="1"/>
  <c r="J28" i="51"/>
  <c r="X28" i="51" s="1"/>
  <c r="J30" i="44" l="1"/>
  <c r="X30" i="44" s="1"/>
  <c r="J24" i="53"/>
  <c r="X24" i="53" s="1"/>
  <c r="J27" i="52"/>
  <c r="X27" i="52" s="1"/>
  <c r="B33" i="48"/>
  <c r="A32" i="48"/>
  <c r="E32" i="48" s="1"/>
  <c r="I31" i="48"/>
  <c r="W31" i="48" s="1"/>
  <c r="S31" i="48"/>
  <c r="S31" i="44"/>
  <c r="I31" i="44"/>
  <c r="W31" i="44" s="1"/>
  <c r="B33" i="44"/>
  <c r="A32" i="44"/>
  <c r="E32" i="44" s="1"/>
  <c r="S31" i="52"/>
  <c r="J32" i="47"/>
  <c r="X32" i="47" s="1"/>
  <c r="B29" i="3"/>
  <c r="A28" i="3"/>
  <c r="W30" i="43"/>
  <c r="J30" i="43"/>
  <c r="X30" i="43" s="1"/>
  <c r="P27" i="3"/>
  <c r="I27" i="3"/>
  <c r="T27" i="3" s="1"/>
  <c r="A32" i="43"/>
  <c r="E32" i="43" s="1"/>
  <c r="B33" i="43"/>
  <c r="J23" i="52"/>
  <c r="X23" i="52" s="1"/>
  <c r="S31" i="43"/>
  <c r="I31" i="43"/>
  <c r="J20" i="52"/>
  <c r="X20" i="52" s="1"/>
  <c r="J25" i="53"/>
  <c r="X25" i="53" s="1"/>
  <c r="V24" i="3"/>
  <c r="K25" i="3"/>
  <c r="S32" i="53"/>
  <c r="I32" i="53"/>
  <c r="W32" i="53" s="1"/>
  <c r="B34" i="53"/>
  <c r="A33" i="53"/>
  <c r="E33" i="53" s="1"/>
  <c r="I33" i="53" s="1"/>
  <c r="W33" i="53" s="1"/>
  <c r="B33" i="52"/>
  <c r="A32" i="52"/>
  <c r="E32" i="52" s="1"/>
  <c r="S33" i="51"/>
  <c r="I33" i="51"/>
  <c r="J33" i="51" s="1"/>
  <c r="X33" i="51" s="1"/>
  <c r="A34" i="51"/>
  <c r="E34" i="51" s="1"/>
  <c r="B35" i="51"/>
  <c r="B33" i="50"/>
  <c r="A32" i="50"/>
  <c r="E32" i="50" s="1"/>
  <c r="I31" i="50"/>
  <c r="W31" i="50" s="1"/>
  <c r="S31" i="50"/>
  <c r="W30" i="50"/>
  <c r="J30" i="49"/>
  <c r="X30" i="49" s="1"/>
  <c r="X29" i="49"/>
  <c r="B33" i="49"/>
  <c r="A32" i="49"/>
  <c r="E32" i="49" s="1"/>
  <c r="I31" i="49"/>
  <c r="W31" i="49" s="1"/>
  <c r="S31" i="49"/>
  <c r="B35" i="47"/>
  <c r="A34" i="47"/>
  <c r="E34" i="47" s="1"/>
  <c r="I33" i="47"/>
  <c r="J33" i="47" s="1"/>
  <c r="X33" i="47" s="1"/>
  <c r="S33" i="47"/>
  <c r="S31" i="46"/>
  <c r="I31" i="46"/>
  <c r="W31" i="46" s="1"/>
  <c r="A32" i="46"/>
  <c r="E32" i="46" s="1"/>
  <c r="B33" i="46"/>
  <c r="W30" i="46"/>
  <c r="A32" i="45"/>
  <c r="E32" i="45" s="1"/>
  <c r="B33" i="45"/>
  <c r="S31" i="45"/>
  <c r="I31" i="45"/>
  <c r="J30" i="45"/>
  <c r="A32" i="39"/>
  <c r="E32" i="39" s="1"/>
  <c r="B33" i="39"/>
  <c r="Y28" i="39"/>
  <c r="K29" i="39"/>
  <c r="J30" i="39"/>
  <c r="X30" i="39" s="1"/>
  <c r="I31" i="39"/>
  <c r="W31" i="39" s="1"/>
  <c r="S31" i="39"/>
  <c r="J25" i="52"/>
  <c r="X25" i="52" s="1"/>
  <c r="J24" i="52"/>
  <c r="X24" i="52" s="1"/>
  <c r="J31" i="52"/>
  <c r="X31" i="52" s="1"/>
  <c r="W21" i="52"/>
  <c r="I20" i="53"/>
  <c r="S20" i="53"/>
  <c r="J22" i="52"/>
  <c r="X22" i="52" s="1"/>
  <c r="J21" i="52"/>
  <c r="J29" i="52"/>
  <c r="X29" i="52" s="1"/>
  <c r="J28" i="52"/>
  <c r="X28" i="52" s="1"/>
  <c r="S21" i="53"/>
  <c r="I21" i="53"/>
  <c r="W21" i="53" s="1"/>
  <c r="I26" i="53"/>
  <c r="W26" i="53" s="1"/>
  <c r="S26" i="53"/>
  <c r="I23" i="53"/>
  <c r="W23" i="53" s="1"/>
  <c r="S23" i="53"/>
  <c r="I22" i="53"/>
  <c r="W22" i="53" s="1"/>
  <c r="S22" i="53"/>
  <c r="S28" i="53"/>
  <c r="I28" i="53"/>
  <c r="W28" i="53" s="1"/>
  <c r="S30" i="53"/>
  <c r="I30" i="53"/>
  <c r="W30" i="53" s="1"/>
  <c r="I27" i="53"/>
  <c r="W27" i="53" s="1"/>
  <c r="S27" i="53"/>
  <c r="S29" i="53"/>
  <c r="I29" i="53"/>
  <c r="W29" i="53" s="1"/>
  <c r="J30" i="52"/>
  <c r="X30" i="52" s="1"/>
  <c r="J31" i="44" l="1"/>
  <c r="X31" i="44" s="1"/>
  <c r="J31" i="48"/>
  <c r="X31" i="48" s="1"/>
  <c r="A33" i="48"/>
  <c r="E33" i="48" s="1"/>
  <c r="B34" i="48"/>
  <c r="I32" i="48"/>
  <c r="S32" i="48"/>
  <c r="B34" i="44"/>
  <c r="A33" i="44"/>
  <c r="E33" i="44" s="1"/>
  <c r="S32" i="44"/>
  <c r="I32" i="44"/>
  <c r="W32" i="44" s="1"/>
  <c r="B34" i="43"/>
  <c r="A33" i="43"/>
  <c r="E33" i="43" s="1"/>
  <c r="A29" i="3"/>
  <c r="E29" i="3" s="1"/>
  <c r="B30" i="3"/>
  <c r="V25" i="3"/>
  <c r="K26" i="3"/>
  <c r="W31" i="43"/>
  <c r="J31" i="43"/>
  <c r="X31" i="43" s="1"/>
  <c r="I32" i="43"/>
  <c r="W32" i="43" s="1"/>
  <c r="J32" i="43"/>
  <c r="X32" i="43" s="1"/>
  <c r="S32" i="43"/>
  <c r="J31" i="50"/>
  <c r="X31" i="50" s="1"/>
  <c r="J27" i="3"/>
  <c r="U27" i="3" s="1"/>
  <c r="J27" i="53"/>
  <c r="X27" i="53" s="1"/>
  <c r="J30" i="53"/>
  <c r="X30" i="53" s="1"/>
  <c r="S33" i="53"/>
  <c r="J32" i="53"/>
  <c r="X32" i="53" s="1"/>
  <c r="A34" i="53"/>
  <c r="E34" i="53" s="1"/>
  <c r="B35" i="53"/>
  <c r="B34" i="52"/>
  <c r="A33" i="52"/>
  <c r="E33" i="52" s="1"/>
  <c r="S32" i="52"/>
  <c r="I32" i="52"/>
  <c r="A35" i="51"/>
  <c r="E35" i="51" s="1"/>
  <c r="B36" i="51"/>
  <c r="W33" i="51"/>
  <c r="I34" i="51"/>
  <c r="W34" i="51" s="1"/>
  <c r="S34" i="51"/>
  <c r="B34" i="50"/>
  <c r="A33" i="50"/>
  <c r="E33" i="50" s="1"/>
  <c r="I32" i="50"/>
  <c r="S32" i="50"/>
  <c r="B34" i="49"/>
  <c r="A33" i="49"/>
  <c r="E33" i="49" s="1"/>
  <c r="J31" i="49"/>
  <c r="S32" i="49"/>
  <c r="I32" i="49"/>
  <c r="W32" i="49" s="1"/>
  <c r="B36" i="47"/>
  <c r="A35" i="47"/>
  <c r="E35" i="47" s="1"/>
  <c r="W33" i="47"/>
  <c r="S34" i="47"/>
  <c r="I34" i="47"/>
  <c r="W34" i="47" s="1"/>
  <c r="A33" i="46"/>
  <c r="E33" i="46" s="1"/>
  <c r="B34" i="46"/>
  <c r="I32" i="46"/>
  <c r="W32" i="46" s="1"/>
  <c r="S32" i="46"/>
  <c r="J31" i="46"/>
  <c r="S32" i="45"/>
  <c r="I32" i="45"/>
  <c r="W32" i="45" s="1"/>
  <c r="W31" i="45"/>
  <c r="X30" i="45"/>
  <c r="B34" i="45"/>
  <c r="A33" i="45"/>
  <c r="E33" i="45" s="1"/>
  <c r="J31" i="45"/>
  <c r="X31" i="45" s="1"/>
  <c r="S32" i="39"/>
  <c r="I32" i="39"/>
  <c r="W32" i="39" s="1"/>
  <c r="A33" i="39"/>
  <c r="E33" i="39" s="1"/>
  <c r="B34" i="39"/>
  <c r="J31" i="39"/>
  <c r="X31" i="39" s="1"/>
  <c r="K30" i="39"/>
  <c r="Y29" i="39"/>
  <c r="J33" i="53"/>
  <c r="X33" i="53" s="1"/>
  <c r="J21" i="53"/>
  <c r="X21" i="53" s="1"/>
  <c r="J26" i="53"/>
  <c r="X26" i="53" s="1"/>
  <c r="J22" i="53"/>
  <c r="X22" i="53" s="1"/>
  <c r="X21" i="52"/>
  <c r="W20" i="53"/>
  <c r="J28" i="53"/>
  <c r="X28" i="53" s="1"/>
  <c r="J23" i="53"/>
  <c r="X23" i="53" s="1"/>
  <c r="J29" i="53"/>
  <c r="X29" i="53" s="1"/>
  <c r="J20" i="53"/>
  <c r="B35" i="48" l="1"/>
  <c r="A34" i="48"/>
  <c r="E34" i="48" s="1"/>
  <c r="J32" i="48"/>
  <c r="X32" i="48" s="1"/>
  <c r="W32" i="48"/>
  <c r="S33" i="48"/>
  <c r="I33" i="48"/>
  <c r="W33" i="48" s="1"/>
  <c r="J32" i="46"/>
  <c r="X32" i="46" s="1"/>
  <c r="S33" i="44"/>
  <c r="I33" i="44"/>
  <c r="W33" i="44" s="1"/>
  <c r="B35" i="44"/>
  <c r="A34" i="44"/>
  <c r="E34" i="44" s="1"/>
  <c r="J32" i="44"/>
  <c r="X32" i="44" s="1"/>
  <c r="B31" i="3"/>
  <c r="A30" i="3"/>
  <c r="E30" i="3" s="1"/>
  <c r="P29" i="3"/>
  <c r="I29" i="3"/>
  <c r="T29" i="3" s="1"/>
  <c r="J29" i="3"/>
  <c r="U29" i="3" s="1"/>
  <c r="V26" i="3"/>
  <c r="K27" i="3"/>
  <c r="S33" i="43"/>
  <c r="I33" i="43"/>
  <c r="A34" i="43"/>
  <c r="E34" i="43" s="1"/>
  <c r="B35" i="43"/>
  <c r="I34" i="53"/>
  <c r="S34" i="53"/>
  <c r="A35" i="53"/>
  <c r="E35" i="53" s="1"/>
  <c r="B36" i="53"/>
  <c r="J34" i="53"/>
  <c r="X34" i="53" s="1"/>
  <c r="W32" i="52"/>
  <c r="J32" i="52"/>
  <c r="B35" i="52"/>
  <c r="A34" i="52"/>
  <c r="E34" i="52" s="1"/>
  <c r="I33" i="52"/>
  <c r="S33" i="52"/>
  <c r="S35" i="51"/>
  <c r="I35" i="51"/>
  <c r="W35" i="51" s="1"/>
  <c r="B37" i="51"/>
  <c r="A36" i="51"/>
  <c r="E36" i="51" s="1"/>
  <c r="J34" i="51"/>
  <c r="W32" i="50"/>
  <c r="B35" i="50"/>
  <c r="A34" i="50"/>
  <c r="E34" i="50" s="1"/>
  <c r="J32" i="50"/>
  <c r="I33" i="50"/>
  <c r="W33" i="50" s="1"/>
  <c r="S33" i="50"/>
  <c r="B35" i="49"/>
  <c r="A34" i="49"/>
  <c r="E34" i="49" s="1"/>
  <c r="S33" i="49"/>
  <c r="I33" i="49"/>
  <c r="W33" i="49" s="1"/>
  <c r="X31" i="49"/>
  <c r="J32" i="49"/>
  <c r="X32" i="49" s="1"/>
  <c r="B37" i="47"/>
  <c r="A36" i="47"/>
  <c r="E36" i="47" s="1"/>
  <c r="S35" i="47"/>
  <c r="I35" i="47"/>
  <c r="W35" i="47" s="1"/>
  <c r="J34" i="47"/>
  <c r="S33" i="46"/>
  <c r="I33" i="46"/>
  <c r="A34" i="46"/>
  <c r="E34" i="46" s="1"/>
  <c r="B35" i="46"/>
  <c r="X31" i="46"/>
  <c r="I33" i="45"/>
  <c r="W33" i="45" s="1"/>
  <c r="S33" i="45"/>
  <c r="J32" i="45"/>
  <c r="X32" i="45" s="1"/>
  <c r="A34" i="45"/>
  <c r="E34" i="45" s="1"/>
  <c r="B35" i="45"/>
  <c r="A34" i="39"/>
  <c r="E34" i="39" s="1"/>
  <c r="B35" i="39"/>
  <c r="K31" i="39"/>
  <c r="Y30" i="39"/>
  <c r="J32" i="39"/>
  <c r="X32" i="39" s="1"/>
  <c r="S33" i="39"/>
  <c r="I33" i="39"/>
  <c r="W33" i="39" s="1"/>
  <c r="X20" i="53"/>
  <c r="J33" i="48" l="1"/>
  <c r="X33" i="48" s="1"/>
  <c r="J33" i="50"/>
  <c r="X33" i="50" s="1"/>
  <c r="B36" i="48"/>
  <c r="A35" i="48"/>
  <c r="E35" i="48" s="1"/>
  <c r="I34" i="48"/>
  <c r="W34" i="48" s="1"/>
  <c r="S34" i="48"/>
  <c r="A35" i="44"/>
  <c r="E35" i="44" s="1"/>
  <c r="B36" i="44"/>
  <c r="I34" i="44"/>
  <c r="W34" i="44" s="1"/>
  <c r="S34" i="44"/>
  <c r="J33" i="44"/>
  <c r="X33" i="44" s="1"/>
  <c r="B36" i="43"/>
  <c r="A35" i="43"/>
  <c r="E35" i="43" s="1"/>
  <c r="K28" i="3"/>
  <c r="V27" i="3"/>
  <c r="S34" i="43"/>
  <c r="I34" i="43"/>
  <c r="W34" i="43" s="1"/>
  <c r="P30" i="3"/>
  <c r="I30" i="3"/>
  <c r="T30" i="3" s="1"/>
  <c r="J35" i="47"/>
  <c r="X35" i="47" s="1"/>
  <c r="W33" i="43"/>
  <c r="J33" i="43"/>
  <c r="X33" i="43" s="1"/>
  <c r="A31" i="3"/>
  <c r="E31" i="3" s="1"/>
  <c r="B32" i="3"/>
  <c r="A36" i="53"/>
  <c r="E36" i="53" s="1"/>
  <c r="B37" i="53"/>
  <c r="W34" i="53"/>
  <c r="I35" i="53"/>
  <c r="W35" i="53" s="1"/>
  <c r="S35" i="53"/>
  <c r="S34" i="52"/>
  <c r="I34" i="52"/>
  <c r="W34" i="52" s="1"/>
  <c r="J33" i="52"/>
  <c r="X33" i="52" s="1"/>
  <c r="W33" i="52"/>
  <c r="X32" i="52"/>
  <c r="B36" i="52"/>
  <c r="A35" i="52"/>
  <c r="E35" i="52" s="1"/>
  <c r="X34" i="51"/>
  <c r="J35" i="51"/>
  <c r="X35" i="51" s="1"/>
  <c r="B38" i="51"/>
  <c r="A37" i="51"/>
  <c r="E37" i="51" s="1"/>
  <c r="S36" i="51"/>
  <c r="I36" i="51"/>
  <c r="W36" i="51" s="1"/>
  <c r="I34" i="50"/>
  <c r="W34" i="50" s="1"/>
  <c r="S34" i="50"/>
  <c r="X32" i="50"/>
  <c r="B36" i="50"/>
  <c r="A35" i="50"/>
  <c r="E35" i="50" s="1"/>
  <c r="B36" i="49"/>
  <c r="A35" i="49"/>
  <c r="E35" i="49" s="1"/>
  <c r="J33" i="49"/>
  <c r="X33" i="49" s="1"/>
  <c r="S34" i="49"/>
  <c r="I34" i="49"/>
  <c r="W34" i="49" s="1"/>
  <c r="B38" i="47"/>
  <c r="A37" i="47"/>
  <c r="E37" i="47" s="1"/>
  <c r="X34" i="47"/>
  <c r="I36" i="47"/>
  <c r="W36" i="47" s="1"/>
  <c r="S36" i="47"/>
  <c r="A35" i="46"/>
  <c r="E35" i="46" s="1"/>
  <c r="B36" i="46"/>
  <c r="W33" i="46"/>
  <c r="J33" i="46"/>
  <c r="I34" i="46"/>
  <c r="W34" i="46" s="1"/>
  <c r="S34" i="46"/>
  <c r="B36" i="45"/>
  <c r="A35" i="45"/>
  <c r="E35" i="45" s="1"/>
  <c r="S34" i="45"/>
  <c r="I34" i="45"/>
  <c r="W34" i="45" s="1"/>
  <c r="J33" i="45"/>
  <c r="X33" i="45" s="1"/>
  <c r="I34" i="39"/>
  <c r="W34" i="39" s="1"/>
  <c r="S34" i="39"/>
  <c r="A35" i="39"/>
  <c r="E35" i="39" s="1"/>
  <c r="B36" i="39"/>
  <c r="Y31" i="39"/>
  <c r="K32" i="39"/>
  <c r="J33" i="39"/>
  <c r="X33" i="39" s="1"/>
  <c r="J34" i="39" l="1"/>
  <c r="X34" i="39" s="1"/>
  <c r="S35" i="48"/>
  <c r="I35" i="48"/>
  <c r="W35" i="48" s="1"/>
  <c r="J34" i="48"/>
  <c r="X34" i="48" s="1"/>
  <c r="B37" i="48"/>
  <c r="A36" i="48"/>
  <c r="E36" i="48" s="1"/>
  <c r="S35" i="44"/>
  <c r="I35" i="44"/>
  <c r="W35" i="44" s="1"/>
  <c r="B37" i="44"/>
  <c r="A36" i="44"/>
  <c r="E36" i="44" s="1"/>
  <c r="J34" i="44"/>
  <c r="X34" i="44" s="1"/>
  <c r="J34" i="45"/>
  <c r="X34" i="45" s="1"/>
  <c r="V28" i="3"/>
  <c r="K29" i="3"/>
  <c r="B33" i="3"/>
  <c r="A32" i="3"/>
  <c r="E32" i="3" s="1"/>
  <c r="I35" i="43"/>
  <c r="S35" i="43"/>
  <c r="J31" i="3"/>
  <c r="U31" i="3" s="1"/>
  <c r="P31" i="3"/>
  <c r="I31" i="3"/>
  <c r="T31" i="3" s="1"/>
  <c r="A36" i="43"/>
  <c r="E36" i="43" s="1"/>
  <c r="B37" i="43"/>
  <c r="J30" i="3"/>
  <c r="U30" i="3" s="1"/>
  <c r="J34" i="43"/>
  <c r="X34" i="43" s="1"/>
  <c r="B38" i="53"/>
  <c r="A37" i="53"/>
  <c r="E37" i="53" s="1"/>
  <c r="S36" i="53"/>
  <c r="I36" i="53"/>
  <c r="W36" i="53" s="1"/>
  <c r="J35" i="53"/>
  <c r="B37" i="52"/>
  <c r="A36" i="52"/>
  <c r="E36" i="52" s="1"/>
  <c r="S35" i="52"/>
  <c r="I35" i="52"/>
  <c r="W35" i="52" s="1"/>
  <c r="J35" i="52"/>
  <c r="X35" i="52" s="1"/>
  <c r="J34" i="52"/>
  <c r="X34" i="52" s="1"/>
  <c r="I37" i="51"/>
  <c r="S37" i="51"/>
  <c r="B39" i="51"/>
  <c r="A38" i="51"/>
  <c r="E38" i="51" s="1"/>
  <c r="J36" i="51"/>
  <c r="B37" i="50"/>
  <c r="A36" i="50"/>
  <c r="E36" i="50" s="1"/>
  <c r="J34" i="50"/>
  <c r="I35" i="50"/>
  <c r="W35" i="50" s="1"/>
  <c r="S35" i="50"/>
  <c r="B37" i="49"/>
  <c r="A36" i="49"/>
  <c r="E36" i="49" s="1"/>
  <c r="S35" i="49"/>
  <c r="I35" i="49"/>
  <c r="W35" i="49" s="1"/>
  <c r="J35" i="49"/>
  <c r="X35" i="49" s="1"/>
  <c r="J34" i="49"/>
  <c r="B39" i="47"/>
  <c r="A38" i="47"/>
  <c r="E38" i="47" s="1"/>
  <c r="I37" i="47"/>
  <c r="W37" i="47" s="1"/>
  <c r="S37" i="47"/>
  <c r="J36" i="47"/>
  <c r="X36" i="47" s="1"/>
  <c r="S35" i="46"/>
  <c r="I35" i="46"/>
  <c r="W35" i="46" s="1"/>
  <c r="X33" i="46"/>
  <c r="A36" i="46"/>
  <c r="E36" i="46" s="1"/>
  <c r="B37" i="46"/>
  <c r="J34" i="46"/>
  <c r="X34" i="46" s="1"/>
  <c r="A36" i="45"/>
  <c r="E36" i="45" s="1"/>
  <c r="B37" i="45"/>
  <c r="I35" i="45"/>
  <c r="W35" i="45" s="1"/>
  <c r="S35" i="45"/>
  <c r="I35" i="39"/>
  <c r="W35" i="39" s="1"/>
  <c r="S35" i="39"/>
  <c r="A36" i="39"/>
  <c r="E36" i="39" s="1"/>
  <c r="B37" i="39"/>
  <c r="K33" i="39"/>
  <c r="Y32" i="39"/>
  <c r="J35" i="48" l="1"/>
  <c r="X35" i="48" s="1"/>
  <c r="J37" i="47"/>
  <c r="X37" i="47" s="1"/>
  <c r="J35" i="45"/>
  <c r="X35" i="45" s="1"/>
  <c r="J36" i="53"/>
  <c r="X36" i="53" s="1"/>
  <c r="I36" i="48"/>
  <c r="W36" i="48" s="1"/>
  <c r="S36" i="48"/>
  <c r="A37" i="48"/>
  <c r="E37" i="48" s="1"/>
  <c r="B38" i="48"/>
  <c r="B38" i="44"/>
  <c r="A37" i="44"/>
  <c r="E37" i="44" s="1"/>
  <c r="J35" i="44"/>
  <c r="X35" i="44" s="1"/>
  <c r="I36" i="44"/>
  <c r="W36" i="44" s="1"/>
  <c r="S36" i="44"/>
  <c r="A37" i="43"/>
  <c r="E37" i="43" s="1"/>
  <c r="B38" i="43"/>
  <c r="A33" i="3"/>
  <c r="E33" i="3" s="1"/>
  <c r="B34" i="3"/>
  <c r="S36" i="43"/>
  <c r="I36" i="43"/>
  <c r="K30" i="3"/>
  <c r="V29" i="3"/>
  <c r="W35" i="43"/>
  <c r="J35" i="43"/>
  <c r="X35" i="43" s="1"/>
  <c r="P32" i="3"/>
  <c r="I32" i="3"/>
  <c r="T32" i="3" s="1"/>
  <c r="S37" i="53"/>
  <c r="I37" i="53"/>
  <c r="W37" i="53" s="1"/>
  <c r="A38" i="53"/>
  <c r="E38" i="53" s="1"/>
  <c r="B39" i="53"/>
  <c r="X35" i="53"/>
  <c r="A37" i="52"/>
  <c r="E37" i="52" s="1"/>
  <c r="B38" i="52"/>
  <c r="I36" i="52"/>
  <c r="S36" i="52"/>
  <c r="J36" i="52"/>
  <c r="X36" i="52" s="1"/>
  <c r="X36" i="51"/>
  <c r="J37" i="51"/>
  <c r="X37" i="51" s="1"/>
  <c r="W37" i="51"/>
  <c r="A39" i="51"/>
  <c r="E39" i="51" s="1"/>
  <c r="B40" i="51"/>
  <c r="I38" i="51"/>
  <c r="W38" i="51" s="1"/>
  <c r="S38" i="51"/>
  <c r="A37" i="50"/>
  <c r="E37" i="50" s="1"/>
  <c r="B38" i="50"/>
  <c r="S36" i="50"/>
  <c r="I36" i="50"/>
  <c r="W36" i="50" s="1"/>
  <c r="X34" i="50"/>
  <c r="J35" i="50"/>
  <c r="X35" i="50" s="1"/>
  <c r="B38" i="49"/>
  <c r="A37" i="49"/>
  <c r="E37" i="49" s="1"/>
  <c r="S36" i="49"/>
  <c r="I36" i="49"/>
  <c r="W36" i="49" s="1"/>
  <c r="X34" i="49"/>
  <c r="B40" i="47"/>
  <c r="A39" i="47"/>
  <c r="E39" i="47" s="1"/>
  <c r="S38" i="47"/>
  <c r="I38" i="47"/>
  <c r="W38" i="47" s="1"/>
  <c r="A37" i="46"/>
  <c r="E37" i="46" s="1"/>
  <c r="B38" i="46"/>
  <c r="J35" i="46"/>
  <c r="X35" i="46" s="1"/>
  <c r="I36" i="46"/>
  <c r="W36" i="46" s="1"/>
  <c r="J36" i="46"/>
  <c r="X36" i="46" s="1"/>
  <c r="S36" i="46"/>
  <c r="S36" i="45"/>
  <c r="I36" i="45"/>
  <c r="W36" i="45" s="1"/>
  <c r="A37" i="45"/>
  <c r="E37" i="45" s="1"/>
  <c r="B38" i="45"/>
  <c r="A37" i="39"/>
  <c r="E37" i="39" s="1"/>
  <c r="B38" i="39"/>
  <c r="K34" i="39"/>
  <c r="Y33" i="39"/>
  <c r="I36" i="39"/>
  <c r="W36" i="39" s="1"/>
  <c r="S36" i="39"/>
  <c r="J35" i="39"/>
  <c r="X35" i="39" s="1"/>
  <c r="J36" i="48" l="1"/>
  <c r="X36" i="48" s="1"/>
  <c r="S37" i="48"/>
  <c r="I37" i="48"/>
  <c r="W37" i="48" s="1"/>
  <c r="A38" i="48"/>
  <c r="E38" i="48" s="1"/>
  <c r="B39" i="48"/>
  <c r="S37" i="44"/>
  <c r="I37" i="44"/>
  <c r="W37" i="44" s="1"/>
  <c r="A38" i="44"/>
  <c r="E38" i="44" s="1"/>
  <c r="B39" i="44"/>
  <c r="J36" i="44"/>
  <c r="X36" i="44" s="1"/>
  <c r="J38" i="47"/>
  <c r="X38" i="47" s="1"/>
  <c r="J32" i="3"/>
  <c r="U32" i="3" s="1"/>
  <c r="B35" i="3"/>
  <c r="A34" i="3"/>
  <c r="E34" i="3" s="1"/>
  <c r="P33" i="3"/>
  <c r="I33" i="3"/>
  <c r="T33" i="3" s="1"/>
  <c r="K31" i="3"/>
  <c r="V30" i="3"/>
  <c r="W36" i="43"/>
  <c r="J36" i="43"/>
  <c r="X36" i="43" s="1"/>
  <c r="B39" i="43"/>
  <c r="A38" i="43"/>
  <c r="E38" i="43" s="1"/>
  <c r="J36" i="49"/>
  <c r="X36" i="49" s="1"/>
  <c r="I37" i="43"/>
  <c r="S37" i="43"/>
  <c r="I38" i="53"/>
  <c r="W38" i="53" s="1"/>
  <c r="S38" i="53"/>
  <c r="A39" i="53"/>
  <c r="E39" i="53" s="1"/>
  <c r="B40" i="53"/>
  <c r="J37" i="53"/>
  <c r="I37" i="52"/>
  <c r="W37" i="52" s="1"/>
  <c r="S37" i="52"/>
  <c r="B39" i="52"/>
  <c r="A38" i="52"/>
  <c r="E38" i="52" s="1"/>
  <c r="W36" i="52"/>
  <c r="J38" i="51"/>
  <c r="S39" i="51"/>
  <c r="I39" i="51"/>
  <c r="W39" i="51" s="1"/>
  <c r="B41" i="51"/>
  <c r="A40" i="51"/>
  <c r="E40" i="51" s="1"/>
  <c r="S37" i="50"/>
  <c r="I37" i="50"/>
  <c r="W37" i="50" s="1"/>
  <c r="B39" i="50"/>
  <c r="A38" i="50"/>
  <c r="E38" i="50" s="1"/>
  <c r="J36" i="50"/>
  <c r="X36" i="50" s="1"/>
  <c r="B39" i="49"/>
  <c r="A38" i="49"/>
  <c r="E38" i="49" s="1"/>
  <c r="S37" i="49"/>
  <c r="I37" i="49"/>
  <c r="W37" i="49" s="1"/>
  <c r="B41" i="47"/>
  <c r="A40" i="47"/>
  <c r="E40" i="47" s="1"/>
  <c r="S39" i="47"/>
  <c r="I39" i="47"/>
  <c r="W39" i="47" s="1"/>
  <c r="J39" i="47"/>
  <c r="X39" i="47" s="1"/>
  <c r="S37" i="46"/>
  <c r="I37" i="46"/>
  <c r="W37" i="46" s="1"/>
  <c r="A38" i="46"/>
  <c r="E38" i="46" s="1"/>
  <c r="B39" i="46"/>
  <c r="A38" i="45"/>
  <c r="E38" i="45" s="1"/>
  <c r="B39" i="45"/>
  <c r="J36" i="45"/>
  <c r="X36" i="45" s="1"/>
  <c r="S37" i="45"/>
  <c r="I37" i="45"/>
  <c r="W37" i="45" s="1"/>
  <c r="A38" i="39"/>
  <c r="E38" i="39" s="1"/>
  <c r="B39" i="39"/>
  <c r="K35" i="39"/>
  <c r="Y34" i="39"/>
  <c r="S37" i="39"/>
  <c r="I37" i="39"/>
  <c r="W37" i="39" s="1"/>
  <c r="J36" i="39"/>
  <c r="X36" i="39" s="1"/>
  <c r="J37" i="48" l="1"/>
  <c r="X37" i="48" s="1"/>
  <c r="I38" i="48"/>
  <c r="W38" i="48" s="1"/>
  <c r="S38" i="48"/>
  <c r="B40" i="48"/>
  <c r="A39" i="48"/>
  <c r="E39" i="48" s="1"/>
  <c r="S38" i="44"/>
  <c r="I38" i="44"/>
  <c r="W38" i="44" s="1"/>
  <c r="J38" i="44"/>
  <c r="X38" i="44" s="1"/>
  <c r="B40" i="44"/>
  <c r="A39" i="44"/>
  <c r="E39" i="44" s="1"/>
  <c r="J37" i="44"/>
  <c r="X37" i="44" s="1"/>
  <c r="A39" i="43"/>
  <c r="E39" i="43" s="1"/>
  <c r="B40" i="43"/>
  <c r="V31" i="3"/>
  <c r="K32" i="3"/>
  <c r="I34" i="3"/>
  <c r="T34" i="3" s="1"/>
  <c r="P34" i="3"/>
  <c r="W37" i="43"/>
  <c r="J37" i="43"/>
  <c r="X37" i="43" s="1"/>
  <c r="B36" i="3"/>
  <c r="A35" i="3"/>
  <c r="E35" i="3" s="1"/>
  <c r="J37" i="49"/>
  <c r="X37" i="49" s="1"/>
  <c r="J39" i="51"/>
  <c r="X39" i="51" s="1"/>
  <c r="I38" i="43"/>
  <c r="S38" i="43"/>
  <c r="J33" i="3"/>
  <c r="U33" i="3" s="1"/>
  <c r="S39" i="53"/>
  <c r="I39" i="53"/>
  <c r="W39" i="53" s="1"/>
  <c r="A40" i="53"/>
  <c r="E40" i="53" s="1"/>
  <c r="B41" i="53"/>
  <c r="X37" i="53"/>
  <c r="J38" i="53"/>
  <c r="X38" i="53" s="1"/>
  <c r="I38" i="52"/>
  <c r="W38" i="52" s="1"/>
  <c r="S38" i="52"/>
  <c r="J37" i="52"/>
  <c r="B40" i="52"/>
  <c r="A39" i="52"/>
  <c r="E39" i="52" s="1"/>
  <c r="A41" i="51"/>
  <c r="E41" i="51" s="1"/>
  <c r="B42" i="51"/>
  <c r="X38" i="51"/>
  <c r="I40" i="51"/>
  <c r="W40" i="51" s="1"/>
  <c r="S40" i="51"/>
  <c r="S38" i="50"/>
  <c r="I38" i="50"/>
  <c r="J37" i="50"/>
  <c r="X37" i="50" s="1"/>
  <c r="A39" i="50"/>
  <c r="E39" i="50" s="1"/>
  <c r="B40" i="50"/>
  <c r="B40" i="49"/>
  <c r="A39" i="49"/>
  <c r="E39" i="49" s="1"/>
  <c r="S38" i="49"/>
  <c r="I38" i="49"/>
  <c r="W38" i="49" s="1"/>
  <c r="B42" i="47"/>
  <c r="A41" i="47"/>
  <c r="E41" i="47" s="1"/>
  <c r="S40" i="47"/>
  <c r="I40" i="47"/>
  <c r="W40" i="47" s="1"/>
  <c r="A39" i="46"/>
  <c r="E39" i="46" s="1"/>
  <c r="B40" i="46"/>
  <c r="J37" i="46"/>
  <c r="X37" i="46" s="1"/>
  <c r="I38" i="46"/>
  <c r="W38" i="46" s="1"/>
  <c r="S38" i="46"/>
  <c r="S38" i="45"/>
  <c r="I38" i="45"/>
  <c r="B40" i="45"/>
  <c r="A39" i="45"/>
  <c r="E39" i="45" s="1"/>
  <c r="J37" i="45"/>
  <c r="X37" i="45" s="1"/>
  <c r="I38" i="39"/>
  <c r="W38" i="39" s="1"/>
  <c r="S38" i="39"/>
  <c r="A39" i="39"/>
  <c r="E39" i="39" s="1"/>
  <c r="B40" i="39"/>
  <c r="Y35" i="39"/>
  <c r="K36" i="39"/>
  <c r="J37" i="39"/>
  <c r="X37" i="39" s="1"/>
  <c r="B41" i="48" l="1"/>
  <c r="A40" i="48"/>
  <c r="E40" i="48" s="1"/>
  <c r="J38" i="48"/>
  <c r="X38" i="48" s="1"/>
  <c r="S39" i="48"/>
  <c r="I39" i="48"/>
  <c r="W39" i="48" s="1"/>
  <c r="J39" i="48"/>
  <c r="X39" i="48" s="1"/>
  <c r="B41" i="44"/>
  <c r="A40" i="44"/>
  <c r="E40" i="44" s="1"/>
  <c r="I39" i="44"/>
  <c r="W39" i="44" s="1"/>
  <c r="S39" i="44"/>
  <c r="J40" i="47"/>
  <c r="X40" i="47" s="1"/>
  <c r="K33" i="3"/>
  <c r="V32" i="3"/>
  <c r="P35" i="3"/>
  <c r="I35" i="3"/>
  <c r="T35" i="3" s="1"/>
  <c r="J38" i="46"/>
  <c r="X38" i="46" s="1"/>
  <c r="J38" i="49"/>
  <c r="X38" i="49" s="1"/>
  <c r="W38" i="43"/>
  <c r="J38" i="43"/>
  <c r="X38" i="43" s="1"/>
  <c r="B37" i="3"/>
  <c r="A36" i="3"/>
  <c r="E36" i="3" s="1"/>
  <c r="J34" i="3"/>
  <c r="U34" i="3" s="1"/>
  <c r="A40" i="43"/>
  <c r="E40" i="43" s="1"/>
  <c r="B41" i="43"/>
  <c r="I39" i="43"/>
  <c r="W39" i="43" s="1"/>
  <c r="S39" i="43"/>
  <c r="B42" i="53"/>
  <c r="A41" i="53"/>
  <c r="E41" i="53" s="1"/>
  <c r="J39" i="53"/>
  <c r="X39" i="53" s="1"/>
  <c r="S40" i="53"/>
  <c r="I40" i="53"/>
  <c r="W40" i="53" s="1"/>
  <c r="I39" i="52"/>
  <c r="W39" i="52" s="1"/>
  <c r="S39" i="52"/>
  <c r="B41" i="52"/>
  <c r="A40" i="52"/>
  <c r="E40" i="52" s="1"/>
  <c r="J38" i="52"/>
  <c r="X38" i="52" s="1"/>
  <c r="X37" i="52"/>
  <c r="I41" i="51"/>
  <c r="W41" i="51" s="1"/>
  <c r="S41" i="51"/>
  <c r="A42" i="51"/>
  <c r="E42" i="51" s="1"/>
  <c r="B43" i="51"/>
  <c r="J40" i="51"/>
  <c r="I39" i="50"/>
  <c r="W39" i="50" s="1"/>
  <c r="S39" i="50"/>
  <c r="B41" i="50"/>
  <c r="A40" i="50"/>
  <c r="E40" i="50" s="1"/>
  <c r="J38" i="50"/>
  <c r="X38" i="50" s="1"/>
  <c r="W38" i="50"/>
  <c r="B41" i="49"/>
  <c r="A40" i="49"/>
  <c r="E40" i="49" s="1"/>
  <c r="S39" i="49"/>
  <c r="I39" i="49"/>
  <c r="W39" i="49" s="1"/>
  <c r="S41" i="47"/>
  <c r="I41" i="47"/>
  <c r="W41" i="47" s="1"/>
  <c r="B43" i="47"/>
  <c r="A42" i="47"/>
  <c r="E42" i="47" s="1"/>
  <c r="S39" i="46"/>
  <c r="I39" i="46"/>
  <c r="W39" i="46" s="1"/>
  <c r="A40" i="46"/>
  <c r="E40" i="46" s="1"/>
  <c r="B41" i="46"/>
  <c r="J38" i="45"/>
  <c r="X38" i="45" s="1"/>
  <c r="W38" i="45"/>
  <c r="A40" i="45"/>
  <c r="E40" i="45" s="1"/>
  <c r="B41" i="45"/>
  <c r="I39" i="45"/>
  <c r="W39" i="45" s="1"/>
  <c r="S39" i="45"/>
  <c r="A40" i="39"/>
  <c r="E40" i="39" s="1"/>
  <c r="B41" i="39"/>
  <c r="Y36" i="39"/>
  <c r="K37" i="39"/>
  <c r="J38" i="39"/>
  <c r="X38" i="39" s="1"/>
  <c r="S39" i="39"/>
  <c r="I39" i="39"/>
  <c r="W39" i="39" s="1"/>
  <c r="I40" i="48" l="1"/>
  <c r="W40" i="48" s="1"/>
  <c r="S40" i="48"/>
  <c r="A41" i="48"/>
  <c r="E41" i="48" s="1"/>
  <c r="B42" i="48"/>
  <c r="S40" i="44"/>
  <c r="I40" i="44"/>
  <c r="W40" i="44" s="1"/>
  <c r="B42" i="44"/>
  <c r="A41" i="44"/>
  <c r="E41" i="44" s="1"/>
  <c r="J39" i="44"/>
  <c r="X39" i="44" s="1"/>
  <c r="J39" i="43"/>
  <c r="X39" i="43" s="1"/>
  <c r="J36" i="3"/>
  <c r="U36" i="3" s="1"/>
  <c r="P36" i="3"/>
  <c r="B42" i="43"/>
  <c r="A41" i="43"/>
  <c r="E41" i="43" s="1"/>
  <c r="A37" i="3"/>
  <c r="E37" i="3" s="1"/>
  <c r="B38" i="3"/>
  <c r="J39" i="49"/>
  <c r="X39" i="49" s="1"/>
  <c r="I40" i="43"/>
  <c r="S40" i="43"/>
  <c r="V33" i="3"/>
  <c r="K34" i="3"/>
  <c r="J35" i="3"/>
  <c r="U35" i="3" s="1"/>
  <c r="A42" i="53"/>
  <c r="E42" i="53" s="1"/>
  <c r="B43" i="53"/>
  <c r="J40" i="53"/>
  <c r="I41" i="53"/>
  <c r="W41" i="53" s="1"/>
  <c r="S41" i="53"/>
  <c r="S40" i="52"/>
  <c r="I40" i="52"/>
  <c r="J39" i="52"/>
  <c r="X39" i="52" s="1"/>
  <c r="B42" i="52"/>
  <c r="A41" i="52"/>
  <c r="E41" i="52" s="1"/>
  <c r="X40" i="51"/>
  <c r="A43" i="51"/>
  <c r="E43" i="51" s="1"/>
  <c r="B44" i="51"/>
  <c r="J41" i="51"/>
  <c r="X41" i="51" s="1"/>
  <c r="I42" i="51"/>
  <c r="W42" i="51" s="1"/>
  <c r="S42" i="51"/>
  <c r="S40" i="50"/>
  <c r="I40" i="50"/>
  <c r="W40" i="50" s="1"/>
  <c r="J39" i="50"/>
  <c r="X39" i="50" s="1"/>
  <c r="B42" i="50"/>
  <c r="A41" i="50"/>
  <c r="E41" i="50" s="1"/>
  <c r="A41" i="49"/>
  <c r="E41" i="49" s="1"/>
  <c r="B42" i="49"/>
  <c r="I40" i="49"/>
  <c r="W40" i="49" s="1"/>
  <c r="S40" i="49"/>
  <c r="J40" i="49"/>
  <c r="X40" i="49" s="1"/>
  <c r="S42" i="47"/>
  <c r="I42" i="47"/>
  <c r="W42" i="47" s="1"/>
  <c r="J41" i="47"/>
  <c r="X41" i="47" s="1"/>
  <c r="B44" i="47"/>
  <c r="A43" i="47"/>
  <c r="E43" i="47" s="1"/>
  <c r="A41" i="46"/>
  <c r="E41" i="46" s="1"/>
  <c r="B42" i="46"/>
  <c r="J39" i="46"/>
  <c r="X39" i="46" s="1"/>
  <c r="I40" i="46"/>
  <c r="W40" i="46" s="1"/>
  <c r="S40" i="46"/>
  <c r="J40" i="46"/>
  <c r="X40" i="46" s="1"/>
  <c r="S40" i="45"/>
  <c r="I40" i="45"/>
  <c r="W40" i="45" s="1"/>
  <c r="B42" i="45"/>
  <c r="A41" i="45"/>
  <c r="E41" i="45" s="1"/>
  <c r="J39" i="45"/>
  <c r="X39" i="45" s="1"/>
  <c r="S40" i="39"/>
  <c r="I40" i="39"/>
  <c r="A41" i="39"/>
  <c r="E41" i="39" s="1"/>
  <c r="B42" i="39"/>
  <c r="K38" i="39"/>
  <c r="Y37" i="39"/>
  <c r="J39" i="39"/>
  <c r="X39" i="39" s="1"/>
  <c r="S41" i="48" l="1"/>
  <c r="I41" i="48"/>
  <c r="W41" i="48" s="1"/>
  <c r="J40" i="48"/>
  <c r="X40" i="48" s="1"/>
  <c r="B43" i="48"/>
  <c r="A42" i="48"/>
  <c r="E42" i="48" s="1"/>
  <c r="A42" i="44"/>
  <c r="E42" i="44" s="1"/>
  <c r="B43" i="44"/>
  <c r="I41" i="44"/>
  <c r="W41" i="44" s="1"/>
  <c r="S41" i="44"/>
  <c r="J40" i="44"/>
  <c r="X40" i="44" s="1"/>
  <c r="W40" i="43"/>
  <c r="J40" i="43"/>
  <c r="X40" i="43" s="1"/>
  <c r="I41" i="43"/>
  <c r="W41" i="43" s="1"/>
  <c r="S41" i="43"/>
  <c r="K35" i="3"/>
  <c r="V34" i="3"/>
  <c r="B43" i="43"/>
  <c r="A42" i="43"/>
  <c r="E42" i="43" s="1"/>
  <c r="J42" i="51"/>
  <c r="X42" i="51" s="1"/>
  <c r="J41" i="53"/>
  <c r="X41" i="53" s="1"/>
  <c r="A38" i="3"/>
  <c r="E38" i="3" s="1"/>
  <c r="B39" i="3"/>
  <c r="P37" i="3"/>
  <c r="I37" i="3"/>
  <c r="T37" i="3" s="1"/>
  <c r="S42" i="53"/>
  <c r="I42" i="53"/>
  <c r="W42" i="53" s="1"/>
  <c r="A43" i="53"/>
  <c r="E43" i="53" s="1"/>
  <c r="B44" i="53"/>
  <c r="X40" i="53"/>
  <c r="I41" i="52"/>
  <c r="W41" i="52" s="1"/>
  <c r="S41" i="52"/>
  <c r="J40" i="52"/>
  <c r="X40" i="52" s="1"/>
  <c r="W40" i="52"/>
  <c r="B43" i="52"/>
  <c r="A42" i="52"/>
  <c r="E42" i="52" s="1"/>
  <c r="I43" i="51"/>
  <c r="W43" i="51" s="1"/>
  <c r="S43" i="51"/>
  <c r="A44" i="51"/>
  <c r="E44" i="51" s="1"/>
  <c r="B45" i="51"/>
  <c r="S41" i="50"/>
  <c r="I41" i="50"/>
  <c r="W41" i="50" s="1"/>
  <c r="J40" i="50"/>
  <c r="X40" i="50" s="1"/>
  <c r="B43" i="50"/>
  <c r="A42" i="50"/>
  <c r="E42" i="50" s="1"/>
  <c r="S41" i="49"/>
  <c r="I41" i="49"/>
  <c r="W41" i="49" s="1"/>
  <c r="B43" i="49"/>
  <c r="A42" i="49"/>
  <c r="E42" i="49" s="1"/>
  <c r="I43" i="47"/>
  <c r="W43" i="47" s="1"/>
  <c r="S43" i="47"/>
  <c r="J42" i="47"/>
  <c r="X42" i="47" s="1"/>
  <c r="B45" i="47"/>
  <c r="A44" i="47"/>
  <c r="E44" i="47" s="1"/>
  <c r="S41" i="46"/>
  <c r="I41" i="46"/>
  <c r="W41" i="46" s="1"/>
  <c r="A42" i="46"/>
  <c r="E42" i="46" s="1"/>
  <c r="B43" i="46"/>
  <c r="J40" i="45"/>
  <c r="X40" i="45" s="1"/>
  <c r="S41" i="45"/>
  <c r="I41" i="45"/>
  <c r="W41" i="45" s="1"/>
  <c r="A42" i="45"/>
  <c r="E42" i="45" s="1"/>
  <c r="B43" i="45"/>
  <c r="J40" i="39"/>
  <c r="X40" i="39" s="1"/>
  <c r="W40" i="39"/>
  <c r="I41" i="39"/>
  <c r="W41" i="39" s="1"/>
  <c r="S41" i="39"/>
  <c r="K39" i="39"/>
  <c r="Y38" i="39"/>
  <c r="A42" i="39"/>
  <c r="E42" i="39" s="1"/>
  <c r="B43" i="39"/>
  <c r="J41" i="48" l="1"/>
  <c r="X41" i="48" s="1"/>
  <c r="I42" i="48"/>
  <c r="W42" i="48" s="1"/>
  <c r="S42" i="48"/>
  <c r="A43" i="48"/>
  <c r="E43" i="48" s="1"/>
  <c r="B44" i="48"/>
  <c r="S42" i="44"/>
  <c r="I42" i="44"/>
  <c r="W42" i="44" s="1"/>
  <c r="A43" i="44"/>
  <c r="E43" i="44" s="1"/>
  <c r="B44" i="44"/>
  <c r="J41" i="44"/>
  <c r="X41" i="44" s="1"/>
  <c r="P38" i="3"/>
  <c r="I38" i="3"/>
  <c r="T38" i="3" s="1"/>
  <c r="B44" i="43"/>
  <c r="A43" i="43"/>
  <c r="E43" i="43" s="1"/>
  <c r="V35" i="3"/>
  <c r="K36" i="3"/>
  <c r="J37" i="3"/>
  <c r="U37" i="3" s="1"/>
  <c r="A39" i="3"/>
  <c r="E39" i="3" s="1"/>
  <c r="B40" i="3"/>
  <c r="S42" i="43"/>
  <c r="I42" i="43"/>
  <c r="W42" i="43" s="1"/>
  <c r="J41" i="43"/>
  <c r="X41" i="43" s="1"/>
  <c r="A44" i="53"/>
  <c r="E44" i="53" s="1"/>
  <c r="B45" i="53"/>
  <c r="J42" i="53"/>
  <c r="S43" i="53"/>
  <c r="I43" i="53"/>
  <c r="W43" i="53" s="1"/>
  <c r="B44" i="52"/>
  <c r="A43" i="52"/>
  <c r="E43" i="52" s="1"/>
  <c r="I42" i="52"/>
  <c r="W42" i="52" s="1"/>
  <c r="S42" i="52"/>
  <c r="J42" i="52"/>
  <c r="X42" i="52" s="1"/>
  <c r="J41" i="52"/>
  <c r="X41" i="52" s="1"/>
  <c r="I44" i="51"/>
  <c r="W44" i="51" s="1"/>
  <c r="S44" i="51"/>
  <c r="J43" i="51"/>
  <c r="X43" i="51" s="1"/>
  <c r="A45" i="51"/>
  <c r="E45" i="51" s="1"/>
  <c r="B46" i="51"/>
  <c r="A43" i="50"/>
  <c r="E43" i="50" s="1"/>
  <c r="B44" i="50"/>
  <c r="J41" i="50"/>
  <c r="X41" i="50" s="1"/>
  <c r="I42" i="50"/>
  <c r="W42" i="50" s="1"/>
  <c r="S42" i="50"/>
  <c r="J42" i="50"/>
  <c r="X42" i="50" s="1"/>
  <c r="S42" i="49"/>
  <c r="I42" i="49"/>
  <c r="W42" i="49" s="1"/>
  <c r="J41" i="49"/>
  <c r="X41" i="49" s="1"/>
  <c r="B44" i="49"/>
  <c r="A43" i="49"/>
  <c r="E43" i="49" s="1"/>
  <c r="S44" i="47"/>
  <c r="I44" i="47"/>
  <c r="W44" i="47" s="1"/>
  <c r="J43" i="47"/>
  <c r="X43" i="47" s="1"/>
  <c r="B46" i="47"/>
  <c r="A45" i="47"/>
  <c r="E45" i="47" s="1"/>
  <c r="A43" i="46"/>
  <c r="E43" i="46" s="1"/>
  <c r="B44" i="46"/>
  <c r="J41" i="46"/>
  <c r="X41" i="46" s="1"/>
  <c r="S42" i="46"/>
  <c r="I42" i="46"/>
  <c r="W42" i="46" s="1"/>
  <c r="B44" i="45"/>
  <c r="A43" i="45"/>
  <c r="E43" i="45" s="1"/>
  <c r="I42" i="45"/>
  <c r="W42" i="45" s="1"/>
  <c r="S42" i="45"/>
  <c r="J41" i="45"/>
  <c r="X41" i="45" s="1"/>
  <c r="A43" i="39"/>
  <c r="E43" i="39" s="1"/>
  <c r="B44" i="39"/>
  <c r="K40" i="39"/>
  <c r="Y39" i="39"/>
  <c r="I42" i="39"/>
  <c r="W42" i="39" s="1"/>
  <c r="S42" i="39"/>
  <c r="J41" i="39"/>
  <c r="X41" i="39" s="1"/>
  <c r="S43" i="48" l="1"/>
  <c r="I43" i="48"/>
  <c r="W43" i="48" s="1"/>
  <c r="B45" i="48"/>
  <c r="A44" i="48"/>
  <c r="E44" i="48" s="1"/>
  <c r="J42" i="48"/>
  <c r="X42" i="48" s="1"/>
  <c r="J44" i="47"/>
  <c r="X44" i="47" s="1"/>
  <c r="S43" i="44"/>
  <c r="I43" i="44"/>
  <c r="W43" i="44" s="1"/>
  <c r="J43" i="44"/>
  <c r="X43" i="44" s="1"/>
  <c r="A44" i="44"/>
  <c r="E44" i="44" s="1"/>
  <c r="B45" i="44"/>
  <c r="J42" i="44"/>
  <c r="X42" i="44" s="1"/>
  <c r="K37" i="3"/>
  <c r="V36" i="3"/>
  <c r="A44" i="43"/>
  <c r="E44" i="43" s="1"/>
  <c r="B45" i="43"/>
  <c r="J42" i="45"/>
  <c r="X42" i="45" s="1"/>
  <c r="B41" i="3"/>
  <c r="A40" i="3"/>
  <c r="E40" i="3" s="1"/>
  <c r="J38" i="3"/>
  <c r="U38" i="3" s="1"/>
  <c r="J42" i="43"/>
  <c r="X42" i="43" s="1"/>
  <c r="P39" i="3"/>
  <c r="I39" i="3"/>
  <c r="T39" i="3" s="1"/>
  <c r="S43" i="43"/>
  <c r="I43" i="43"/>
  <c r="W43" i="43" s="1"/>
  <c r="I44" i="53"/>
  <c r="W44" i="53" s="1"/>
  <c r="S44" i="53"/>
  <c r="X42" i="53"/>
  <c r="J43" i="53"/>
  <c r="X43" i="53" s="1"/>
  <c r="B46" i="53"/>
  <c r="A45" i="53"/>
  <c r="E45" i="53" s="1"/>
  <c r="B45" i="52"/>
  <c r="A44" i="52"/>
  <c r="E44" i="52" s="1"/>
  <c r="S43" i="52"/>
  <c r="I43" i="52"/>
  <c r="W43" i="52" s="1"/>
  <c r="B47" i="51"/>
  <c r="A46" i="51"/>
  <c r="E46" i="51" s="1"/>
  <c r="J44" i="51"/>
  <c r="X44" i="51" s="1"/>
  <c r="I45" i="51"/>
  <c r="W45" i="51" s="1"/>
  <c r="S45" i="51"/>
  <c r="S43" i="50"/>
  <c r="I43" i="50"/>
  <c r="W43" i="50" s="1"/>
  <c r="B45" i="50"/>
  <c r="A44" i="50"/>
  <c r="E44" i="50" s="1"/>
  <c r="I43" i="49"/>
  <c r="W43" i="49" s="1"/>
  <c r="S43" i="49"/>
  <c r="J42" i="49"/>
  <c r="X42" i="49" s="1"/>
  <c r="B45" i="49"/>
  <c r="A44" i="49"/>
  <c r="E44" i="49" s="1"/>
  <c r="B47" i="47"/>
  <c r="A46" i="47"/>
  <c r="E46" i="47" s="1"/>
  <c r="S45" i="47"/>
  <c r="I45" i="47"/>
  <c r="W45" i="47" s="1"/>
  <c r="I43" i="46"/>
  <c r="W43" i="46" s="1"/>
  <c r="S43" i="46"/>
  <c r="A44" i="46"/>
  <c r="E44" i="46" s="1"/>
  <c r="B45" i="46"/>
  <c r="J42" i="46"/>
  <c r="X42" i="46" s="1"/>
  <c r="A44" i="45"/>
  <c r="E44" i="45" s="1"/>
  <c r="B45" i="45"/>
  <c r="S43" i="45"/>
  <c r="I43" i="45"/>
  <c r="W43" i="45" s="1"/>
  <c r="J43" i="45"/>
  <c r="X43" i="45" s="1"/>
  <c r="I43" i="39"/>
  <c r="W43" i="39" s="1"/>
  <c r="S43" i="39"/>
  <c r="A44" i="39"/>
  <c r="E44" i="39" s="1"/>
  <c r="B45" i="39"/>
  <c r="K41" i="39"/>
  <c r="Y40" i="39"/>
  <c r="J42" i="39"/>
  <c r="X42" i="39" s="1"/>
  <c r="J43" i="48" l="1"/>
  <c r="X43" i="48" s="1"/>
  <c r="J43" i="52"/>
  <c r="X43" i="52" s="1"/>
  <c r="B46" i="48"/>
  <c r="A45" i="48"/>
  <c r="E45" i="48" s="1"/>
  <c r="S44" i="48"/>
  <c r="I44" i="48"/>
  <c r="W44" i="48" s="1"/>
  <c r="S44" i="44"/>
  <c r="I44" i="44"/>
  <c r="W44" i="44" s="1"/>
  <c r="B46" i="44"/>
  <c r="A45" i="44"/>
  <c r="E45" i="44" s="1"/>
  <c r="I40" i="3"/>
  <c r="T40" i="3" s="1"/>
  <c r="P40" i="3"/>
  <c r="B46" i="43"/>
  <c r="A45" i="43"/>
  <c r="E45" i="43" s="1"/>
  <c r="A41" i="3"/>
  <c r="B42" i="3"/>
  <c r="S44" i="43"/>
  <c r="I44" i="43"/>
  <c r="J43" i="43"/>
  <c r="X43" i="43" s="1"/>
  <c r="J45" i="51"/>
  <c r="X45" i="51" s="1"/>
  <c r="J39" i="3"/>
  <c r="U39" i="3" s="1"/>
  <c r="V37" i="3"/>
  <c r="K38" i="3"/>
  <c r="A46" i="53"/>
  <c r="E46" i="53" s="1"/>
  <c r="B47" i="53"/>
  <c r="J44" i="53"/>
  <c r="X44" i="53" s="1"/>
  <c r="I45" i="53"/>
  <c r="W45" i="53" s="1"/>
  <c r="S45" i="53"/>
  <c r="A45" i="52"/>
  <c r="E45" i="52" s="1"/>
  <c r="B46" i="52"/>
  <c r="I44" i="52"/>
  <c r="W44" i="52" s="1"/>
  <c r="S44" i="52"/>
  <c r="J44" i="52"/>
  <c r="X44" i="52" s="1"/>
  <c r="A47" i="51"/>
  <c r="E47" i="51" s="1"/>
  <c r="B48" i="51"/>
  <c r="S46" i="51"/>
  <c r="I46" i="51"/>
  <c r="W46" i="51" s="1"/>
  <c r="S44" i="50"/>
  <c r="I44" i="50"/>
  <c r="W44" i="50" s="1"/>
  <c r="J43" i="50"/>
  <c r="X43" i="50" s="1"/>
  <c r="A45" i="50"/>
  <c r="E45" i="50" s="1"/>
  <c r="B46" i="50"/>
  <c r="B46" i="49"/>
  <c r="A45" i="49"/>
  <c r="E45" i="49" s="1"/>
  <c r="J43" i="49"/>
  <c r="X43" i="49" s="1"/>
  <c r="S44" i="49"/>
  <c r="I44" i="49"/>
  <c r="W44" i="49" s="1"/>
  <c r="B48" i="47"/>
  <c r="A47" i="47"/>
  <c r="E47" i="47" s="1"/>
  <c r="J45" i="47"/>
  <c r="X45" i="47" s="1"/>
  <c r="I46" i="47"/>
  <c r="W46" i="47" s="1"/>
  <c r="S46" i="47"/>
  <c r="J46" i="47"/>
  <c r="X46" i="47" s="1"/>
  <c r="A45" i="46"/>
  <c r="E45" i="46" s="1"/>
  <c r="B46" i="46"/>
  <c r="J43" i="46"/>
  <c r="X43" i="46" s="1"/>
  <c r="I44" i="46"/>
  <c r="W44" i="46" s="1"/>
  <c r="S44" i="46"/>
  <c r="S44" i="45"/>
  <c r="I44" i="45"/>
  <c r="W44" i="45" s="1"/>
  <c r="A45" i="45"/>
  <c r="E45" i="45" s="1"/>
  <c r="B46" i="45"/>
  <c r="A45" i="39"/>
  <c r="E45" i="39" s="1"/>
  <c r="B46" i="39"/>
  <c r="K42" i="39"/>
  <c r="Y41" i="39"/>
  <c r="J43" i="39"/>
  <c r="X43" i="39" s="1"/>
  <c r="I44" i="39"/>
  <c r="W44" i="39" s="1"/>
  <c r="S44" i="39"/>
  <c r="I45" i="48" l="1"/>
  <c r="W45" i="48" s="1"/>
  <c r="S45" i="48"/>
  <c r="J44" i="48"/>
  <c r="X44" i="48" s="1"/>
  <c r="A46" i="48"/>
  <c r="E46" i="48" s="1"/>
  <c r="B47" i="48"/>
  <c r="A46" i="44"/>
  <c r="E46" i="44" s="1"/>
  <c r="B47" i="44"/>
  <c r="J44" i="44"/>
  <c r="X44" i="44" s="1"/>
  <c r="I45" i="44"/>
  <c r="W45" i="44" s="1"/>
  <c r="S45" i="44"/>
  <c r="J44" i="46"/>
  <c r="X44" i="46" s="1"/>
  <c r="J45" i="53"/>
  <c r="X45" i="53" s="1"/>
  <c r="B47" i="43"/>
  <c r="A46" i="43"/>
  <c r="E46" i="43" s="1"/>
  <c r="A42" i="3"/>
  <c r="B43" i="3"/>
  <c r="J46" i="51"/>
  <c r="X46" i="51" s="1"/>
  <c r="K39" i="3"/>
  <c r="V38" i="3"/>
  <c r="W44" i="43"/>
  <c r="J44" i="43"/>
  <c r="X44" i="43" s="1"/>
  <c r="S45" i="43"/>
  <c r="I45" i="43"/>
  <c r="J40" i="3"/>
  <c r="U40" i="3" s="1"/>
  <c r="I46" i="53"/>
  <c r="W46" i="53" s="1"/>
  <c r="S46" i="53"/>
  <c r="A47" i="53"/>
  <c r="E47" i="53" s="1"/>
  <c r="B48" i="53"/>
  <c r="S45" i="52"/>
  <c r="I45" i="52"/>
  <c r="W45" i="52" s="1"/>
  <c r="B47" i="52"/>
  <c r="A46" i="52"/>
  <c r="E46" i="52" s="1"/>
  <c r="I47" i="51"/>
  <c r="W47" i="51" s="1"/>
  <c r="S47" i="51"/>
  <c r="A48" i="51"/>
  <c r="E48" i="51" s="1"/>
  <c r="B49" i="51"/>
  <c r="S45" i="50"/>
  <c r="I45" i="50"/>
  <c r="W45" i="50" s="1"/>
  <c r="B47" i="50"/>
  <c r="A46" i="50"/>
  <c r="E46" i="50" s="1"/>
  <c r="J44" i="50"/>
  <c r="X44" i="50" s="1"/>
  <c r="B47" i="49"/>
  <c r="A46" i="49"/>
  <c r="E46" i="49" s="1"/>
  <c r="S45" i="49"/>
  <c r="I45" i="49"/>
  <c r="W45" i="49" s="1"/>
  <c r="J45" i="49"/>
  <c r="X45" i="49" s="1"/>
  <c r="J44" i="49"/>
  <c r="X44" i="49" s="1"/>
  <c r="B49" i="47"/>
  <c r="A48" i="47"/>
  <c r="E48" i="47" s="1"/>
  <c r="S47" i="47"/>
  <c r="I47" i="47"/>
  <c r="I45" i="46"/>
  <c r="W45" i="46" s="1"/>
  <c r="S45" i="46"/>
  <c r="A46" i="46"/>
  <c r="E46" i="46" s="1"/>
  <c r="B47" i="46"/>
  <c r="A46" i="45"/>
  <c r="E46" i="45" s="1"/>
  <c r="B47" i="45"/>
  <c r="J44" i="45"/>
  <c r="X44" i="45" s="1"/>
  <c r="S45" i="45"/>
  <c r="I45" i="45"/>
  <c r="W45" i="45" s="1"/>
  <c r="S45" i="39"/>
  <c r="I45" i="39"/>
  <c r="W45" i="39" s="1"/>
  <c r="A46" i="39"/>
  <c r="E46" i="39" s="1"/>
  <c r="B47" i="39"/>
  <c r="K43" i="39"/>
  <c r="Y42" i="39"/>
  <c r="J44" i="39"/>
  <c r="X44" i="39" s="1"/>
  <c r="J45" i="48" l="1"/>
  <c r="X45" i="48" s="1"/>
  <c r="B48" i="48"/>
  <c r="A47" i="48"/>
  <c r="E47" i="48" s="1"/>
  <c r="S46" i="48"/>
  <c r="I46" i="48"/>
  <c r="W46" i="48" s="1"/>
  <c r="J45" i="44"/>
  <c r="X45" i="44" s="1"/>
  <c r="B48" i="44"/>
  <c r="A47" i="44"/>
  <c r="E47" i="44" s="1"/>
  <c r="S46" i="44"/>
  <c r="I46" i="44"/>
  <c r="W46" i="44" s="1"/>
  <c r="A47" i="43"/>
  <c r="E47" i="43" s="1"/>
  <c r="B48" i="43"/>
  <c r="A43" i="3"/>
  <c r="B44" i="3"/>
  <c r="W45" i="43"/>
  <c r="J45" i="43"/>
  <c r="X45" i="43" s="1"/>
  <c r="K40" i="3"/>
  <c r="V39" i="3"/>
  <c r="S46" i="43"/>
  <c r="I46" i="43"/>
  <c r="A48" i="53"/>
  <c r="E48" i="53" s="1"/>
  <c r="B49" i="53"/>
  <c r="J46" i="53"/>
  <c r="X46" i="53" s="1"/>
  <c r="I47" i="53"/>
  <c r="W47" i="53" s="1"/>
  <c r="S47" i="53"/>
  <c r="S46" i="52"/>
  <c r="I46" i="52"/>
  <c r="W46" i="52" s="1"/>
  <c r="J45" i="52"/>
  <c r="X45" i="52" s="1"/>
  <c r="B48" i="52"/>
  <c r="A47" i="52"/>
  <c r="E47" i="52" s="1"/>
  <c r="A49" i="51"/>
  <c r="E49" i="51" s="1"/>
  <c r="B50" i="51"/>
  <c r="A50" i="51" s="1"/>
  <c r="E50" i="51" s="1"/>
  <c r="J47" i="51"/>
  <c r="X47" i="51" s="1"/>
  <c r="I48" i="51"/>
  <c r="W48" i="51" s="1"/>
  <c r="S48" i="51"/>
  <c r="J48" i="51"/>
  <c r="X48" i="51" s="1"/>
  <c r="S46" i="50"/>
  <c r="I46" i="50"/>
  <c r="J45" i="50"/>
  <c r="X45" i="50" s="1"/>
  <c r="B48" i="50"/>
  <c r="A47" i="50"/>
  <c r="E47" i="50" s="1"/>
  <c r="B48" i="49"/>
  <c r="A47" i="49"/>
  <c r="E47" i="49" s="1"/>
  <c r="I46" i="49"/>
  <c r="W46" i="49" s="1"/>
  <c r="S46" i="49"/>
  <c r="J47" i="47"/>
  <c r="X47" i="47" s="1"/>
  <c r="W47" i="47"/>
  <c r="B50" i="47"/>
  <c r="A50" i="47" s="1"/>
  <c r="E50" i="47" s="1"/>
  <c r="A49" i="47"/>
  <c r="E49" i="47" s="1"/>
  <c r="I48" i="47"/>
  <c r="W48" i="47" s="1"/>
  <c r="S48" i="47"/>
  <c r="A47" i="46"/>
  <c r="E47" i="46" s="1"/>
  <c r="B48" i="46"/>
  <c r="J45" i="46"/>
  <c r="X45" i="46" s="1"/>
  <c r="I46" i="46"/>
  <c r="W46" i="46" s="1"/>
  <c r="S46" i="46"/>
  <c r="S46" i="45"/>
  <c r="I46" i="45"/>
  <c r="W46" i="45" s="1"/>
  <c r="B48" i="45"/>
  <c r="A47" i="45"/>
  <c r="E47" i="45" s="1"/>
  <c r="J45" i="45"/>
  <c r="X45" i="45" s="1"/>
  <c r="A47" i="39"/>
  <c r="E47" i="39" s="1"/>
  <c r="B48" i="39"/>
  <c r="K44" i="39"/>
  <c r="Y43" i="39"/>
  <c r="J45" i="39"/>
  <c r="X45" i="39" s="1"/>
  <c r="I46" i="39"/>
  <c r="W46" i="39" s="1"/>
  <c r="S46" i="39"/>
  <c r="J46" i="48" l="1"/>
  <c r="X46" i="48" s="1"/>
  <c r="S47" i="48"/>
  <c r="I47" i="48"/>
  <c r="W47" i="48" s="1"/>
  <c r="A48" i="48"/>
  <c r="E48" i="48" s="1"/>
  <c r="B49" i="48"/>
  <c r="J46" i="46"/>
  <c r="X46" i="46" s="1"/>
  <c r="I47" i="44"/>
  <c r="W47" i="44" s="1"/>
  <c r="S47" i="44"/>
  <c r="B49" i="44"/>
  <c r="A48" i="44"/>
  <c r="E48" i="44" s="1"/>
  <c r="J46" i="44"/>
  <c r="X46" i="44" s="1"/>
  <c r="K41" i="3"/>
  <c r="V40" i="3"/>
  <c r="W46" i="43"/>
  <c r="J46" i="43"/>
  <c r="X46" i="43" s="1"/>
  <c r="B49" i="43"/>
  <c r="A48" i="43"/>
  <c r="E48" i="43" s="1"/>
  <c r="J46" i="49"/>
  <c r="X46" i="49" s="1"/>
  <c r="S47" i="43"/>
  <c r="I47" i="43"/>
  <c r="J48" i="47"/>
  <c r="X48" i="47" s="1"/>
  <c r="J47" i="53"/>
  <c r="X47" i="53" s="1"/>
  <c r="B45" i="3"/>
  <c r="A44" i="3"/>
  <c r="I48" i="53"/>
  <c r="W48" i="53" s="1"/>
  <c r="S48" i="53"/>
  <c r="B50" i="53"/>
  <c r="A50" i="53" s="1"/>
  <c r="E50" i="53" s="1"/>
  <c r="A49" i="53"/>
  <c r="E49" i="53" s="1"/>
  <c r="B49" i="52"/>
  <c r="A48" i="52"/>
  <c r="E48" i="52" s="1"/>
  <c r="I47" i="52"/>
  <c r="W47" i="52" s="1"/>
  <c r="S47" i="52"/>
  <c r="J46" i="52"/>
  <c r="X46" i="52" s="1"/>
  <c r="I49" i="51"/>
  <c r="W49" i="51" s="1"/>
  <c r="S49" i="51"/>
  <c r="I50" i="51"/>
  <c r="J50" i="51" s="1"/>
  <c r="S50" i="51"/>
  <c r="E52" i="51"/>
  <c r="J46" i="50"/>
  <c r="X46" i="50" s="1"/>
  <c r="W46" i="50"/>
  <c r="S47" i="50"/>
  <c r="I47" i="50"/>
  <c r="W47" i="50" s="1"/>
  <c r="A48" i="50"/>
  <c r="E48" i="50" s="1"/>
  <c r="B49" i="50"/>
  <c r="B49" i="49"/>
  <c r="A48" i="49"/>
  <c r="E48" i="49" s="1"/>
  <c r="S47" i="49"/>
  <c r="I47" i="49"/>
  <c r="W47" i="49" s="1"/>
  <c r="I50" i="47"/>
  <c r="S50" i="47"/>
  <c r="E52" i="47"/>
  <c r="I49" i="47"/>
  <c r="W49" i="47" s="1"/>
  <c r="S49" i="47"/>
  <c r="I47" i="46"/>
  <c r="W47" i="46" s="1"/>
  <c r="S47" i="46"/>
  <c r="B49" i="46"/>
  <c r="A48" i="46"/>
  <c r="E48" i="46" s="1"/>
  <c r="J46" i="45"/>
  <c r="X46" i="45" s="1"/>
  <c r="I47" i="45"/>
  <c r="W47" i="45" s="1"/>
  <c r="S47" i="45"/>
  <c r="B49" i="45"/>
  <c r="A48" i="45"/>
  <c r="E48" i="45" s="1"/>
  <c r="A48" i="39"/>
  <c r="E48" i="39" s="1"/>
  <c r="B49" i="39"/>
  <c r="Y44" i="39"/>
  <c r="K45" i="39"/>
  <c r="I47" i="39"/>
  <c r="W47" i="39" s="1"/>
  <c r="S47" i="39"/>
  <c r="J46" i="39"/>
  <c r="X46" i="39" s="1"/>
  <c r="J47" i="49" l="1"/>
  <c r="X47" i="49" s="1"/>
  <c r="J47" i="48"/>
  <c r="X47" i="48" s="1"/>
  <c r="J47" i="52"/>
  <c r="X47" i="52" s="1"/>
  <c r="A49" i="48"/>
  <c r="E49" i="48" s="1"/>
  <c r="B50" i="48"/>
  <c r="A50" i="48" s="1"/>
  <c r="E50" i="48" s="1"/>
  <c r="I48" i="48"/>
  <c r="J48" i="48" s="1"/>
  <c r="X48" i="48" s="1"/>
  <c r="S48" i="48"/>
  <c r="A49" i="44"/>
  <c r="E49" i="44" s="1"/>
  <c r="B50" i="44"/>
  <c r="A50" i="44" s="1"/>
  <c r="E50" i="44" s="1"/>
  <c r="J47" i="44"/>
  <c r="X47" i="44" s="1"/>
  <c r="S48" i="44"/>
  <c r="I48" i="44"/>
  <c r="W48" i="44" s="1"/>
  <c r="A45" i="3"/>
  <c r="E45" i="3" s="1"/>
  <c r="B46" i="3"/>
  <c r="A46" i="3" s="1"/>
  <c r="E46" i="3" s="1"/>
  <c r="J47" i="50"/>
  <c r="X47" i="50" s="1"/>
  <c r="I48" i="43"/>
  <c r="W48" i="43" s="1"/>
  <c r="S48" i="43"/>
  <c r="W47" i="43"/>
  <c r="J47" i="43"/>
  <c r="X47" i="43" s="1"/>
  <c r="A49" i="43"/>
  <c r="E49" i="43" s="1"/>
  <c r="B50" i="43"/>
  <c r="A50" i="43" s="1"/>
  <c r="E50" i="43" s="1"/>
  <c r="V41" i="3"/>
  <c r="K42" i="3"/>
  <c r="I49" i="53"/>
  <c r="W49" i="53" s="1"/>
  <c r="S49" i="53"/>
  <c r="J48" i="53"/>
  <c r="X48" i="53" s="1"/>
  <c r="I50" i="53"/>
  <c r="S50" i="53"/>
  <c r="E52" i="53"/>
  <c r="B50" i="52"/>
  <c r="A50" i="52" s="1"/>
  <c r="E50" i="52" s="1"/>
  <c r="A49" i="52"/>
  <c r="E49" i="52" s="1"/>
  <c r="S48" i="52"/>
  <c r="I48" i="52"/>
  <c r="W48" i="52" s="1"/>
  <c r="X50" i="51"/>
  <c r="S52" i="51"/>
  <c r="S51" i="51"/>
  <c r="J49" i="51"/>
  <c r="X49" i="51" s="1"/>
  <c r="W50" i="51"/>
  <c r="I52" i="51"/>
  <c r="S48" i="50"/>
  <c r="I48" i="50"/>
  <c r="W48" i="50" s="1"/>
  <c r="B50" i="50"/>
  <c r="A50" i="50" s="1"/>
  <c r="E50" i="50" s="1"/>
  <c r="A49" i="50"/>
  <c r="E49" i="50" s="1"/>
  <c r="A49" i="49"/>
  <c r="E49" i="49" s="1"/>
  <c r="B50" i="49"/>
  <c r="A50" i="49" s="1"/>
  <c r="E50" i="49" s="1"/>
  <c r="I48" i="49"/>
  <c r="W48" i="49" s="1"/>
  <c r="S48" i="49"/>
  <c r="W50" i="47"/>
  <c r="I52" i="47"/>
  <c r="J50" i="47"/>
  <c r="S51" i="47"/>
  <c r="S52" i="47"/>
  <c r="J49" i="47"/>
  <c r="X49" i="47" s="1"/>
  <c r="S48" i="46"/>
  <c r="I48" i="46"/>
  <c r="W48" i="46" s="1"/>
  <c r="J47" i="46"/>
  <c r="X47" i="46" s="1"/>
  <c r="B50" i="46"/>
  <c r="A50" i="46" s="1"/>
  <c r="E50" i="46" s="1"/>
  <c r="A49" i="46"/>
  <c r="E49" i="46" s="1"/>
  <c r="I48" i="45"/>
  <c r="W48" i="45" s="1"/>
  <c r="S48" i="45"/>
  <c r="B50" i="45"/>
  <c r="A50" i="45" s="1"/>
  <c r="E50" i="45" s="1"/>
  <c r="A49" i="45"/>
  <c r="E49" i="45" s="1"/>
  <c r="J47" i="45"/>
  <c r="X47" i="45" s="1"/>
  <c r="I48" i="39"/>
  <c r="W48" i="39" s="1"/>
  <c r="S48" i="39"/>
  <c r="A49" i="39"/>
  <c r="E49" i="39" s="1"/>
  <c r="B50" i="39"/>
  <c r="A50" i="39" s="1"/>
  <c r="E50" i="39" s="1"/>
  <c r="J47" i="39"/>
  <c r="X47" i="39" s="1"/>
  <c r="K46" i="39"/>
  <c r="Y45" i="39"/>
  <c r="J48" i="49" l="1"/>
  <c r="X48" i="49" s="1"/>
  <c r="I50" i="48"/>
  <c r="W50" i="48" s="1"/>
  <c r="S50" i="48"/>
  <c r="W48" i="48"/>
  <c r="I49" i="48"/>
  <c r="W49" i="48" s="1"/>
  <c r="S49" i="48"/>
  <c r="E52" i="48"/>
  <c r="S50" i="44"/>
  <c r="I50" i="44"/>
  <c r="S49" i="44"/>
  <c r="I49" i="44"/>
  <c r="W49" i="44" s="1"/>
  <c r="J48" i="44"/>
  <c r="X48" i="44" s="1"/>
  <c r="I52" i="44"/>
  <c r="W52" i="44" s="1"/>
  <c r="E52" i="44"/>
  <c r="J48" i="43"/>
  <c r="X48" i="43" s="1"/>
  <c r="V42" i="3"/>
  <c r="K43" i="3"/>
  <c r="J48" i="52"/>
  <c r="X48" i="52" s="1"/>
  <c r="I50" i="43"/>
  <c r="W50" i="43" s="1"/>
  <c r="S50" i="43"/>
  <c r="J46" i="3"/>
  <c r="P46" i="3"/>
  <c r="I46" i="3"/>
  <c r="E48" i="3"/>
  <c r="E52" i="43"/>
  <c r="I49" i="43"/>
  <c r="S49" i="43"/>
  <c r="P45" i="3"/>
  <c r="I45" i="3"/>
  <c r="T45" i="3" s="1"/>
  <c r="W50" i="53"/>
  <c r="I52" i="53"/>
  <c r="J50" i="53"/>
  <c r="J49" i="53"/>
  <c r="X49" i="53" s="1"/>
  <c r="S52" i="53"/>
  <c r="S51" i="53"/>
  <c r="I50" i="52"/>
  <c r="S50" i="52"/>
  <c r="E52" i="52"/>
  <c r="S49" i="52"/>
  <c r="I49" i="52"/>
  <c r="W49" i="52" s="1"/>
  <c r="J52" i="51"/>
  <c r="X51" i="51" s="1"/>
  <c r="W51" i="51"/>
  <c r="W52" i="51"/>
  <c r="S49" i="50"/>
  <c r="I49" i="50"/>
  <c r="W49" i="50" s="1"/>
  <c r="J48" i="50"/>
  <c r="X48" i="50" s="1"/>
  <c r="S50" i="50"/>
  <c r="I50" i="50"/>
  <c r="E52" i="50"/>
  <c r="I49" i="49"/>
  <c r="W49" i="49" s="1"/>
  <c r="S49" i="49"/>
  <c r="S50" i="49"/>
  <c r="I50" i="49"/>
  <c r="E52" i="49"/>
  <c r="X50" i="47"/>
  <c r="J52" i="47"/>
  <c r="X51" i="47" s="1"/>
  <c r="W52" i="47"/>
  <c r="W51" i="47"/>
  <c r="S50" i="46"/>
  <c r="I50" i="46"/>
  <c r="E52" i="46"/>
  <c r="I49" i="46"/>
  <c r="W49" i="46" s="1"/>
  <c r="S49" i="46"/>
  <c r="J48" i="46"/>
  <c r="X48" i="46" s="1"/>
  <c r="S49" i="45"/>
  <c r="I49" i="45"/>
  <c r="W49" i="45" s="1"/>
  <c r="J48" i="45"/>
  <c r="X48" i="45" s="1"/>
  <c r="I50" i="45"/>
  <c r="S50" i="45"/>
  <c r="E52" i="45"/>
  <c r="S50" i="39"/>
  <c r="I50" i="39"/>
  <c r="E52" i="39"/>
  <c r="Y46" i="39"/>
  <c r="K47" i="39"/>
  <c r="J48" i="39"/>
  <c r="X48" i="39" s="1"/>
  <c r="I49" i="39"/>
  <c r="W49" i="39" s="1"/>
  <c r="S49" i="39"/>
  <c r="J50" i="48" l="1"/>
  <c r="X50" i="48" s="1"/>
  <c r="I52" i="48"/>
  <c r="W51" i="48" s="1"/>
  <c r="J49" i="48"/>
  <c r="J52" i="48" s="1"/>
  <c r="X51" i="48" s="1"/>
  <c r="W51" i="44"/>
  <c r="X49" i="48"/>
  <c r="S51" i="48"/>
  <c r="S52" i="48"/>
  <c r="S51" i="44"/>
  <c r="S52" i="44"/>
  <c r="J49" i="44"/>
  <c r="J50" i="44"/>
  <c r="X50" i="44" s="1"/>
  <c r="W50" i="44"/>
  <c r="J49" i="43"/>
  <c r="I52" i="43"/>
  <c r="W49" i="43"/>
  <c r="J49" i="39"/>
  <c r="X49" i="39" s="1"/>
  <c r="J45" i="3"/>
  <c r="U45" i="3" s="1"/>
  <c r="S51" i="43"/>
  <c r="S52" i="43"/>
  <c r="U46" i="3"/>
  <c r="J48" i="3"/>
  <c r="U47" i="3" s="1"/>
  <c r="J49" i="52"/>
  <c r="X49" i="52" s="1"/>
  <c r="P47" i="3"/>
  <c r="P48" i="3"/>
  <c r="J50" i="43"/>
  <c r="X50" i="43" s="1"/>
  <c r="V43" i="3"/>
  <c r="K44" i="3"/>
  <c r="T46" i="3"/>
  <c r="I48" i="3"/>
  <c r="W51" i="53"/>
  <c r="W52" i="53"/>
  <c r="X50" i="53"/>
  <c r="J52" i="53"/>
  <c r="X51" i="53" s="1"/>
  <c r="W50" i="52"/>
  <c r="I52" i="52"/>
  <c r="J50" i="52"/>
  <c r="S51" i="52"/>
  <c r="S52" i="52"/>
  <c r="X52" i="51"/>
  <c r="X53" i="51"/>
  <c r="X54" i="51" s="1"/>
  <c r="W50" i="50"/>
  <c r="I52" i="50"/>
  <c r="J50" i="50"/>
  <c r="J49" i="50"/>
  <c r="X49" i="50" s="1"/>
  <c r="S51" i="50"/>
  <c r="S52" i="50"/>
  <c r="W50" i="49"/>
  <c r="I52" i="49"/>
  <c r="J50" i="49"/>
  <c r="J49" i="49"/>
  <c r="X49" i="49" s="1"/>
  <c r="S52" i="49"/>
  <c r="S51" i="49"/>
  <c r="X53" i="47"/>
  <c r="X54" i="47" s="1"/>
  <c r="X52" i="47"/>
  <c r="W50" i="46"/>
  <c r="I52" i="46"/>
  <c r="J49" i="46"/>
  <c r="X49" i="46" s="1"/>
  <c r="J50" i="46"/>
  <c r="S51" i="46"/>
  <c r="S52" i="46"/>
  <c r="W50" i="45"/>
  <c r="I52" i="45"/>
  <c r="J50" i="45"/>
  <c r="J49" i="45"/>
  <c r="X49" i="45" s="1"/>
  <c r="S52" i="45"/>
  <c r="S51" i="45"/>
  <c r="W50" i="39"/>
  <c r="I52" i="39"/>
  <c r="J50" i="39"/>
  <c r="Y47" i="39"/>
  <c r="K48" i="39"/>
  <c r="S51" i="39"/>
  <c r="S52" i="39"/>
  <c r="W52" i="48" l="1"/>
  <c r="X52" i="48"/>
  <c r="X53" i="48"/>
  <c r="X54" i="48" s="1"/>
  <c r="X49" i="44"/>
  <c r="J52" i="44"/>
  <c r="X51" i="44" s="1"/>
  <c r="V44" i="3"/>
  <c r="K45" i="3"/>
  <c r="W51" i="43"/>
  <c r="W52" i="43"/>
  <c r="T48" i="3"/>
  <c r="T47" i="3"/>
  <c r="U49" i="3"/>
  <c r="U50" i="3" s="1"/>
  <c r="U48" i="3"/>
  <c r="X49" i="43"/>
  <c r="J52" i="43"/>
  <c r="X51" i="43" s="1"/>
  <c r="X53" i="53"/>
  <c r="X54" i="53" s="1"/>
  <c r="X52" i="53"/>
  <c r="W51" i="52"/>
  <c r="W52" i="52"/>
  <c r="X50" i="52"/>
  <c r="J52" i="52"/>
  <c r="X51" i="52" s="1"/>
  <c r="W52" i="50"/>
  <c r="W51" i="50"/>
  <c r="X50" i="50"/>
  <c r="J52" i="50"/>
  <c r="X51" i="50" s="1"/>
  <c r="W51" i="49"/>
  <c r="W52" i="49"/>
  <c r="X50" i="49"/>
  <c r="J52" i="49"/>
  <c r="X51" i="49" s="1"/>
  <c r="W51" i="46"/>
  <c r="W52" i="46"/>
  <c r="X50" i="46"/>
  <c r="J52" i="46"/>
  <c r="X51" i="46" s="1"/>
  <c r="W51" i="45"/>
  <c r="W52" i="45"/>
  <c r="X50" i="45"/>
  <c r="J52" i="45"/>
  <c r="X51" i="45" s="1"/>
  <c r="X50" i="39"/>
  <c r="J52" i="39"/>
  <c r="X51" i="39" s="1"/>
  <c r="Y48" i="39"/>
  <c r="K49" i="39"/>
  <c r="W51" i="39"/>
  <c r="W52" i="39"/>
  <c r="X53" i="44" l="1"/>
  <c r="X54" i="44" s="1"/>
  <c r="X52" i="44"/>
  <c r="X52" i="43"/>
  <c r="X53" i="43"/>
  <c r="X54" i="43" s="1"/>
  <c r="V45" i="3"/>
  <c r="K46" i="3"/>
  <c r="X53" i="52"/>
  <c r="X54" i="52" s="1"/>
  <c r="X52" i="52"/>
  <c r="X52" i="50"/>
  <c r="X53" i="50"/>
  <c r="X54" i="50" s="1"/>
  <c r="X53" i="49"/>
  <c r="X54" i="49" s="1"/>
  <c r="X52" i="49"/>
  <c r="X52" i="46"/>
  <c r="X53" i="46"/>
  <c r="X54" i="46" s="1"/>
  <c r="X52" i="45"/>
  <c r="X53" i="45"/>
  <c r="X54" i="45" s="1"/>
  <c r="X53" i="39"/>
  <c r="X54" i="39" s="1"/>
  <c r="X52" i="39"/>
  <c r="Y49" i="39"/>
  <c r="K50" i="39"/>
  <c r="V46" i="3" l="1"/>
  <c r="K48" i="3"/>
  <c r="V47" i="3" s="1"/>
  <c r="Y50" i="39"/>
  <c r="K52" i="39"/>
  <c r="M7" i="43" l="1"/>
  <c r="K20" i="43" s="1"/>
  <c r="Y51" i="39"/>
  <c r="Y20" i="43" l="1"/>
  <c r="K21" i="43"/>
  <c r="Y21" i="43" l="1"/>
  <c r="K22" i="43"/>
  <c r="K23" i="43" l="1"/>
  <c r="Y22" i="43"/>
  <c r="Y23" i="43" l="1"/>
  <c r="K24" i="43"/>
  <c r="K25" i="43" l="1"/>
  <c r="Y24" i="43"/>
  <c r="K26" i="43" l="1"/>
  <c r="Y25" i="43"/>
  <c r="Y26" i="43" l="1"/>
  <c r="K27" i="43"/>
  <c r="K28" i="43" l="1"/>
  <c r="Y27" i="43"/>
  <c r="K29" i="43" l="1"/>
  <c r="Y28" i="43"/>
  <c r="K30" i="43" l="1"/>
  <c r="Y29" i="43"/>
  <c r="Y30" i="43" l="1"/>
  <c r="K31" i="43"/>
  <c r="K32" i="43" l="1"/>
  <c r="Y31" i="43"/>
  <c r="K33" i="43" l="1"/>
  <c r="Y32" i="43"/>
  <c r="K34" i="43" l="1"/>
  <c r="Y33" i="43"/>
  <c r="K35" i="43" l="1"/>
  <c r="Y34" i="43"/>
  <c r="Y35" i="43" l="1"/>
  <c r="K36" i="43"/>
  <c r="K37" i="43" l="1"/>
  <c r="Y36" i="43"/>
  <c r="K38" i="43" l="1"/>
  <c r="Y37" i="43"/>
  <c r="K39" i="43" l="1"/>
  <c r="Y38" i="43"/>
  <c r="Y39" i="43" l="1"/>
  <c r="K40" i="43"/>
  <c r="Y40" i="43" l="1"/>
  <c r="K41" i="43"/>
  <c r="Y41" i="43" l="1"/>
  <c r="K42" i="43"/>
  <c r="K43" i="43" l="1"/>
  <c r="Y42" i="43"/>
  <c r="K44" i="43" l="1"/>
  <c r="Y43" i="43"/>
  <c r="Y44" i="43" l="1"/>
  <c r="K45" i="43"/>
  <c r="Y45" i="43" l="1"/>
  <c r="K46" i="43"/>
  <c r="K47" i="43" l="1"/>
  <c r="Y46" i="43"/>
  <c r="K48" i="43" l="1"/>
  <c r="Y47" i="43"/>
  <c r="K49" i="43" l="1"/>
  <c r="Y48" i="43"/>
  <c r="Y49" i="43" l="1"/>
  <c r="K50" i="43"/>
  <c r="Y50" i="43" l="1"/>
  <c r="K52" i="43"/>
  <c r="M7" i="44" l="1"/>
  <c r="K20" i="44" s="1"/>
  <c r="Y51" i="43"/>
  <c r="K21" i="44" l="1"/>
  <c r="Y20" i="44"/>
  <c r="K22" i="44" l="1"/>
  <c r="Y21" i="44"/>
  <c r="K23" i="44" l="1"/>
  <c r="Y22" i="44"/>
  <c r="K24" i="44" l="1"/>
  <c r="Y23" i="44"/>
  <c r="Y24" i="44" l="1"/>
  <c r="K25" i="44"/>
  <c r="K26" i="44" l="1"/>
  <c r="Y25" i="44"/>
  <c r="Y26" i="44" l="1"/>
  <c r="K27" i="44"/>
  <c r="K28" i="44" l="1"/>
  <c r="Y27" i="44"/>
  <c r="Y28" i="44" l="1"/>
  <c r="K29" i="44"/>
  <c r="K30" i="44" l="1"/>
  <c r="Y29" i="44"/>
  <c r="Y30" i="44" l="1"/>
  <c r="K31" i="44"/>
  <c r="Y31" i="44" l="1"/>
  <c r="K32" i="44"/>
  <c r="Y32" i="44" l="1"/>
  <c r="K33" i="44"/>
  <c r="K34" i="44" l="1"/>
  <c r="Y33" i="44"/>
  <c r="Y34" i="44" l="1"/>
  <c r="K35" i="44"/>
  <c r="Y35" i="44" l="1"/>
  <c r="K36" i="44"/>
  <c r="K37" i="44" l="1"/>
  <c r="Y36" i="44"/>
  <c r="K38" i="44" l="1"/>
  <c r="Y37" i="44"/>
  <c r="Y38" i="44" l="1"/>
  <c r="K39" i="44"/>
  <c r="K40" i="44" l="1"/>
  <c r="Y39" i="44"/>
  <c r="K41" i="44" l="1"/>
  <c r="Y40" i="44"/>
  <c r="Y41" i="44" l="1"/>
  <c r="K42" i="44"/>
  <c r="K43" i="44" l="1"/>
  <c r="Y42" i="44"/>
  <c r="Y43" i="44" l="1"/>
  <c r="K44" i="44"/>
  <c r="Y44" i="44" l="1"/>
  <c r="K45" i="44"/>
  <c r="K46" i="44" l="1"/>
  <c r="Y45" i="44"/>
  <c r="Y46" i="44" l="1"/>
  <c r="K47" i="44"/>
  <c r="K48" i="44" l="1"/>
  <c r="Y47" i="44"/>
  <c r="Y48" i="44" l="1"/>
  <c r="K49" i="44"/>
  <c r="Y49" i="44" l="1"/>
  <c r="K50" i="44"/>
  <c r="Y50" i="44" l="1"/>
  <c r="K52" i="44"/>
  <c r="M7" i="45" l="1"/>
  <c r="K20" i="45" s="1"/>
  <c r="Y51" i="44"/>
  <c r="Y20" i="45" l="1"/>
  <c r="K21" i="45"/>
  <c r="Y21" i="45" l="1"/>
  <c r="K22" i="45"/>
  <c r="K23" i="45" l="1"/>
  <c r="Y22" i="45"/>
  <c r="Y23" i="45" l="1"/>
  <c r="K24" i="45"/>
  <c r="Y24" i="45" l="1"/>
  <c r="K25" i="45"/>
  <c r="K26" i="45" l="1"/>
  <c r="Y25" i="45"/>
  <c r="Y26" i="45" l="1"/>
  <c r="K27" i="45"/>
  <c r="Y27" i="45" l="1"/>
  <c r="K28" i="45"/>
  <c r="K29" i="45" l="1"/>
  <c r="Y28" i="45"/>
  <c r="K30" i="45" l="1"/>
  <c r="Y29" i="45"/>
  <c r="Y30" i="45" l="1"/>
  <c r="K31" i="45"/>
  <c r="K32" i="45" l="1"/>
  <c r="Y31" i="45"/>
  <c r="K33" i="45" l="1"/>
  <c r="Y32" i="45"/>
  <c r="K34" i="45" l="1"/>
  <c r="Y33" i="45"/>
  <c r="Y34" i="45" l="1"/>
  <c r="K35" i="45"/>
  <c r="K36" i="45" l="1"/>
  <c r="Y35" i="45"/>
  <c r="K37" i="45" l="1"/>
  <c r="Y36" i="45"/>
  <c r="Y37" i="45" l="1"/>
  <c r="K38" i="45"/>
  <c r="K39" i="45" l="1"/>
  <c r="Y38" i="45"/>
  <c r="K40" i="45" l="1"/>
  <c r="Y39" i="45"/>
  <c r="Y40" i="45" l="1"/>
  <c r="K41" i="45"/>
  <c r="Y41" i="45" l="1"/>
  <c r="K42" i="45"/>
  <c r="Y42" i="45" l="1"/>
  <c r="K43" i="45"/>
  <c r="K44" i="45" l="1"/>
  <c r="Y43" i="45"/>
  <c r="K45" i="45" l="1"/>
  <c r="Y44" i="45"/>
  <c r="K46" i="45" l="1"/>
  <c r="Y45" i="45"/>
  <c r="Y46" i="45" l="1"/>
  <c r="K47" i="45"/>
  <c r="K48" i="45" l="1"/>
  <c r="Y47" i="45"/>
  <c r="K49" i="45" l="1"/>
  <c r="Y48" i="45"/>
  <c r="Y49" i="45" l="1"/>
  <c r="K50" i="45"/>
  <c r="Y50" i="45" l="1"/>
  <c r="K52" i="45"/>
  <c r="M7" i="46" l="1"/>
  <c r="K20" i="46" s="1"/>
  <c r="Y51" i="45"/>
  <c r="Y20" i="46" l="1"/>
  <c r="K21" i="46"/>
  <c r="K22" i="46" l="1"/>
  <c r="Y21" i="46"/>
  <c r="K23" i="46" l="1"/>
  <c r="Y22" i="46"/>
  <c r="Y23" i="46" l="1"/>
  <c r="K24" i="46"/>
  <c r="Y24" i="46" l="1"/>
  <c r="K25" i="46"/>
  <c r="K26" i="46" l="1"/>
  <c r="Y25" i="46"/>
  <c r="K27" i="46" l="1"/>
  <c r="Y26" i="46"/>
  <c r="Y27" i="46" l="1"/>
  <c r="K28" i="46"/>
  <c r="K29" i="46" l="1"/>
  <c r="Y28" i="46"/>
  <c r="Y29" i="46" l="1"/>
  <c r="K30" i="46"/>
  <c r="K31" i="46" l="1"/>
  <c r="Y30" i="46"/>
  <c r="K32" i="46" l="1"/>
  <c r="Y31" i="46"/>
  <c r="Y32" i="46" l="1"/>
  <c r="K33" i="46"/>
  <c r="K34" i="46" l="1"/>
  <c r="Y33" i="46"/>
  <c r="Y34" i="46" l="1"/>
  <c r="K35" i="46"/>
  <c r="K36" i="46" l="1"/>
  <c r="Y35" i="46"/>
  <c r="Y36" i="46" l="1"/>
  <c r="K37" i="46"/>
  <c r="Y37" i="46" l="1"/>
  <c r="K38" i="46"/>
  <c r="K39" i="46" l="1"/>
  <c r="Y38" i="46"/>
  <c r="Y39" i="46" l="1"/>
  <c r="K40" i="46"/>
  <c r="K41" i="46" l="1"/>
  <c r="Y40" i="46"/>
  <c r="K42" i="46" l="1"/>
  <c r="Y41" i="46"/>
  <c r="K43" i="46" l="1"/>
  <c r="Y42" i="46"/>
  <c r="Y43" i="46" l="1"/>
  <c r="K44" i="46"/>
  <c r="Y44" i="46" l="1"/>
  <c r="K45" i="46"/>
  <c r="K46" i="46" l="1"/>
  <c r="Y45" i="46"/>
  <c r="K47" i="46" l="1"/>
  <c r="Y46" i="46"/>
  <c r="Y47" i="46" l="1"/>
  <c r="K48" i="46"/>
  <c r="K49" i="46" l="1"/>
  <c r="Y48" i="46"/>
  <c r="Y49" i="46" l="1"/>
  <c r="K50" i="46"/>
  <c r="Y50" i="46" l="1"/>
  <c r="K52" i="46"/>
  <c r="Y51" i="46" l="1"/>
  <c r="M7" i="47"/>
  <c r="K20" i="47" s="1"/>
  <c r="Y20" i="47" l="1"/>
  <c r="K21" i="47"/>
  <c r="Y21" i="47" l="1"/>
  <c r="K22" i="47"/>
  <c r="Y22" i="47" l="1"/>
  <c r="K23" i="47"/>
  <c r="K24" i="47" l="1"/>
  <c r="Y23" i="47"/>
  <c r="K25" i="47" l="1"/>
  <c r="Y24" i="47"/>
  <c r="Y25" i="47" l="1"/>
  <c r="K26" i="47"/>
  <c r="Y26" i="47" l="1"/>
  <c r="K27" i="47"/>
  <c r="Y27" i="47" l="1"/>
  <c r="K28" i="47"/>
  <c r="K29" i="47" l="1"/>
  <c r="Y28" i="47"/>
  <c r="K30" i="47" l="1"/>
  <c r="Y29" i="47"/>
  <c r="K31" i="47" l="1"/>
  <c r="Y30" i="47"/>
  <c r="Y31" i="47" l="1"/>
  <c r="K32" i="47"/>
  <c r="K33" i="47" l="1"/>
  <c r="Y32" i="47"/>
  <c r="K34" i="47" l="1"/>
  <c r="Y33" i="47"/>
  <c r="K35" i="47" l="1"/>
  <c r="Y34" i="47"/>
  <c r="Y35" i="47" l="1"/>
  <c r="K36" i="47"/>
  <c r="K37" i="47" l="1"/>
  <c r="Y36" i="47"/>
  <c r="Y37" i="47" l="1"/>
  <c r="K38" i="47"/>
  <c r="Y38" i="47" l="1"/>
  <c r="K39" i="47"/>
  <c r="Y39" i="47" l="1"/>
  <c r="K40" i="47"/>
  <c r="Y40" i="47" l="1"/>
  <c r="K41" i="47"/>
  <c r="K42" i="47" l="1"/>
  <c r="Y41" i="47"/>
  <c r="K43" i="47" l="1"/>
  <c r="Y42" i="47"/>
  <c r="K44" i="47" l="1"/>
  <c r="Y43" i="47"/>
  <c r="Y44" i="47" l="1"/>
  <c r="K45" i="47"/>
  <c r="K46" i="47" l="1"/>
  <c r="Y45" i="47"/>
  <c r="Y46" i="47" l="1"/>
  <c r="K47" i="47"/>
  <c r="Y47" i="47" l="1"/>
  <c r="K48" i="47"/>
  <c r="K49" i="47" l="1"/>
  <c r="Y48" i="47"/>
  <c r="Y49" i="47" l="1"/>
  <c r="K50" i="47"/>
  <c r="K52" i="47" l="1"/>
  <c r="Y50" i="47"/>
  <c r="M7" i="48" l="1"/>
  <c r="K20" i="48" s="1"/>
  <c r="Y51" i="47"/>
  <c r="Y20" i="48" l="1"/>
  <c r="K21" i="48"/>
  <c r="K22" i="48" l="1"/>
  <c r="Y21" i="48"/>
  <c r="Y22" i="48" l="1"/>
  <c r="K23" i="48"/>
  <c r="Y23" i="48" l="1"/>
  <c r="K24" i="48"/>
  <c r="K25" i="48" l="1"/>
  <c r="Y24" i="48"/>
  <c r="Y25" i="48" l="1"/>
  <c r="K26" i="48"/>
  <c r="K27" i="48" l="1"/>
  <c r="Y26" i="48"/>
  <c r="K28" i="48" l="1"/>
  <c r="Y27" i="48"/>
  <c r="Y28" i="48" l="1"/>
  <c r="K29" i="48"/>
  <c r="K30" i="48" l="1"/>
  <c r="Y29" i="48"/>
  <c r="K31" i="48" l="1"/>
  <c r="Y30" i="48"/>
  <c r="Y31" i="48" l="1"/>
  <c r="K32" i="48"/>
  <c r="K33" i="48" l="1"/>
  <c r="Y32" i="48"/>
  <c r="K34" i="48" l="1"/>
  <c r="Y33" i="48"/>
  <c r="K35" i="48" l="1"/>
  <c r="Y34" i="48"/>
  <c r="Y35" i="48" l="1"/>
  <c r="K36" i="48"/>
  <c r="Y36" i="48" l="1"/>
  <c r="K37" i="48"/>
  <c r="Y37" i="48" l="1"/>
  <c r="K38" i="48"/>
  <c r="K39" i="48" l="1"/>
  <c r="Y38" i="48"/>
  <c r="Y39" i="48" l="1"/>
  <c r="K40" i="48"/>
  <c r="Y40" i="48" l="1"/>
  <c r="K41" i="48"/>
  <c r="Y41" i="48" l="1"/>
  <c r="K42" i="48"/>
  <c r="K43" i="48" l="1"/>
  <c r="Y42" i="48"/>
  <c r="Y43" i="48" l="1"/>
  <c r="K44" i="48"/>
  <c r="Y44" i="48" l="1"/>
  <c r="K45" i="48"/>
  <c r="Y45" i="48" l="1"/>
  <c r="K46" i="48"/>
  <c r="Y46" i="48" l="1"/>
  <c r="K47" i="48"/>
  <c r="Y47" i="48" l="1"/>
  <c r="K48" i="48"/>
  <c r="K49" i="48" l="1"/>
  <c r="Y48" i="48"/>
  <c r="Y49" i="48" l="1"/>
  <c r="K50" i="48"/>
  <c r="Y50" i="48" l="1"/>
  <c r="K52" i="48"/>
  <c r="Y51" i="48" l="1"/>
  <c r="M7" i="49"/>
  <c r="K20" i="49" s="1"/>
  <c r="Y20" i="49" l="1"/>
  <c r="K21" i="49"/>
  <c r="Y21" i="49" l="1"/>
  <c r="K22" i="49"/>
  <c r="K23" i="49" l="1"/>
  <c r="Y22" i="49"/>
  <c r="K24" i="49" l="1"/>
  <c r="Y23" i="49"/>
  <c r="Y24" i="49" l="1"/>
  <c r="K25" i="49"/>
  <c r="K26" i="49" l="1"/>
  <c r="Y25" i="49"/>
  <c r="Y26" i="49" l="1"/>
  <c r="K27" i="49"/>
  <c r="Y27" i="49" l="1"/>
  <c r="K28" i="49"/>
  <c r="K29" i="49" l="1"/>
  <c r="Y28" i="49"/>
  <c r="Y29" i="49" l="1"/>
  <c r="K30" i="49"/>
  <c r="K31" i="49" l="1"/>
  <c r="Y30" i="49"/>
  <c r="K32" i="49" l="1"/>
  <c r="Y31" i="49"/>
  <c r="Y32" i="49" l="1"/>
  <c r="K33" i="49"/>
  <c r="Y33" i="49" l="1"/>
  <c r="K34" i="49"/>
  <c r="K35" i="49" l="1"/>
  <c r="Y34" i="49"/>
  <c r="K36" i="49" l="1"/>
  <c r="Y35" i="49"/>
  <c r="K37" i="49" l="1"/>
  <c r="Y36" i="49"/>
  <c r="Y37" i="49" l="1"/>
  <c r="K38" i="49"/>
  <c r="K39" i="49" l="1"/>
  <c r="Y38" i="49"/>
  <c r="K40" i="49" l="1"/>
  <c r="Y39" i="49"/>
  <c r="Y40" i="49" l="1"/>
  <c r="K41" i="49"/>
  <c r="Y41" i="49" l="1"/>
  <c r="K42" i="49"/>
  <c r="K43" i="49" l="1"/>
  <c r="Y42" i="49"/>
  <c r="Y43" i="49" l="1"/>
  <c r="K44" i="49"/>
  <c r="Y44" i="49" l="1"/>
  <c r="K45" i="49"/>
  <c r="Y45" i="49" l="1"/>
  <c r="K46" i="49"/>
  <c r="K47" i="49" l="1"/>
  <c r="Y46" i="49"/>
  <c r="Y47" i="49" l="1"/>
  <c r="K48" i="49"/>
  <c r="Y48" i="49" l="1"/>
  <c r="K49" i="49"/>
  <c r="Y49" i="49" l="1"/>
  <c r="K50" i="49"/>
  <c r="K52" i="49" l="1"/>
  <c r="Y50" i="49"/>
  <c r="M7" i="50" l="1"/>
  <c r="K20" i="50" s="1"/>
  <c r="Y51" i="49"/>
  <c r="Y20" i="50" l="1"/>
  <c r="K21" i="50"/>
  <c r="K22" i="50" l="1"/>
  <c r="Y21" i="50"/>
  <c r="Y22" i="50" l="1"/>
  <c r="K23" i="50"/>
  <c r="Y23" i="50" l="1"/>
  <c r="K24" i="50"/>
  <c r="Y24" i="50" l="1"/>
  <c r="K25" i="50"/>
  <c r="Y25" i="50" l="1"/>
  <c r="K26" i="50"/>
  <c r="K27" i="50" l="1"/>
  <c r="Y26" i="50"/>
  <c r="K28" i="50" l="1"/>
  <c r="Y27" i="50"/>
  <c r="Y28" i="50" l="1"/>
  <c r="K29" i="50"/>
  <c r="Y29" i="50" l="1"/>
  <c r="K30" i="50"/>
  <c r="K31" i="50" l="1"/>
  <c r="Y30" i="50"/>
  <c r="Y31" i="50" l="1"/>
  <c r="K32" i="50"/>
  <c r="Y32" i="50" l="1"/>
  <c r="K33" i="50"/>
  <c r="Y33" i="50" l="1"/>
  <c r="K34" i="50"/>
  <c r="Y34" i="50" l="1"/>
  <c r="K35" i="50"/>
  <c r="Y35" i="50" l="1"/>
  <c r="K36" i="50"/>
  <c r="Y36" i="50" l="1"/>
  <c r="K37" i="50"/>
  <c r="Y37" i="50" l="1"/>
  <c r="K38" i="50"/>
  <c r="K39" i="50" l="1"/>
  <c r="Y38" i="50"/>
  <c r="Y39" i="50" l="1"/>
  <c r="K40" i="50"/>
  <c r="K41" i="50" l="1"/>
  <c r="Y40" i="50"/>
  <c r="Y41" i="50" l="1"/>
  <c r="K42" i="50"/>
  <c r="Y42" i="50" l="1"/>
  <c r="K43" i="50"/>
  <c r="K44" i="50" l="1"/>
  <c r="Y43" i="50"/>
  <c r="Y44" i="50" l="1"/>
  <c r="K45" i="50"/>
  <c r="K46" i="50" l="1"/>
  <c r="Y45" i="50"/>
  <c r="K47" i="50" l="1"/>
  <c r="Y46" i="50"/>
  <c r="Y47" i="50" l="1"/>
  <c r="K48" i="50"/>
  <c r="Y48" i="50" l="1"/>
  <c r="K49" i="50"/>
  <c r="Y49" i="50" l="1"/>
  <c r="K50" i="50"/>
  <c r="Y50" i="50" l="1"/>
  <c r="K52" i="50"/>
  <c r="Y51" i="50" l="1"/>
  <c r="M7" i="51"/>
  <c r="K20" i="51" s="1"/>
  <c r="Y20" i="51" l="1"/>
  <c r="K21" i="51"/>
  <c r="K22" i="51" l="1"/>
  <c r="Y21" i="51"/>
  <c r="K23" i="51" l="1"/>
  <c r="Y22" i="51"/>
  <c r="K24" i="51" l="1"/>
  <c r="Y23" i="51"/>
  <c r="K25" i="51" l="1"/>
  <c r="Y24" i="51"/>
  <c r="K26" i="51" l="1"/>
  <c r="Y25" i="51"/>
  <c r="Y26" i="51" l="1"/>
  <c r="K27" i="51"/>
  <c r="Y27" i="51" l="1"/>
  <c r="K28" i="51"/>
  <c r="Y28" i="51" l="1"/>
  <c r="K29" i="51"/>
  <c r="Y29" i="51" l="1"/>
  <c r="K30" i="51"/>
  <c r="K31" i="51" l="1"/>
  <c r="Y30" i="51"/>
  <c r="Y31" i="51" l="1"/>
  <c r="K32" i="51"/>
  <c r="K33" i="51" l="1"/>
  <c r="Y32" i="51"/>
  <c r="K34" i="51" l="1"/>
  <c r="Y33" i="51"/>
  <c r="K35" i="51" l="1"/>
  <c r="Y34" i="51"/>
  <c r="Y35" i="51" l="1"/>
  <c r="K36" i="51"/>
  <c r="Y36" i="51" l="1"/>
  <c r="K37" i="51"/>
  <c r="K38" i="51" l="1"/>
  <c r="Y37" i="51"/>
  <c r="K39" i="51" l="1"/>
  <c r="Y38" i="51"/>
  <c r="K40" i="51" l="1"/>
  <c r="Y39" i="51"/>
  <c r="K41" i="51" l="1"/>
  <c r="Y40" i="51"/>
  <c r="K42" i="51" l="1"/>
  <c r="Y41" i="51"/>
  <c r="K43" i="51" l="1"/>
  <c r="Y42" i="51"/>
  <c r="K44" i="51" l="1"/>
  <c r="Y43" i="51"/>
  <c r="K45" i="51" l="1"/>
  <c r="Y44" i="51"/>
  <c r="Y45" i="51" l="1"/>
  <c r="K46" i="51"/>
  <c r="K47" i="51" l="1"/>
  <c r="Y46" i="51"/>
  <c r="Y47" i="51" l="1"/>
  <c r="K48" i="51"/>
  <c r="K49" i="51" l="1"/>
  <c r="Y48" i="51"/>
  <c r="K50" i="51" l="1"/>
  <c r="Y49" i="51"/>
  <c r="K52" i="51" l="1"/>
  <c r="Y50" i="51"/>
  <c r="M7" i="52" l="1"/>
  <c r="K20" i="52" s="1"/>
  <c r="Y51" i="51"/>
  <c r="K21" i="52" l="1"/>
  <c r="Y20" i="52"/>
  <c r="K22" i="52" l="1"/>
  <c r="Y21" i="52"/>
  <c r="K23" i="52" l="1"/>
  <c r="Y22" i="52"/>
  <c r="K24" i="52" l="1"/>
  <c r="Y23" i="52"/>
  <c r="Y24" i="52" l="1"/>
  <c r="K25" i="52"/>
  <c r="Y25" i="52" l="1"/>
  <c r="K26" i="52"/>
  <c r="Y26" i="52" l="1"/>
  <c r="K27" i="52"/>
  <c r="K28" i="52" l="1"/>
  <c r="Y27" i="52"/>
  <c r="K29" i="52" l="1"/>
  <c r="Y28" i="52"/>
  <c r="K30" i="52" l="1"/>
  <c r="Y29" i="52"/>
  <c r="Y30" i="52" l="1"/>
  <c r="K31" i="52"/>
  <c r="K32" i="52" l="1"/>
  <c r="Y31" i="52"/>
  <c r="Y32" i="52" l="1"/>
  <c r="K33" i="52"/>
  <c r="K34" i="52" l="1"/>
  <c r="Y33" i="52"/>
  <c r="Y34" i="52" l="1"/>
  <c r="K35" i="52"/>
  <c r="K36" i="52" l="1"/>
  <c r="Y35" i="52"/>
  <c r="K37" i="52" l="1"/>
  <c r="Y36" i="52"/>
  <c r="K38" i="52" l="1"/>
  <c r="Y37" i="52"/>
  <c r="Y38" i="52" l="1"/>
  <c r="K39" i="52"/>
  <c r="K40" i="52" l="1"/>
  <c r="Y39" i="52"/>
  <c r="Y40" i="52" l="1"/>
  <c r="K41" i="52"/>
  <c r="K42" i="52" l="1"/>
  <c r="Y41" i="52"/>
  <c r="K43" i="52" l="1"/>
  <c r="Y42" i="52"/>
  <c r="K44" i="52" l="1"/>
  <c r="Y43" i="52"/>
  <c r="K45" i="52" l="1"/>
  <c r="Y44" i="52"/>
  <c r="Y45" i="52" l="1"/>
  <c r="K46" i="52"/>
  <c r="Y46" i="52" l="1"/>
  <c r="K47" i="52"/>
  <c r="K48" i="52" l="1"/>
  <c r="Y47" i="52"/>
  <c r="Y48" i="52" l="1"/>
  <c r="K49" i="52"/>
  <c r="K50" i="52" l="1"/>
  <c r="Y49" i="52"/>
  <c r="Y50" i="52" l="1"/>
  <c r="K52" i="52"/>
  <c r="M7" i="53" l="1"/>
  <c r="K20" i="53" s="1"/>
  <c r="Y51" i="52"/>
  <c r="K21" i="53" l="1"/>
  <c r="Y20" i="53"/>
  <c r="K22" i="53" l="1"/>
  <c r="Y21" i="53"/>
  <c r="Y22" i="53" l="1"/>
  <c r="K23" i="53"/>
  <c r="Y23" i="53" l="1"/>
  <c r="K24" i="53"/>
  <c r="K25" i="53" l="1"/>
  <c r="Y24" i="53"/>
  <c r="Y25" i="53" l="1"/>
  <c r="K26" i="53"/>
  <c r="K27" i="53" l="1"/>
  <c r="Y26" i="53"/>
  <c r="Y27" i="53" l="1"/>
  <c r="K28" i="53"/>
  <c r="Y28" i="53" l="1"/>
  <c r="K29" i="53"/>
  <c r="K30" i="53" l="1"/>
  <c r="Y29" i="53"/>
  <c r="Y30" i="53" l="1"/>
  <c r="K31" i="53"/>
  <c r="K32" i="53" l="1"/>
  <c r="Y31" i="53"/>
  <c r="K33" i="53" l="1"/>
  <c r="Y32" i="53"/>
  <c r="K34" i="53" l="1"/>
  <c r="Y33" i="53"/>
  <c r="Y34" i="53" l="1"/>
  <c r="K35" i="53"/>
  <c r="K36" i="53" l="1"/>
  <c r="Y35" i="53"/>
  <c r="Y36" i="53" l="1"/>
  <c r="K37" i="53"/>
  <c r="Y37" i="53" l="1"/>
  <c r="K38" i="53"/>
  <c r="K39" i="53" l="1"/>
  <c r="Y38" i="53"/>
  <c r="K40" i="53" l="1"/>
  <c r="Y39" i="53"/>
  <c r="K41" i="53" l="1"/>
  <c r="Y40" i="53"/>
  <c r="Y41" i="53" l="1"/>
  <c r="K42" i="53"/>
  <c r="Y42" i="53" l="1"/>
  <c r="K43" i="53"/>
  <c r="K44" i="53" l="1"/>
  <c r="Y43" i="53"/>
  <c r="Y44" i="53" l="1"/>
  <c r="K45" i="53"/>
  <c r="K46" i="53" l="1"/>
  <c r="Y45" i="53"/>
  <c r="K47" i="53" l="1"/>
  <c r="Y46" i="53"/>
  <c r="Y47" i="53" l="1"/>
  <c r="K48" i="53"/>
  <c r="K49" i="53" l="1"/>
  <c r="Y48" i="53"/>
  <c r="K50" i="53" l="1"/>
  <c r="Y49" i="53"/>
  <c r="Y50" i="53" l="1"/>
  <c r="K52" i="53"/>
  <c r="Y51" i="53" s="1"/>
</calcChain>
</file>

<file path=xl/comments1.xml><?xml version="1.0" encoding="utf-8"?>
<comments xmlns="http://schemas.openxmlformats.org/spreadsheetml/2006/main">
  <authors>
    <author>Stefan Hein</author>
  </authors>
  <commentList>
    <comment ref="C19" authorId="0" shapeId="0">
      <text>
        <r>
          <rPr>
            <b/>
            <sz val="8"/>
            <color indexed="81"/>
            <rFont val="Tahoma"/>
            <family val="2"/>
          </rPr>
          <t>Bitte tragen Sie hier, falls zutreffend, ein Kürzel für Abwesenheiten ein
K     Krank 
U    Urlaub 
SU  stundenweise Urlaub
UU  unbezahlter Urlaub 
F     Feiertag 
SV  Soll-Vorgabe (bei Abweichung vom Standard Soll)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Art = "SV"  --&gt; Sollstunden eingeben, wenn diese vom Standard abweichen.
Art = "SU"  --&gt; Urlaubszeit in Stunden eingeben</t>
        </r>
      </text>
    </comment>
    <comment ref="E19" authorId="0" shapeId="0">
      <text>
        <r>
          <rPr>
            <b/>
            <sz val="8"/>
            <color indexed="81"/>
            <rFont val="Tahoma"/>
            <family val="2"/>
          </rPr>
          <t>Wöchentliche Arbeitszeit ./. Anzahl der Arbeitstage
bzw.
Individuelle Soll-Vorgabe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9" authorId="0" shapeId="0">
      <text>
        <r>
          <rPr>
            <sz val="8"/>
            <color indexed="81"/>
            <rFont val="Tahoma"/>
            <family val="2"/>
          </rPr>
          <t xml:space="preserve">Beginn der Arbeitszeit
Eingabe der Uhrzeit in Stunden und Minuten, durch Komma getrennt
Bsp.
Uhrzeit: 7:30 Uhr --&gt; Eingabe: 7,30
</t>
        </r>
      </text>
    </comment>
    <comment ref="G19" authorId="0" shapeId="0">
      <text>
        <r>
          <rPr>
            <sz val="8"/>
            <color indexed="81"/>
            <rFont val="Tahoma"/>
            <family val="2"/>
          </rPr>
          <t xml:space="preserve">Bitte tragen Sie hier die </t>
        </r>
        <r>
          <rPr>
            <b/>
            <sz val="8"/>
            <color indexed="81"/>
            <rFont val="Tahoma"/>
            <family val="2"/>
          </rPr>
          <t>SUMME</t>
        </r>
        <r>
          <rPr>
            <sz val="8"/>
            <color indexed="81"/>
            <rFont val="Tahoma"/>
            <family val="2"/>
          </rPr>
          <t xml:space="preserve"> aller Pausen am Tag ein. 
Eingabe in Stunden und Minuten, getrennt durch Komma
Bsp.
30 Minuten Pause --&gt; Eingabe: 0,30    
60 Minuten Pause = 1 Stunde Pause --&gt; Eingabe: 1,00  
90 Minuten Pause = 1 Stunde 30 Minuten Pause --&gt; Eingabe: 1,30
</t>
        </r>
      </text>
    </comment>
    <comment ref="H19" authorId="0" shapeId="0">
      <text>
        <r>
          <rPr>
            <sz val="8"/>
            <color indexed="81"/>
            <rFont val="Tahoma"/>
            <family val="2"/>
          </rPr>
          <t>Ende der Arbeitszeit
Eingabe der Uhrzeit in Stunden und Minuten, getrennt durch Komma
Bsp.
Uhrzeit: 13:15 Uhr --&gt; Eingabe: 13,15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9" authorId="0" shapeId="0">
      <text>
        <r>
          <rPr>
            <sz val="8"/>
            <color indexed="81"/>
            <rFont val="Tahoma"/>
            <family val="2"/>
          </rPr>
          <t xml:space="preserve">Ist-Stunden
(wird automatisch berechnet)
Differenz zwischen Ende und Beginn der Arbeitszeit 
abzüglich Pause/n
zzgl. Zeitgutschrift für Abwesenheitszeiten
</t>
        </r>
      </text>
    </comment>
    <comment ref="J19" authorId="0" shapeId="0">
      <text>
        <r>
          <rPr>
            <b/>
            <sz val="8"/>
            <color indexed="81"/>
            <rFont val="Tahoma"/>
            <family val="2"/>
          </rPr>
          <t>Tagessaldo</t>
        </r>
      </text>
    </comment>
    <comment ref="K19" authorId="0" shapeId="0">
      <text>
        <r>
          <rPr>
            <b/>
            <sz val="8"/>
            <color indexed="81"/>
            <rFont val="Tahoma"/>
            <family val="2"/>
          </rPr>
          <t>Flexstunden = Summe der Tagessalden und Übertrag aus dem Vormonat</t>
        </r>
      </text>
    </comment>
  </commentList>
</comments>
</file>

<file path=xl/comments10.xml><?xml version="1.0" encoding="utf-8"?>
<comments xmlns="http://schemas.openxmlformats.org/spreadsheetml/2006/main">
  <authors>
    <author>Stefan Hein</author>
  </authors>
  <commentList>
    <comment ref="C19" authorId="0" shapeId="0">
      <text>
        <r>
          <rPr>
            <b/>
            <sz val="8"/>
            <color indexed="81"/>
            <rFont val="Tahoma"/>
            <family val="2"/>
          </rPr>
          <t>Bitte tragen Sie hier, falls zutreffend, ein Kürzel für Abwesenheiten ein
K     Krank 
U    Urlaub 
SU  stundenweise Urlaub
UU  unbezahlter Urlaub 
F     Feiertag 
SV  Soll-Vorgabe (bei Abweichung vom Standard Soll)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Art = "SV"  --&gt; Sollstunden eingeben, wenn diese vom Standard abweichen.
Art = "SU"  --&gt; Urlaubszeit in Stunden eingeben</t>
        </r>
      </text>
    </comment>
    <comment ref="E19" authorId="0" shapeId="0">
      <text>
        <r>
          <rPr>
            <b/>
            <sz val="8"/>
            <color indexed="81"/>
            <rFont val="Tahoma"/>
            <family val="2"/>
          </rPr>
          <t>Wöchentliche Arbeitszeit ./. Anzahl der Arbeitstage
bzw.
Individuelle Soll-Vorgabe</t>
        </r>
      </text>
    </comment>
    <comment ref="F19" authorId="0" shapeId="0">
      <text>
        <r>
          <rPr>
            <sz val="8"/>
            <color indexed="81"/>
            <rFont val="Tahoma"/>
            <family val="2"/>
          </rPr>
          <t xml:space="preserve">Beginn der Arbeitszeit
Eingabe der Uhrzeit in Stunden und Minuten, durch Komma getrennt
Bsp.
Uhrzeit: 7:30 Uhr --&gt; Eingabe: 7,30
</t>
        </r>
      </text>
    </comment>
    <comment ref="G19" authorId="0" shapeId="0">
      <text>
        <r>
          <rPr>
            <sz val="8"/>
            <color indexed="81"/>
            <rFont val="Tahoma"/>
            <family val="2"/>
          </rPr>
          <t xml:space="preserve">Bitte tragen Sie hier die </t>
        </r>
        <r>
          <rPr>
            <b/>
            <sz val="8"/>
            <color indexed="81"/>
            <rFont val="Tahoma"/>
            <family val="2"/>
          </rPr>
          <t>SUMME</t>
        </r>
        <r>
          <rPr>
            <sz val="8"/>
            <color indexed="81"/>
            <rFont val="Tahoma"/>
            <family val="2"/>
          </rPr>
          <t xml:space="preserve"> aller Pausen am Tag ein. 
Eingabe in Stunden und Minuten, getrennt durch Komma
Bsp.
30 Minuten Pause --&gt; Eingabe: 0,30    
60 Minuten Pause = 1 Stunde Pause --&gt; Eingabe: 1,00  
90 Minuten Pause = 1 Stunde 30 Minuten Pause --&gt; Eingabe: 1,30
</t>
        </r>
      </text>
    </comment>
    <comment ref="H19" authorId="0" shapeId="0">
      <text>
        <r>
          <rPr>
            <sz val="8"/>
            <color indexed="81"/>
            <rFont val="Tahoma"/>
            <family val="2"/>
          </rPr>
          <t>Ende der Arbeitszeit
Eingabe der Uhrzeit in Stunden und Minuten, getrennt durch Komma
Bsp.
Uhrzeit: 13:15 Uhr --&gt; Eingabe: 13,15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9" authorId="0" shapeId="0">
      <text>
        <r>
          <rPr>
            <sz val="8"/>
            <color indexed="81"/>
            <rFont val="Tahoma"/>
            <family val="2"/>
          </rPr>
          <t xml:space="preserve">Ist-Stunden
(wird automatisch berechnet)
Differenz zwischen Ende und Beginn der Arbeitszeit 
abzüglich Pause/n
zzgl. Zeitgutschrift für Abwesenheitszeiten
</t>
        </r>
      </text>
    </comment>
    <comment ref="J19" authorId="0" shapeId="0">
      <text>
        <r>
          <rPr>
            <b/>
            <sz val="8"/>
            <color indexed="81"/>
            <rFont val="Tahoma"/>
            <family val="2"/>
          </rPr>
          <t>Tagessaldo</t>
        </r>
      </text>
    </comment>
    <comment ref="K19" authorId="0" shapeId="0">
      <text>
        <r>
          <rPr>
            <b/>
            <sz val="8"/>
            <color indexed="81"/>
            <rFont val="Tahoma"/>
            <family val="2"/>
          </rPr>
          <t>Flexstunden = Summe der Tagessalden und Übertrag aus dem Vormonat</t>
        </r>
      </text>
    </comment>
  </commentList>
</comments>
</file>

<file path=xl/comments11.xml><?xml version="1.0" encoding="utf-8"?>
<comments xmlns="http://schemas.openxmlformats.org/spreadsheetml/2006/main">
  <authors>
    <author>Stefan Hein</author>
  </authors>
  <commentList>
    <comment ref="C19" authorId="0" shapeId="0">
      <text>
        <r>
          <rPr>
            <b/>
            <sz val="8"/>
            <color indexed="81"/>
            <rFont val="Tahoma"/>
            <family val="2"/>
          </rPr>
          <t>Bitte tragen Sie hier, falls zutreffend, ein Kürzel für Abwesenheiten ein
K     Krank 
U    Urlaub 
SU  stundenweise Urlaub
UU  unbezahlter Urlaub 
F     Feiertag 
SV  Soll-Vorgabe (bei Abweichung vom Standard Soll)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Art = "SV"  --&gt; Sollstunden eingeben, wenn diese vom Standard abweichen.
Art = "SU"  --&gt; Urlaubszeit in Stunden eingeben</t>
        </r>
      </text>
    </comment>
    <comment ref="E19" authorId="0" shapeId="0">
      <text>
        <r>
          <rPr>
            <b/>
            <sz val="8"/>
            <color indexed="81"/>
            <rFont val="Tahoma"/>
            <family val="2"/>
          </rPr>
          <t>Wöchentliche Arbeitszeit ./. Anzahl der Arbeitstage
bzw.
Individuelle Soll-Vorgabe</t>
        </r>
      </text>
    </comment>
    <comment ref="F19" authorId="0" shapeId="0">
      <text>
        <r>
          <rPr>
            <sz val="8"/>
            <color indexed="81"/>
            <rFont val="Tahoma"/>
            <family val="2"/>
          </rPr>
          <t xml:space="preserve">Beginn der Arbeitszeit
Eingabe der Uhrzeit in Stunden und Minuten, durch Komma getrennt
Bsp.
Uhrzeit: 7:30 Uhr --&gt; Eingabe: 7,30
</t>
        </r>
      </text>
    </comment>
    <comment ref="G19" authorId="0" shapeId="0">
      <text>
        <r>
          <rPr>
            <sz val="8"/>
            <color indexed="81"/>
            <rFont val="Tahoma"/>
            <family val="2"/>
          </rPr>
          <t xml:space="preserve">Bitte tragen Sie hier die </t>
        </r>
        <r>
          <rPr>
            <b/>
            <sz val="8"/>
            <color indexed="81"/>
            <rFont val="Tahoma"/>
            <family val="2"/>
          </rPr>
          <t>SUMME</t>
        </r>
        <r>
          <rPr>
            <sz val="8"/>
            <color indexed="81"/>
            <rFont val="Tahoma"/>
            <family val="2"/>
          </rPr>
          <t xml:space="preserve"> aller Pausen am Tag ein. 
Eingabe in Stunden und Minuten, getrennt durch Komma
Bsp.
30 Minuten Pause --&gt; Eingabe: 0,30    
60 Minuten Pause = 1 Stunde Pause --&gt; Eingabe: 1,00  
90 Minuten Pause = 1 Stunde 30 Minuten Pause --&gt; Eingabe: 1,30
</t>
        </r>
      </text>
    </comment>
    <comment ref="H19" authorId="0" shapeId="0">
      <text>
        <r>
          <rPr>
            <sz val="8"/>
            <color indexed="81"/>
            <rFont val="Tahoma"/>
            <family val="2"/>
          </rPr>
          <t>Ende der Arbeitszeit
Eingabe der Uhrzeit in Stunden und Minuten, getrennt durch Komma
Bsp.
Uhrzeit: 13:15 Uhr --&gt; Eingabe: 13,15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9" authorId="0" shapeId="0">
      <text>
        <r>
          <rPr>
            <sz val="8"/>
            <color indexed="81"/>
            <rFont val="Tahoma"/>
            <family val="2"/>
          </rPr>
          <t xml:space="preserve">Ist-Stunden
(wird automatisch berechnet)
Differenz zwischen Ende und Beginn der Arbeitszeit 
abzüglich Pause/n
zzgl. Zeitgutschrift für Abwesenheitszeiten
</t>
        </r>
      </text>
    </comment>
    <comment ref="J19" authorId="0" shapeId="0">
      <text>
        <r>
          <rPr>
            <b/>
            <sz val="8"/>
            <color indexed="81"/>
            <rFont val="Tahoma"/>
            <family val="2"/>
          </rPr>
          <t>Tagessaldo</t>
        </r>
      </text>
    </comment>
    <comment ref="K19" authorId="0" shapeId="0">
      <text>
        <r>
          <rPr>
            <b/>
            <sz val="8"/>
            <color indexed="81"/>
            <rFont val="Tahoma"/>
            <family val="2"/>
          </rPr>
          <t>Flexstunden = Summe der Tagessalden und Übertrag aus dem Vormonat</t>
        </r>
      </text>
    </comment>
  </commentList>
</comments>
</file>

<file path=xl/comments12.xml><?xml version="1.0" encoding="utf-8"?>
<comments xmlns="http://schemas.openxmlformats.org/spreadsheetml/2006/main">
  <authors>
    <author>Stefan Hein</author>
  </authors>
  <commentList>
    <comment ref="C19" authorId="0" shapeId="0">
      <text>
        <r>
          <rPr>
            <b/>
            <sz val="8"/>
            <color indexed="81"/>
            <rFont val="Tahoma"/>
            <family val="2"/>
          </rPr>
          <t>Bitte tragen Sie hier, falls zutreffend, ein Kürzel für Abwesenheiten ein
K     Krank 
U    Urlaub 
SU  stundenweise Urlaub
UU  unbezahlter Urlaub 
F     Feiertag 
SV  Soll-Vorgabe (bei Abweichung vom Standard Soll)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Art = "SV"  --&gt; Sollstunden eingeben, wenn diese vom Standard abweichen.
Art = "SU"  --&gt; Urlaubszeit in Stunden eingeben</t>
        </r>
      </text>
    </comment>
    <comment ref="E19" authorId="0" shapeId="0">
      <text>
        <r>
          <rPr>
            <b/>
            <sz val="8"/>
            <color indexed="81"/>
            <rFont val="Tahoma"/>
            <family val="2"/>
          </rPr>
          <t>Wöchentliche Arbeitszeit ./. Anzahl der Arbeitstage
bzw.
Individuelle Soll-Vorgabe</t>
        </r>
      </text>
    </comment>
    <comment ref="F19" authorId="0" shapeId="0">
      <text>
        <r>
          <rPr>
            <sz val="8"/>
            <color indexed="81"/>
            <rFont val="Tahoma"/>
            <family val="2"/>
          </rPr>
          <t xml:space="preserve">Beginn der Arbeitszeit
Eingabe der Uhrzeit in Stunden und Minuten, durch Komma getrennt
Bsp.
Uhrzeit: 7:30 Uhr --&gt; Eingabe: 7,30
</t>
        </r>
      </text>
    </comment>
    <comment ref="G19" authorId="0" shapeId="0">
      <text>
        <r>
          <rPr>
            <sz val="8"/>
            <color indexed="81"/>
            <rFont val="Tahoma"/>
            <family val="2"/>
          </rPr>
          <t xml:space="preserve">Bitte tragen Sie hier die </t>
        </r>
        <r>
          <rPr>
            <b/>
            <sz val="8"/>
            <color indexed="81"/>
            <rFont val="Tahoma"/>
            <family val="2"/>
          </rPr>
          <t>SUMME</t>
        </r>
        <r>
          <rPr>
            <sz val="8"/>
            <color indexed="81"/>
            <rFont val="Tahoma"/>
            <family val="2"/>
          </rPr>
          <t xml:space="preserve"> aller Pausen am Tag ein. 
Eingabe in Stunden und Minuten, getrennt durch Komma
Bsp.
30 Minuten Pause --&gt; Eingabe: 0,30    
60 Minuten Pause = 1 Stunde Pause --&gt; Eingabe: 1,00  
90 Minuten Pause = 1 Stunde 30 Minuten Pause --&gt; Eingabe: 1,30
</t>
        </r>
      </text>
    </comment>
    <comment ref="H19" authorId="0" shapeId="0">
      <text>
        <r>
          <rPr>
            <sz val="8"/>
            <color indexed="81"/>
            <rFont val="Tahoma"/>
            <family val="2"/>
          </rPr>
          <t>Ende der Arbeitszeit
Eingabe der Uhrzeit in Stunden und Minuten, getrennt durch Komma
Bsp.
Uhrzeit: 13:15 Uhr --&gt; Eingabe: 13,15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9" authorId="0" shapeId="0">
      <text>
        <r>
          <rPr>
            <sz val="8"/>
            <color indexed="81"/>
            <rFont val="Tahoma"/>
            <family val="2"/>
          </rPr>
          <t xml:space="preserve">Ist-Stunden
(wird automatisch berechnet)
Differenz zwischen Ende und Beginn der Arbeitszeit 
abzüglich Pause/n
zzgl. Zeitgutschrift für Abwesenheitszeiten
</t>
        </r>
      </text>
    </comment>
    <comment ref="J19" authorId="0" shapeId="0">
      <text>
        <r>
          <rPr>
            <b/>
            <sz val="8"/>
            <color indexed="81"/>
            <rFont val="Tahoma"/>
            <family val="2"/>
          </rPr>
          <t>Tagessaldo</t>
        </r>
      </text>
    </comment>
    <comment ref="K19" authorId="0" shapeId="0">
      <text>
        <r>
          <rPr>
            <b/>
            <sz val="8"/>
            <color indexed="81"/>
            <rFont val="Tahoma"/>
            <family val="2"/>
          </rPr>
          <t>Flexstunden = Summe der Tagessalden und Übertrag aus dem Vormonat</t>
        </r>
      </text>
    </comment>
  </commentList>
</comments>
</file>

<file path=xl/comments13.xml><?xml version="1.0" encoding="utf-8"?>
<comments xmlns="http://schemas.openxmlformats.org/spreadsheetml/2006/main">
  <authors>
    <author>Stefan Hein</author>
  </authors>
  <commentList>
    <comment ref="C15" authorId="0" shapeId="0">
      <text>
        <r>
          <rPr>
            <b/>
            <sz val="8"/>
            <color indexed="81"/>
            <rFont val="Tahoma"/>
            <family val="2"/>
          </rPr>
          <t>Bitte tragen Sie hier, falls zutreffend, ein Kürzel für Abwesenheiten ein
K     Krank 
U    Urlaub 
SU  stundenweise Urlaub
UU  unbezahlter Urlaub 
F     Feiertag 
SV  Soll-Vorgabe (bei Abweichung vom Standard Soll)</t>
        </r>
      </text>
    </comment>
    <comment ref="D15" authorId="0" shapeId="0">
      <text>
        <r>
          <rPr>
            <b/>
            <sz val="8"/>
            <color indexed="81"/>
            <rFont val="Tahoma"/>
            <family val="2"/>
          </rPr>
          <t>Art = "SV"  --&gt; Sollstunden eingeben, wenn diese vom Standard abweichen.
Art = "SU"  --&gt; Urlaubszeit in Stunden eingeben</t>
        </r>
      </text>
    </comment>
    <comment ref="E15" authorId="0" shapeId="0">
      <text>
        <r>
          <rPr>
            <b/>
            <sz val="8"/>
            <color indexed="81"/>
            <rFont val="Tahoma"/>
            <family val="2"/>
          </rPr>
          <t>Wöchentliche Arbeitszeit ./. Anzahl der Arbeitstage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5" authorId="0" shapeId="0">
      <text>
        <r>
          <rPr>
            <sz val="8"/>
            <color indexed="81"/>
            <rFont val="Tahoma"/>
            <family val="2"/>
          </rPr>
          <t xml:space="preserve">Beginn der Arbeitszeit
Eingabe der Uhrzeit in Stunden und Minuten, durch Komma getrennt
Bsp.
Uhrzeit: 7:30 Uhr --&gt; Eingabe: 7,30
</t>
        </r>
      </text>
    </comment>
    <comment ref="G15" authorId="0" shapeId="0">
      <text>
        <r>
          <rPr>
            <sz val="8"/>
            <color indexed="81"/>
            <rFont val="Tahoma"/>
            <family val="2"/>
          </rPr>
          <t xml:space="preserve">Bitte tragen Sie hier die </t>
        </r>
        <r>
          <rPr>
            <b/>
            <sz val="8"/>
            <color indexed="81"/>
            <rFont val="Tahoma"/>
            <family val="2"/>
          </rPr>
          <t>SUMME</t>
        </r>
        <r>
          <rPr>
            <sz val="8"/>
            <color indexed="81"/>
            <rFont val="Tahoma"/>
            <family val="2"/>
          </rPr>
          <t xml:space="preserve"> aller Pausen am Tag ein. 
Eingabe in Stunden und Minuten, getrennt durch Komma
Bsp.
30 Minuten Pause --&gt; Eingabe: 0,30    
60 Minuten Pause = 1 Stunde Pause --&gt; Eingabe: 1,00  
90 Minuten Pause = 1 Stunde 30 Minuten Pause --&gt; Eingabe: 1,30
</t>
        </r>
      </text>
    </comment>
    <comment ref="H15" authorId="0" shapeId="0">
      <text>
        <r>
          <rPr>
            <sz val="8"/>
            <color indexed="81"/>
            <rFont val="Tahoma"/>
            <family val="2"/>
          </rPr>
          <t>Ende der Arbeitszeit
Eingabe der Uhrzeit in Stunden und Minuten, getrennt durch Komma
Bsp.
Uhrzeit: 13:15 Uhr --&gt; Eingabe: 13,15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5" authorId="0" shapeId="0">
      <text>
        <r>
          <rPr>
            <sz val="8"/>
            <color indexed="81"/>
            <rFont val="Tahoma"/>
            <family val="2"/>
          </rPr>
          <t xml:space="preserve">Ist-Stunden
(wird automatisch berechnet)
Differenz zwischen Ende und Beginn der Arbeitszeit 
abzüglich Pause/n
zzgl. Zeitgutschrift für Abwesenheitszeiten
</t>
        </r>
      </text>
    </comment>
    <comment ref="J15" authorId="0" shapeId="0">
      <text>
        <r>
          <rPr>
            <b/>
            <sz val="8"/>
            <color indexed="81"/>
            <rFont val="Tahoma"/>
            <family val="2"/>
          </rPr>
          <t>Tagessaldo</t>
        </r>
      </text>
    </comment>
    <comment ref="K15" authorId="0" shapeId="0">
      <text>
        <r>
          <rPr>
            <b/>
            <sz val="8"/>
            <color indexed="81"/>
            <rFont val="Tahoma"/>
            <family val="2"/>
          </rPr>
          <t>Flexstunden = Summe der Tagessalden und Übertrag aus dem Vormonat</t>
        </r>
      </text>
    </comment>
  </commentList>
</comments>
</file>

<file path=xl/comments2.xml><?xml version="1.0" encoding="utf-8"?>
<comments xmlns="http://schemas.openxmlformats.org/spreadsheetml/2006/main">
  <authors>
    <author>Stefan Hein</author>
  </authors>
  <commentList>
    <comment ref="C19" authorId="0" shapeId="0">
      <text>
        <r>
          <rPr>
            <b/>
            <sz val="8"/>
            <color indexed="81"/>
            <rFont val="Tahoma"/>
            <family val="2"/>
          </rPr>
          <t>Bitte tragen Sie hier, falls zutreffend, ein Kürzel für Abwesenheiten ein
K     Krank 
U    Urlaub 
SU  stundenweise Urlaub
UU  unbezahlter Urlaub 
F     Feiertag 
SV  Soll-Vorgabe (bei Abweichung vom Standard Soll)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Art = "SV"  --&gt; Sollstunden eingeben, wenn diese vom Standard abweichen.
Art = "SU"  --&gt; Urlaubszeit in Stunden eingeben</t>
        </r>
      </text>
    </comment>
    <comment ref="E19" authorId="0" shapeId="0">
      <text>
        <r>
          <rPr>
            <b/>
            <sz val="8"/>
            <color indexed="81"/>
            <rFont val="Tahoma"/>
            <family val="2"/>
          </rPr>
          <t>Wöchentliche Arbeitszeit ./. Anzahl der Arbeitstage
bzw.
Individuelle Soll-Vorgabe</t>
        </r>
      </text>
    </comment>
    <comment ref="F19" authorId="0" shapeId="0">
      <text>
        <r>
          <rPr>
            <sz val="8"/>
            <color indexed="81"/>
            <rFont val="Tahoma"/>
            <family val="2"/>
          </rPr>
          <t xml:space="preserve">Beginn der Arbeitszeit
Eingabe der Uhrzeit in Stunden und Minuten, durch Komma getrennt
Bsp.
Uhrzeit: 7:30 Uhr --&gt; Eingabe: 7,30
</t>
        </r>
      </text>
    </comment>
    <comment ref="G19" authorId="0" shapeId="0">
      <text>
        <r>
          <rPr>
            <sz val="8"/>
            <color indexed="81"/>
            <rFont val="Tahoma"/>
            <family val="2"/>
          </rPr>
          <t xml:space="preserve">Bitte tragen Sie hier die </t>
        </r>
        <r>
          <rPr>
            <b/>
            <sz val="8"/>
            <color indexed="81"/>
            <rFont val="Tahoma"/>
            <family val="2"/>
          </rPr>
          <t>SUMME</t>
        </r>
        <r>
          <rPr>
            <sz val="8"/>
            <color indexed="81"/>
            <rFont val="Tahoma"/>
            <family val="2"/>
          </rPr>
          <t xml:space="preserve"> aller Pausen am Tag ein. 
Eingabe in Stunden und Minuten, getrennt durch Komma
Bsp.
30 Minuten Pause --&gt; Eingabe: 0,30    
60 Minuten Pause = 1 Stunde Pause --&gt; Eingabe: 1,00  
90 Minuten Pause = 1 Stunde 30 Minuten Pause --&gt; Eingabe: 1,30
</t>
        </r>
      </text>
    </comment>
    <comment ref="H19" authorId="0" shapeId="0">
      <text>
        <r>
          <rPr>
            <sz val="8"/>
            <color indexed="81"/>
            <rFont val="Tahoma"/>
            <family val="2"/>
          </rPr>
          <t>Ende der Arbeitszeit
Eingabe der Uhrzeit in Stunden und Minuten, getrennt durch Komma
Bsp.
Uhrzeit: 13:15 Uhr --&gt; Eingabe: 13,15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9" authorId="0" shapeId="0">
      <text>
        <r>
          <rPr>
            <sz val="8"/>
            <color indexed="81"/>
            <rFont val="Tahoma"/>
            <family val="2"/>
          </rPr>
          <t xml:space="preserve">Ist-Stunden
(wird automatisch berechnet)
Differenz zwischen Ende und Beginn der Arbeitszeit 
abzüglich Pause/n
zzgl. Zeitgutschrift für Abwesenheitszeiten
</t>
        </r>
      </text>
    </comment>
    <comment ref="J19" authorId="0" shapeId="0">
      <text>
        <r>
          <rPr>
            <b/>
            <sz val="8"/>
            <color indexed="81"/>
            <rFont val="Tahoma"/>
            <family val="2"/>
          </rPr>
          <t>Tagessaldo</t>
        </r>
      </text>
    </comment>
    <comment ref="K19" authorId="0" shapeId="0">
      <text>
        <r>
          <rPr>
            <b/>
            <sz val="8"/>
            <color indexed="81"/>
            <rFont val="Tahoma"/>
            <family val="2"/>
          </rPr>
          <t>Flexstunden = Summe der Tagessalden und Übertrag aus dem Vormonat</t>
        </r>
      </text>
    </comment>
  </commentList>
</comments>
</file>

<file path=xl/comments3.xml><?xml version="1.0" encoding="utf-8"?>
<comments xmlns="http://schemas.openxmlformats.org/spreadsheetml/2006/main">
  <authors>
    <author>Stefan Hein</author>
  </authors>
  <commentList>
    <comment ref="C19" authorId="0" shapeId="0">
      <text>
        <r>
          <rPr>
            <b/>
            <sz val="8"/>
            <color indexed="81"/>
            <rFont val="Tahoma"/>
            <family val="2"/>
          </rPr>
          <t>Bitte tragen Sie hier, falls zutreffend, ein Kürzel für Abwesenheiten ein
K     Krank 
U    Urlaub 
SU  stundenweise Urlaub
UU  unbezahlter Urlaub 
F     Feiertag 
SV  Soll-Vorgabe (bei Abweichung vom Standard Soll)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Art = "SV"  --&gt; Sollstunden eingeben, wenn diese vom Standard abweichen.
Art = "SU"  --&gt; Urlaubszeit in Stunden eingeben</t>
        </r>
      </text>
    </comment>
    <comment ref="E19" authorId="0" shapeId="0">
      <text>
        <r>
          <rPr>
            <b/>
            <sz val="8"/>
            <color indexed="81"/>
            <rFont val="Tahoma"/>
            <family val="2"/>
          </rPr>
          <t>Wöchentliche Arbeitszeit ./. Anzahl der Arbeitstage
bzw.
Individuelle Soll-Vorgabe</t>
        </r>
      </text>
    </comment>
    <comment ref="F19" authorId="0" shapeId="0">
      <text>
        <r>
          <rPr>
            <sz val="8"/>
            <color indexed="81"/>
            <rFont val="Tahoma"/>
            <family val="2"/>
          </rPr>
          <t xml:space="preserve">Beginn der Arbeitszeit
Eingabe der Uhrzeit in Stunden und Minuten, durch Komma getrennt
Bsp.
Uhrzeit: 7:30 Uhr --&gt; Eingabe: 7,30
</t>
        </r>
      </text>
    </comment>
    <comment ref="G19" authorId="0" shapeId="0">
      <text>
        <r>
          <rPr>
            <sz val="8"/>
            <color indexed="81"/>
            <rFont val="Tahoma"/>
            <family val="2"/>
          </rPr>
          <t xml:space="preserve">Bitte tragen Sie hier die </t>
        </r>
        <r>
          <rPr>
            <b/>
            <sz val="8"/>
            <color indexed="81"/>
            <rFont val="Tahoma"/>
            <family val="2"/>
          </rPr>
          <t>SUMME</t>
        </r>
        <r>
          <rPr>
            <sz val="8"/>
            <color indexed="81"/>
            <rFont val="Tahoma"/>
            <family val="2"/>
          </rPr>
          <t xml:space="preserve"> aller Pausen am Tag ein. 
Eingabe in Stunden und Minuten, getrennt durch Komma
Bsp.
30 Minuten Pause --&gt; Eingabe: 0,30    
60 Minuten Pause = 1 Stunde Pause --&gt; Eingabe: 1,00  
90 Minuten Pause = 1 Stunde 30 Minuten Pause --&gt; Eingabe: 1,30
</t>
        </r>
      </text>
    </comment>
    <comment ref="H19" authorId="0" shapeId="0">
      <text>
        <r>
          <rPr>
            <sz val="8"/>
            <color indexed="81"/>
            <rFont val="Tahoma"/>
            <family val="2"/>
          </rPr>
          <t>Ende der Arbeitszeit
Eingabe der Uhrzeit in Stunden und Minuten, getrennt durch Komma
Bsp.
Uhrzeit: 13:15 Uhr --&gt; Eingabe: 13,15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9" authorId="0" shapeId="0">
      <text>
        <r>
          <rPr>
            <sz val="8"/>
            <color indexed="81"/>
            <rFont val="Tahoma"/>
            <family val="2"/>
          </rPr>
          <t xml:space="preserve">Ist-Stunden
(wird automatisch berechnet)
Differenz zwischen Ende und Beginn der Arbeitszeit 
abzüglich Pause/n
zzgl. Zeitgutschrift für Abwesenheitszeiten
</t>
        </r>
      </text>
    </comment>
    <comment ref="J19" authorId="0" shapeId="0">
      <text>
        <r>
          <rPr>
            <b/>
            <sz val="8"/>
            <color indexed="81"/>
            <rFont val="Tahoma"/>
            <family val="2"/>
          </rPr>
          <t>Tagessaldo</t>
        </r>
      </text>
    </comment>
    <comment ref="K19" authorId="0" shapeId="0">
      <text>
        <r>
          <rPr>
            <b/>
            <sz val="8"/>
            <color indexed="81"/>
            <rFont val="Tahoma"/>
            <family val="2"/>
          </rPr>
          <t>Flexstunden = Summe der Tagessalden und Übertrag aus dem Vormonat</t>
        </r>
      </text>
    </comment>
  </commentList>
</comments>
</file>

<file path=xl/comments4.xml><?xml version="1.0" encoding="utf-8"?>
<comments xmlns="http://schemas.openxmlformats.org/spreadsheetml/2006/main">
  <authors>
    <author>Stefan Hein</author>
  </authors>
  <commentList>
    <comment ref="C19" authorId="0" shapeId="0">
      <text>
        <r>
          <rPr>
            <b/>
            <sz val="8"/>
            <color indexed="81"/>
            <rFont val="Tahoma"/>
            <family val="2"/>
          </rPr>
          <t>Bitte tragen Sie hier, falls zutreffend, ein Kürzel für Abwesenheiten ein
K     Krank 
U    Urlaub 
SU  stundenweise Urlaub
UU  unbezahlter Urlaub 
F     Feiertag 
SV  Soll-Vorgabe (bei Abweichung vom Standard Soll)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Art = "SV"  --&gt; Sollstunden eingeben, wenn diese vom Standard abweichen.
Art = "SU"  --&gt; Urlaubszeit in Stunden eingeben</t>
        </r>
      </text>
    </comment>
    <comment ref="E19" authorId="0" shapeId="0">
      <text>
        <r>
          <rPr>
            <b/>
            <sz val="8"/>
            <color indexed="81"/>
            <rFont val="Tahoma"/>
            <family val="2"/>
          </rPr>
          <t xml:space="preserve">Wöchentliche Arbeitszeit ./. Anzahl der Arbeitstage
bzw.
Individuelle Soll-Vorgabe
</t>
        </r>
      </text>
    </comment>
    <comment ref="F19" authorId="0" shapeId="0">
      <text>
        <r>
          <rPr>
            <sz val="8"/>
            <color indexed="81"/>
            <rFont val="Tahoma"/>
            <family val="2"/>
          </rPr>
          <t xml:space="preserve">Beginn der Arbeitszeit
Eingabe der Uhrzeit in Stunden und Minuten, durch Komma getrennt
Bsp.
Uhrzeit: 7:30 Uhr --&gt; Eingabe: 7,30
</t>
        </r>
      </text>
    </comment>
    <comment ref="G19" authorId="0" shapeId="0">
      <text>
        <r>
          <rPr>
            <sz val="8"/>
            <color indexed="81"/>
            <rFont val="Tahoma"/>
            <family val="2"/>
          </rPr>
          <t xml:space="preserve">Bitte tragen Sie hier die </t>
        </r>
        <r>
          <rPr>
            <b/>
            <sz val="8"/>
            <color indexed="81"/>
            <rFont val="Tahoma"/>
            <family val="2"/>
          </rPr>
          <t>SUMME</t>
        </r>
        <r>
          <rPr>
            <sz val="8"/>
            <color indexed="81"/>
            <rFont val="Tahoma"/>
            <family val="2"/>
          </rPr>
          <t xml:space="preserve"> aller Pausen am Tag ein. 
Eingabe in Stunden und Minuten, getrennt durch Komma
Bsp.
30 Minuten Pause --&gt; Eingabe: 0,30    
60 Minuten Pause = 1 Stunde Pause --&gt; Eingabe: 1,00  
90 Minuten Pause = 1 Stunde 30 Minuten Pause --&gt; Eingabe: 1,30
</t>
        </r>
      </text>
    </comment>
    <comment ref="H19" authorId="0" shapeId="0">
      <text>
        <r>
          <rPr>
            <sz val="8"/>
            <color indexed="81"/>
            <rFont val="Tahoma"/>
            <family val="2"/>
          </rPr>
          <t>Ende der Arbeitszeit
Eingabe der Uhrzeit in Stunden und Minuten, getrennt durch Komma
Bsp.
Uhrzeit: 13:15 Uhr --&gt; Eingabe: 13,15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9" authorId="0" shapeId="0">
      <text>
        <r>
          <rPr>
            <sz val="8"/>
            <color indexed="81"/>
            <rFont val="Tahoma"/>
            <family val="2"/>
          </rPr>
          <t xml:space="preserve">Ist-Stunden
(wird automatisch berechnet)
Differenz zwischen Ende und Beginn der Arbeitszeit 
abzüglich Pause/n
zzgl. Zeitgutschrift für Abwesenheitszeiten
</t>
        </r>
      </text>
    </comment>
    <comment ref="J19" authorId="0" shapeId="0">
      <text>
        <r>
          <rPr>
            <b/>
            <sz val="8"/>
            <color indexed="81"/>
            <rFont val="Tahoma"/>
            <family val="2"/>
          </rPr>
          <t>Tagessaldo</t>
        </r>
      </text>
    </comment>
    <comment ref="K19" authorId="0" shapeId="0">
      <text>
        <r>
          <rPr>
            <b/>
            <sz val="8"/>
            <color indexed="81"/>
            <rFont val="Tahoma"/>
            <family val="2"/>
          </rPr>
          <t>Flexstunden = Summe der Tagessalden und Übertrag aus dem Vormonat</t>
        </r>
      </text>
    </comment>
  </commentList>
</comments>
</file>

<file path=xl/comments5.xml><?xml version="1.0" encoding="utf-8"?>
<comments xmlns="http://schemas.openxmlformats.org/spreadsheetml/2006/main">
  <authors>
    <author>Stefan Hein</author>
  </authors>
  <commentList>
    <comment ref="C19" authorId="0" shapeId="0">
      <text>
        <r>
          <rPr>
            <b/>
            <sz val="8"/>
            <color indexed="81"/>
            <rFont val="Tahoma"/>
            <family val="2"/>
          </rPr>
          <t>Bitte tragen Sie hier, falls zutreffend, ein Kürzel für Abwesenheiten ein
K     Krank 
U    Urlaub 
SU  stundenweise Urlaub
UU  unbezahlter Urlaub 
F     Feiertag 
SV  Soll-Vorgabe (bei Abweichung vom Standard Soll)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Art = "SV"  --&gt; Sollstunden eingeben, wenn diese vom Standard abweichen.
Art = "SU"  --&gt; Urlaubszeit in Stunden eingeben</t>
        </r>
      </text>
    </comment>
    <comment ref="E19" authorId="0" shapeId="0">
      <text>
        <r>
          <rPr>
            <b/>
            <sz val="8"/>
            <color indexed="81"/>
            <rFont val="Tahoma"/>
            <family val="2"/>
          </rPr>
          <t>Wöchentliche Arbeitszeit ./. Anzahl der Arbeitstage
bzw.
Individuelle Soll-Vorgabe</t>
        </r>
      </text>
    </comment>
    <comment ref="F19" authorId="0" shapeId="0">
      <text>
        <r>
          <rPr>
            <sz val="8"/>
            <color indexed="81"/>
            <rFont val="Tahoma"/>
            <family val="2"/>
          </rPr>
          <t xml:space="preserve">Beginn der Arbeitszeit
Eingabe der Uhrzeit in Stunden und Minuten, durch Komma getrennt
Bsp.
Uhrzeit: 7:30 Uhr --&gt; Eingabe: 7,30
</t>
        </r>
      </text>
    </comment>
    <comment ref="G19" authorId="0" shapeId="0">
      <text>
        <r>
          <rPr>
            <sz val="8"/>
            <color indexed="81"/>
            <rFont val="Tahoma"/>
            <family val="2"/>
          </rPr>
          <t xml:space="preserve">Bitte tragen Sie hier die </t>
        </r>
        <r>
          <rPr>
            <b/>
            <sz val="8"/>
            <color indexed="81"/>
            <rFont val="Tahoma"/>
            <family val="2"/>
          </rPr>
          <t>SUMME</t>
        </r>
        <r>
          <rPr>
            <sz val="8"/>
            <color indexed="81"/>
            <rFont val="Tahoma"/>
            <family val="2"/>
          </rPr>
          <t xml:space="preserve"> aller Pausen am Tag ein. 
Eingabe in Stunden und Minuten, getrennt durch Komma
Bsp.
30 Minuten Pause --&gt; Eingabe: 0,30    
60 Minuten Pause = 1 Stunde Pause --&gt; Eingabe: 1,00  
90 Minuten Pause = 1 Stunde 30 Minuten Pause --&gt; Eingabe: 1,30
</t>
        </r>
      </text>
    </comment>
    <comment ref="H19" authorId="0" shapeId="0">
      <text>
        <r>
          <rPr>
            <sz val="8"/>
            <color indexed="81"/>
            <rFont val="Tahoma"/>
            <family val="2"/>
          </rPr>
          <t>Ende der Arbeitszeit
Eingabe der Uhrzeit in Stunden und Minuten, getrennt durch Komma
Bsp.
Uhrzeit: 13:15 Uhr --&gt; Eingabe: 13,15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9" authorId="0" shapeId="0">
      <text>
        <r>
          <rPr>
            <sz val="8"/>
            <color indexed="81"/>
            <rFont val="Tahoma"/>
            <family val="2"/>
          </rPr>
          <t xml:space="preserve">Ist-Stunden
(wird automatisch berechnet)
Differenz zwischen Ende und Beginn der Arbeitszeit 
abzüglich Pause/n
zzgl. Zeitgutschrift für Abwesenheitszeiten
</t>
        </r>
      </text>
    </comment>
    <comment ref="J19" authorId="0" shapeId="0">
      <text>
        <r>
          <rPr>
            <b/>
            <sz val="8"/>
            <color indexed="81"/>
            <rFont val="Tahoma"/>
            <family val="2"/>
          </rPr>
          <t>Tagessaldo</t>
        </r>
      </text>
    </comment>
    <comment ref="K19" authorId="0" shapeId="0">
      <text>
        <r>
          <rPr>
            <b/>
            <sz val="8"/>
            <color indexed="81"/>
            <rFont val="Tahoma"/>
            <family val="2"/>
          </rPr>
          <t>Flexstunden = Summe der Tagessalden und Übertrag aus dem Vormonat</t>
        </r>
      </text>
    </comment>
  </commentList>
</comments>
</file>

<file path=xl/comments6.xml><?xml version="1.0" encoding="utf-8"?>
<comments xmlns="http://schemas.openxmlformats.org/spreadsheetml/2006/main">
  <authors>
    <author>Stefan Hein</author>
  </authors>
  <commentList>
    <comment ref="C19" authorId="0" shapeId="0">
      <text>
        <r>
          <rPr>
            <b/>
            <sz val="8"/>
            <color indexed="81"/>
            <rFont val="Tahoma"/>
            <family val="2"/>
          </rPr>
          <t>Bitte tragen Sie hier, falls zutreffend, ein Kürzel für Abwesenheiten ein
K     Krank 
U    Urlaub 
SU  stundenweise Urlaub
UU  unbezahlter Urlaub 
F     Feiertag 
SV  Soll-Vorgabe (bei Abweichung vom Standard Soll)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Art = "SV"  --&gt; Sollstunden eingeben, wenn diese vom Standard abweichen.
Art = "SU"  --&gt; Urlaubszeit in Stunden eingeben</t>
        </r>
      </text>
    </comment>
    <comment ref="E19" authorId="0" shapeId="0">
      <text>
        <r>
          <rPr>
            <b/>
            <sz val="8"/>
            <color indexed="81"/>
            <rFont val="Tahoma"/>
            <family val="2"/>
          </rPr>
          <t>Wöchentliche Arbeitszeit ./. Anzahl der Arbeitstage
bzw.
Individuelle Soll-Vorgabe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9" authorId="0" shapeId="0">
      <text>
        <r>
          <rPr>
            <sz val="8"/>
            <color indexed="81"/>
            <rFont val="Tahoma"/>
            <family val="2"/>
          </rPr>
          <t xml:space="preserve">Beginn der Arbeitszeit
Eingabe der Uhrzeit in Stunden und Minuten, durch Komma getrennt
Bsp.
Uhrzeit: 7:30 Uhr --&gt; Eingabe: 7,30
</t>
        </r>
      </text>
    </comment>
    <comment ref="G19" authorId="0" shapeId="0">
      <text>
        <r>
          <rPr>
            <sz val="8"/>
            <color indexed="81"/>
            <rFont val="Tahoma"/>
            <family val="2"/>
          </rPr>
          <t xml:space="preserve">Bitte tragen Sie hier die </t>
        </r>
        <r>
          <rPr>
            <b/>
            <sz val="8"/>
            <color indexed="81"/>
            <rFont val="Tahoma"/>
            <family val="2"/>
          </rPr>
          <t>SUMME</t>
        </r>
        <r>
          <rPr>
            <sz val="8"/>
            <color indexed="81"/>
            <rFont val="Tahoma"/>
            <family val="2"/>
          </rPr>
          <t xml:space="preserve"> aller Pausen am Tag ein. 
Eingabe in Stunden und Minuten, getrennt durch Komma
Bsp.
30 Minuten Pause --&gt; Eingabe: 0,30    
60 Minuten Pause = 1 Stunde Pause --&gt; Eingabe: 1,00  
90 Minuten Pause = 1 Stunde 30 Minuten Pause --&gt; Eingabe: 1,30
</t>
        </r>
      </text>
    </comment>
    <comment ref="H19" authorId="0" shapeId="0">
      <text>
        <r>
          <rPr>
            <sz val="8"/>
            <color indexed="81"/>
            <rFont val="Tahoma"/>
            <family val="2"/>
          </rPr>
          <t>Ende der Arbeitszeit
Eingabe der Uhrzeit in Stunden und Minuten, getrennt durch Komma
Bsp.
Uhrzeit: 13:15 Uhr --&gt; Eingabe: 13,15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9" authorId="0" shapeId="0">
      <text>
        <r>
          <rPr>
            <sz val="8"/>
            <color indexed="81"/>
            <rFont val="Tahoma"/>
            <family val="2"/>
          </rPr>
          <t xml:space="preserve">Ist-Stunden
(wird automatisch berechnet)
Differenz zwischen Ende und Beginn der Arbeitszeit 
abzüglich Pause/n
zzgl. Zeitgutschrift für Abwesenheitszeiten
</t>
        </r>
      </text>
    </comment>
    <comment ref="J19" authorId="0" shapeId="0">
      <text>
        <r>
          <rPr>
            <b/>
            <sz val="8"/>
            <color indexed="81"/>
            <rFont val="Tahoma"/>
            <family val="2"/>
          </rPr>
          <t>Tagessaldo</t>
        </r>
      </text>
    </comment>
    <comment ref="K19" authorId="0" shapeId="0">
      <text>
        <r>
          <rPr>
            <b/>
            <sz val="8"/>
            <color indexed="81"/>
            <rFont val="Tahoma"/>
            <family val="2"/>
          </rPr>
          <t>Flexstunden = Summe der Tagessalden und Übertrag aus dem Vormonat</t>
        </r>
      </text>
    </comment>
  </commentList>
</comments>
</file>

<file path=xl/comments7.xml><?xml version="1.0" encoding="utf-8"?>
<comments xmlns="http://schemas.openxmlformats.org/spreadsheetml/2006/main">
  <authors>
    <author>Stefan Hein</author>
  </authors>
  <commentList>
    <comment ref="C19" authorId="0" shapeId="0">
      <text>
        <r>
          <rPr>
            <b/>
            <sz val="8"/>
            <color indexed="81"/>
            <rFont val="Tahoma"/>
            <family val="2"/>
          </rPr>
          <t>Bitte tragen Sie hier, falls zutreffend, ein Kürzel für Abwesenheiten ein
K     Krank 
U    Urlaub 
SU  stundenweise Urlaub
UU  unbezahlter Urlaub 
F     Feiertag 
SV  Soll-Vorgabe (bei Abweichung vom Standard Soll)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Art = "SV"  --&gt; Sollstunden eingeben, wenn diese vom Standard abweichen.
Art = "SU"  --&gt; Urlaubszeit in Stunden eingeben</t>
        </r>
      </text>
    </comment>
    <comment ref="E19" authorId="0" shapeId="0">
      <text>
        <r>
          <rPr>
            <b/>
            <sz val="8"/>
            <color indexed="81"/>
            <rFont val="Tahoma"/>
            <family val="2"/>
          </rPr>
          <t>Wöchentliche Arbeitszeit ./. Anzahl der Arbeitstage
bzw.
Individuelle Soll-Vorgabe</t>
        </r>
      </text>
    </comment>
    <comment ref="F19" authorId="0" shapeId="0">
      <text>
        <r>
          <rPr>
            <sz val="8"/>
            <color indexed="81"/>
            <rFont val="Tahoma"/>
            <family val="2"/>
          </rPr>
          <t xml:space="preserve">Beginn der Arbeitszeit
Eingabe der Uhrzeit in Stunden und Minuten, durch Komma getrennt
Bsp.
Uhrzeit: 7:30 Uhr --&gt; Eingabe: 7,30
</t>
        </r>
      </text>
    </comment>
    <comment ref="G19" authorId="0" shapeId="0">
      <text>
        <r>
          <rPr>
            <sz val="8"/>
            <color indexed="81"/>
            <rFont val="Tahoma"/>
            <family val="2"/>
          </rPr>
          <t xml:space="preserve">Bitte tragen Sie hier die </t>
        </r>
        <r>
          <rPr>
            <b/>
            <sz val="8"/>
            <color indexed="81"/>
            <rFont val="Tahoma"/>
            <family val="2"/>
          </rPr>
          <t>SUMME</t>
        </r>
        <r>
          <rPr>
            <sz val="8"/>
            <color indexed="81"/>
            <rFont val="Tahoma"/>
            <family val="2"/>
          </rPr>
          <t xml:space="preserve"> aller Pausen am Tag ein. 
Eingabe in Stunden und Minuten, getrennt durch Komma
Bsp.
30 Minuten Pause --&gt; Eingabe: 0,30    
60 Minuten Pause = 1 Stunde Pause --&gt; Eingabe: 1,00  
90 Minuten Pause = 1 Stunde 30 Minuten Pause --&gt; Eingabe: 1,30
</t>
        </r>
      </text>
    </comment>
    <comment ref="H19" authorId="0" shapeId="0">
      <text>
        <r>
          <rPr>
            <sz val="8"/>
            <color indexed="81"/>
            <rFont val="Tahoma"/>
            <family val="2"/>
          </rPr>
          <t>Ende der Arbeitszeit
Eingabe der Uhrzeit in Stunden und Minuten, getrennt durch Komma
Bsp.
Uhrzeit: 13:15 Uhr --&gt; Eingabe: 13,15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9" authorId="0" shapeId="0">
      <text>
        <r>
          <rPr>
            <sz val="8"/>
            <color indexed="81"/>
            <rFont val="Tahoma"/>
            <family val="2"/>
          </rPr>
          <t xml:space="preserve">Ist-Stunden
(wird automatisch berechnet)
Differenz zwischen Ende und Beginn der Arbeitszeit 
abzüglich Pause/n
zzgl. Zeitgutschrift für Abwesenheitszeiten
</t>
        </r>
      </text>
    </comment>
    <comment ref="J19" authorId="0" shapeId="0">
      <text>
        <r>
          <rPr>
            <b/>
            <sz val="8"/>
            <color indexed="81"/>
            <rFont val="Tahoma"/>
            <family val="2"/>
          </rPr>
          <t>Tagessaldo</t>
        </r>
      </text>
    </comment>
    <comment ref="K19" authorId="0" shapeId="0">
      <text>
        <r>
          <rPr>
            <b/>
            <sz val="8"/>
            <color indexed="81"/>
            <rFont val="Tahoma"/>
            <family val="2"/>
          </rPr>
          <t>Flexstunden = Summe der Tagessalden und Übertrag aus dem Vormonat</t>
        </r>
      </text>
    </comment>
  </commentList>
</comments>
</file>

<file path=xl/comments8.xml><?xml version="1.0" encoding="utf-8"?>
<comments xmlns="http://schemas.openxmlformats.org/spreadsheetml/2006/main">
  <authors>
    <author>Stefan Hein</author>
  </authors>
  <commentList>
    <comment ref="C19" authorId="0" shapeId="0">
      <text>
        <r>
          <rPr>
            <b/>
            <sz val="8"/>
            <color indexed="81"/>
            <rFont val="Tahoma"/>
            <family val="2"/>
          </rPr>
          <t>Bitte tragen Sie hier, falls zutreffend, ein Kürzel für Abwesenheiten ein
K     Krank 
U    Urlaub 
SU  stundenweise Urlaub
UU  unbezahlter Urlaub 
F     Feiertag 
SV  Soll-Vorgabe (bei Abweichung vom Standard Soll)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Art = "SV"  --&gt; Sollstunden eingeben, wenn diese vom Standard abweichen.
Art = "SU"  --&gt; Urlaubszeit in Stunden eingeben</t>
        </r>
      </text>
    </comment>
    <comment ref="E19" authorId="0" shapeId="0">
      <text>
        <r>
          <rPr>
            <b/>
            <sz val="8"/>
            <color indexed="81"/>
            <rFont val="Tahoma"/>
            <family val="2"/>
          </rPr>
          <t>Wöchentliche Arbeitszeit ./. Anzahl der Arbeitstage
bzw.
Individuelle Soll-Vorgabe</t>
        </r>
      </text>
    </comment>
    <comment ref="F19" authorId="0" shapeId="0">
      <text>
        <r>
          <rPr>
            <sz val="8"/>
            <color indexed="81"/>
            <rFont val="Tahoma"/>
            <family val="2"/>
          </rPr>
          <t xml:space="preserve">Beginn der Arbeitszeit
Eingabe der Uhrzeit in Stunden und Minuten, durch Komma getrennt
Bsp.
Uhrzeit: 7:30 Uhr --&gt; Eingabe: 7,30
</t>
        </r>
      </text>
    </comment>
    <comment ref="G19" authorId="0" shapeId="0">
      <text>
        <r>
          <rPr>
            <sz val="8"/>
            <color indexed="81"/>
            <rFont val="Tahoma"/>
            <family val="2"/>
          </rPr>
          <t xml:space="preserve">Bitte tragen Sie hier die </t>
        </r>
        <r>
          <rPr>
            <b/>
            <sz val="8"/>
            <color indexed="81"/>
            <rFont val="Tahoma"/>
            <family val="2"/>
          </rPr>
          <t>SUMME</t>
        </r>
        <r>
          <rPr>
            <sz val="8"/>
            <color indexed="81"/>
            <rFont val="Tahoma"/>
            <family val="2"/>
          </rPr>
          <t xml:space="preserve"> aller Pausen am Tag ein. 
Eingabe in Stunden und Minuten, getrennt durch Komma
Bsp.
30 Minuten Pause --&gt; Eingabe: 0,30    
60 Minuten Pause = 1 Stunde Pause --&gt; Eingabe: 1,00  
90 Minuten Pause = 1 Stunde 30 Minuten Pause --&gt; Eingabe: 1,30
</t>
        </r>
      </text>
    </comment>
    <comment ref="H19" authorId="0" shapeId="0">
      <text>
        <r>
          <rPr>
            <sz val="8"/>
            <color indexed="81"/>
            <rFont val="Tahoma"/>
            <family val="2"/>
          </rPr>
          <t>Ende der Arbeitszeit
Eingabe der Uhrzeit in Stunden und Minuten, getrennt durch Komma
Bsp.
Uhrzeit: 13:15 Uhr --&gt; Eingabe: 13,15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9" authorId="0" shapeId="0">
      <text>
        <r>
          <rPr>
            <sz val="8"/>
            <color indexed="81"/>
            <rFont val="Tahoma"/>
            <family val="2"/>
          </rPr>
          <t xml:space="preserve">Ist-Stunden
(wird automatisch berechnet)
Differenz zwischen Ende und Beginn der Arbeitszeit 
abzüglich Pause/n
zzgl. Zeitgutschrift für Abwesenheitszeiten
</t>
        </r>
      </text>
    </comment>
    <comment ref="J19" authorId="0" shapeId="0">
      <text>
        <r>
          <rPr>
            <b/>
            <sz val="8"/>
            <color indexed="81"/>
            <rFont val="Tahoma"/>
            <family val="2"/>
          </rPr>
          <t>Tagessaldo</t>
        </r>
      </text>
    </comment>
    <comment ref="K19" authorId="0" shapeId="0">
      <text>
        <r>
          <rPr>
            <b/>
            <sz val="8"/>
            <color indexed="81"/>
            <rFont val="Tahoma"/>
            <family val="2"/>
          </rPr>
          <t>Flexstunden = Summe der Tagessalden und Übertrag aus dem Vormonat</t>
        </r>
      </text>
    </comment>
  </commentList>
</comments>
</file>

<file path=xl/comments9.xml><?xml version="1.0" encoding="utf-8"?>
<comments xmlns="http://schemas.openxmlformats.org/spreadsheetml/2006/main">
  <authors>
    <author>Stefan Hein</author>
  </authors>
  <commentList>
    <comment ref="C19" authorId="0" shapeId="0">
      <text>
        <r>
          <rPr>
            <b/>
            <sz val="8"/>
            <color indexed="81"/>
            <rFont val="Tahoma"/>
            <family val="2"/>
          </rPr>
          <t>Bitte tragen Sie hier, falls zutreffend, ein Kürzel für Abwesenheiten ein
K     Krank 
U    Urlaub 
SU  stundenweise Urlaub
UU  unbezahlter Urlaub 
F     Feiertag 
SV  Soll-Vorgabe (bei Abweichung vom Standard Soll)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Art = "SV"  --&gt; Sollstunden eingeben, wenn diese vom Standard abweichen.
Art = "SU"  --&gt; Urlaubszeit in Stunden eingeben</t>
        </r>
      </text>
    </comment>
    <comment ref="E19" authorId="0" shapeId="0">
      <text>
        <r>
          <rPr>
            <b/>
            <sz val="8"/>
            <color indexed="81"/>
            <rFont val="Tahoma"/>
            <family val="2"/>
          </rPr>
          <t>Wöchentliche Arbeitszeit ./. Anzahl der Arbeitstage
bzw.
Individuelle Soll-Vorgabe</t>
        </r>
      </text>
    </comment>
    <comment ref="F19" authorId="0" shapeId="0">
      <text>
        <r>
          <rPr>
            <sz val="8"/>
            <color indexed="81"/>
            <rFont val="Tahoma"/>
            <family val="2"/>
          </rPr>
          <t xml:space="preserve">Beginn der Arbeitszeit
Eingabe der Uhrzeit in Stunden und Minuten, durch Komma getrennt
Bsp.
Uhrzeit: 7:30 Uhr --&gt; Eingabe: 7,30
</t>
        </r>
      </text>
    </comment>
    <comment ref="G19" authorId="0" shapeId="0">
      <text>
        <r>
          <rPr>
            <sz val="8"/>
            <color indexed="81"/>
            <rFont val="Tahoma"/>
            <family val="2"/>
          </rPr>
          <t xml:space="preserve">Bitte tragen Sie hier die </t>
        </r>
        <r>
          <rPr>
            <b/>
            <sz val="8"/>
            <color indexed="81"/>
            <rFont val="Tahoma"/>
            <family val="2"/>
          </rPr>
          <t>SUMME</t>
        </r>
        <r>
          <rPr>
            <sz val="8"/>
            <color indexed="81"/>
            <rFont val="Tahoma"/>
            <family val="2"/>
          </rPr>
          <t xml:space="preserve"> aller Pausen am Tag ein. 
Eingabe in Stunden und Minuten, getrennt durch Komma
Bsp.
30 Minuten Pause --&gt; Eingabe: 0,30    
60 Minuten Pause = 1 Stunde Pause --&gt; Eingabe: 1,00  
90 Minuten Pause = 1 Stunde 30 Minuten Pause --&gt; Eingabe: 1,30
</t>
        </r>
      </text>
    </comment>
    <comment ref="H19" authorId="0" shapeId="0">
      <text>
        <r>
          <rPr>
            <sz val="8"/>
            <color indexed="81"/>
            <rFont val="Tahoma"/>
            <family val="2"/>
          </rPr>
          <t>Ende der Arbeitszeit
Eingabe der Uhrzeit in Stunden und Minuten, getrennt durch Komma
Bsp.
Uhrzeit: 13:15 Uhr --&gt; Eingabe: 13,15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9" authorId="0" shapeId="0">
      <text>
        <r>
          <rPr>
            <sz val="8"/>
            <color indexed="81"/>
            <rFont val="Tahoma"/>
            <family val="2"/>
          </rPr>
          <t xml:space="preserve">Ist-Stunden
(wird automatisch berechnet)
Differenz zwischen Ende und Beginn der Arbeitszeit 
abzüglich Pause/n
zzgl. Zeitgutschrift für Abwesenheitszeiten
</t>
        </r>
      </text>
    </comment>
    <comment ref="J19" authorId="0" shapeId="0">
      <text>
        <r>
          <rPr>
            <b/>
            <sz val="8"/>
            <color indexed="81"/>
            <rFont val="Tahoma"/>
            <family val="2"/>
          </rPr>
          <t>Tagessaldo</t>
        </r>
      </text>
    </comment>
    <comment ref="K19" authorId="0" shapeId="0">
      <text>
        <r>
          <rPr>
            <b/>
            <sz val="8"/>
            <color indexed="81"/>
            <rFont val="Tahoma"/>
            <family val="2"/>
          </rPr>
          <t>Flexstunden = Summe der Tagessalden und Übertrag aus dem Vormonat</t>
        </r>
      </text>
    </comment>
  </commentList>
</comments>
</file>

<file path=xl/sharedStrings.xml><?xml version="1.0" encoding="utf-8"?>
<sst xmlns="http://schemas.openxmlformats.org/spreadsheetml/2006/main" count="964" uniqueCount="90">
  <si>
    <t>Tag</t>
  </si>
  <si>
    <t>Beginn</t>
  </si>
  <si>
    <t>Ende</t>
  </si>
  <si>
    <t xml:space="preserve">Name, Vorname: </t>
  </si>
  <si>
    <t>Bereich:</t>
  </si>
  <si>
    <t>Datum</t>
  </si>
  <si>
    <t>Unterschrift Arbeitnehmer/in</t>
  </si>
  <si>
    <t>Pause/n</t>
  </si>
  <si>
    <t>Beschäftigt als:</t>
  </si>
  <si>
    <t>SHK</t>
  </si>
  <si>
    <t>WHF</t>
  </si>
  <si>
    <t>WHK</t>
  </si>
  <si>
    <t>WOT</t>
  </si>
  <si>
    <t>Fachmentor/in</t>
  </si>
  <si>
    <t>wiss. Mitarbeiter/in</t>
  </si>
  <si>
    <t>Lehrkraft für bes. Aufgaben</t>
  </si>
  <si>
    <t>nichtwiss. Mitarbeiter/in</t>
  </si>
  <si>
    <t>maximale Arbeitszeit</t>
  </si>
  <si>
    <t>Art</t>
  </si>
  <si>
    <t>Bemerkung</t>
  </si>
  <si>
    <t>Bestätigung durch Bereich</t>
  </si>
  <si>
    <t>F</t>
  </si>
  <si>
    <t>Arbeitszeitkonto für den Monat:</t>
  </si>
  <si>
    <t>Januar</t>
  </si>
  <si>
    <t>Soll</t>
  </si>
  <si>
    <t>Montag</t>
  </si>
  <si>
    <t>Dienstag</t>
  </si>
  <si>
    <t>Mittwoch</t>
  </si>
  <si>
    <t>Donnerstag</t>
  </si>
  <si>
    <t>Freitag</t>
  </si>
  <si>
    <t>Parameter</t>
  </si>
  <si>
    <t>IST</t>
  </si>
  <si>
    <t>SOLL</t>
  </si>
  <si>
    <t>FLEX</t>
  </si>
  <si>
    <t>Ist</t>
  </si>
  <si>
    <t>Zeit</t>
  </si>
  <si>
    <t>K</t>
  </si>
  <si>
    <t>U</t>
  </si>
  <si>
    <t>SU</t>
  </si>
  <si>
    <t>UU</t>
  </si>
  <si>
    <t>SV</t>
  </si>
  <si>
    <t>Übertrag Vormonat:</t>
  </si>
  <si>
    <t>+ / - Tag</t>
  </si>
  <si>
    <t>Dezimalwerte</t>
  </si>
  <si>
    <t>hh,mm</t>
  </si>
  <si>
    <t>Dezimal</t>
  </si>
  <si>
    <t>Dezima</t>
  </si>
  <si>
    <t>Angaben im Dezimalformat</t>
  </si>
  <si>
    <t>Gesamt</t>
  </si>
  <si>
    <t>Flex Gesamt</t>
  </si>
  <si>
    <t>Flex Monat</t>
  </si>
  <si>
    <t>Vorgaben im Dezimalformat</t>
  </si>
  <si>
    <r>
      <rPr>
        <b/>
        <sz val="10"/>
        <color indexed="9"/>
        <rFont val="Calibri"/>
        <family val="2"/>
      </rPr>
      <t>Arbeitszeit</t>
    </r>
    <r>
      <rPr>
        <b/>
        <sz val="10"/>
        <color indexed="13"/>
        <rFont val="Calibri"/>
        <family val="2"/>
      </rPr>
      <t xml:space="preserve"> in </t>
    </r>
    <r>
      <rPr>
        <b/>
        <sz val="11"/>
        <color indexed="13"/>
        <rFont val="Calibri"/>
        <family val="2"/>
      </rPr>
      <t>hh,mm</t>
    </r>
  </si>
  <si>
    <t>Wechsel auf 35 h /Woche ab 26.01.</t>
  </si>
  <si>
    <t>Wöchentl. Arbeitszeit: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</si>
  <si>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</si>
  <si>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</si>
  <si>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</si>
  <si>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</si>
  <si>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</si>
  <si>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</si>
  <si>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</si>
  <si>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</si>
  <si>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</si>
  <si>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</si>
  <si>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</si>
  <si>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SOLL pro Tag:</t>
  </si>
  <si>
    <t>5 Tage Woche</t>
  </si>
  <si>
    <t>individuell</t>
  </si>
  <si>
    <t>Summe</t>
  </si>
  <si>
    <t>Mustermann, Manfred</t>
  </si>
  <si>
    <t>Musterbereich</t>
  </si>
  <si>
    <t>Vorgaben "Art"</t>
  </si>
  <si>
    <t>Min / Max für Soll-Arbeitstage</t>
  </si>
  <si>
    <t>Minutenwerte</t>
  </si>
  <si>
    <t>Min / Max für wöchent. Arb.zeit</t>
  </si>
  <si>
    <t>Stefan Hein</t>
  </si>
  <si>
    <t>FernUniversität in Hagen</t>
  </si>
  <si>
    <t>Stellv. Abteilungsleiter</t>
  </si>
  <si>
    <t>Universitätsstr. 47</t>
  </si>
  <si>
    <t>58097 Hagen</t>
  </si>
  <si>
    <t>Dezernat 3.1 - Tarifpersonal und nebenb.Besch.</t>
  </si>
  <si>
    <t>Diese Datei wurde erstellt im April 2015 von:</t>
  </si>
  <si>
    <t>letzte Änderung:</t>
  </si>
  <si>
    <t>gültig ab:</t>
  </si>
  <si>
    <t>(nur bei Stundenänderung oder Änderung der Arbeitstage innerhalb des Monats auszufüllen)</t>
  </si>
  <si>
    <t>Wöchentl. Arbeitszeit NEU:</t>
  </si>
  <si>
    <t>SOLL pro Tag NEU:</t>
  </si>
  <si>
    <t>Pritzel-Hentley, Kyra</t>
  </si>
  <si>
    <t>Citec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</si>
</sst>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ddd\,\ dd;;"/>
    <numFmt numFmtId="165" formatCode="##&quot;:&quot;##"/>
    <numFmt numFmtId="166" formatCode="h:mm;@"/>
    <numFmt numFmtId="167" formatCode="[$-407]d/\ mmm/\ yy;@"/>
    <numFmt numFmtId="168" formatCode="[h]:mm"/>
    <numFmt numFmtId="169" formatCode="0.0000"/>
    <numFmt numFmtId="170" formatCode="0.0000000"/>
    <numFmt numFmtId="171" formatCode="0.000"/>
  </numFmts>
  <fonts count="54">
    <font>
      <sz val="11"/>
      <color theme="1"/>
      <name val="Frutiger LT Com 45 Light"/>
      <family val="2"/>
    </font>
    <font>
      <sz val="11"/>
      <color theme="1"/>
      <name val="Calibri"/>
      <family val="2"/>
      <scheme val="minor"/>
    </font>
    <font>
      <sz val="9"/>
      <name val="Segoe UI Light"/>
      <family val="2"/>
    </font>
    <font>
      <sz val="8"/>
      <name val="Segoe UI Light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6"/>
      <name val="Arial"/>
      <family val="2"/>
    </font>
    <font>
      <b/>
      <sz val="11"/>
      <color indexed="13"/>
      <name val="Calibri"/>
      <family val="2"/>
    </font>
    <font>
      <b/>
      <sz val="10"/>
      <color indexed="9"/>
      <name val="Calibri"/>
      <family val="2"/>
    </font>
    <font>
      <b/>
      <sz val="10"/>
      <color indexed="13"/>
      <name val="Calibri"/>
      <family val="2"/>
    </font>
    <font>
      <sz val="11"/>
      <name val="Frutiger LT Com 45 Light"/>
      <family val="2"/>
    </font>
    <font>
      <sz val="10"/>
      <name val="Frutiger LT Com 45 Light"/>
      <family val="2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Frutiger LT Com 45 Light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6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</font>
    <font>
      <sz val="9"/>
      <color theme="0" tint="-0.3499862666707357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6"/>
      <color theme="0"/>
      <name val="Arial"/>
      <family val="2"/>
    </font>
    <font>
      <sz val="9"/>
      <color theme="0"/>
      <name val="Calibri"/>
      <family val="2"/>
      <scheme val="minor"/>
    </font>
    <font>
      <sz val="9"/>
      <color theme="0"/>
      <name val="Segoe UI Light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Frutiger LT Com 45 Light"/>
      <family val="2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9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0"/>
      <color rgb="FFFFFF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12" fillId="2" borderId="1" xfId="0" applyFont="1" applyFill="1" applyBorder="1" applyAlignment="1" applyProtection="1">
      <alignment horizontal="center" vertical="center"/>
    </xf>
    <xf numFmtId="0" fontId="12" fillId="2" borderId="2" xfId="0" applyFont="1" applyFill="1" applyBorder="1" applyAlignment="1" applyProtection="1">
      <alignment horizontal="center" vertical="center" wrapText="1"/>
    </xf>
    <xf numFmtId="0" fontId="12" fillId="2" borderId="1" xfId="0" quotePrefix="1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 applyProtection="1">
      <alignment horizontal="center" vertical="center"/>
    </xf>
    <xf numFmtId="0" fontId="0" fillId="0" borderId="0" xfId="0" applyProtection="1"/>
    <xf numFmtId="0" fontId="14" fillId="0" borderId="0" xfId="0" applyFont="1" applyProtection="1"/>
    <xf numFmtId="0" fontId="12" fillId="2" borderId="2" xfId="0" applyFont="1" applyFill="1" applyBorder="1" applyAlignment="1" applyProtection="1">
      <alignment horizontal="center" vertical="center"/>
    </xf>
    <xf numFmtId="0" fontId="12" fillId="2" borderId="4" xfId="0" applyFont="1" applyFill="1" applyBorder="1" applyAlignment="1" applyProtection="1">
      <alignment horizontal="center" vertical="center"/>
    </xf>
    <xf numFmtId="0" fontId="12" fillId="2" borderId="1" xfId="0" applyFont="1" applyFill="1" applyBorder="1" applyAlignment="1" applyProtection="1">
      <alignment horizontal="center" vertical="center" wrapText="1"/>
    </xf>
    <xf numFmtId="0" fontId="15" fillId="3" borderId="0" xfId="0" applyFont="1" applyFill="1" applyProtection="1"/>
    <xf numFmtId="0" fontId="0" fillId="3" borderId="0" xfId="0" applyFill="1" applyProtection="1"/>
    <xf numFmtId="0" fontId="16" fillId="3" borderId="0" xfId="0" applyFont="1" applyFill="1" applyBorder="1" applyAlignment="1" applyProtection="1">
      <alignment horizontal="center"/>
    </xf>
    <xf numFmtId="0" fontId="17" fillId="3" borderId="1" xfId="0" applyFont="1" applyFill="1" applyBorder="1" applyProtection="1"/>
    <xf numFmtId="0" fontId="18" fillId="3" borderId="0" xfId="0" applyFont="1" applyFill="1" applyBorder="1" applyAlignment="1" applyProtection="1">
      <alignment horizontal="center" vertical="top"/>
    </xf>
    <xf numFmtId="0" fontId="18" fillId="3" borderId="3" xfId="0" applyFont="1" applyFill="1" applyBorder="1" applyAlignment="1" applyProtection="1">
      <alignment horizontal="center" vertical="top"/>
    </xf>
    <xf numFmtId="0" fontId="18" fillId="3" borderId="5" xfId="0" applyFont="1" applyFill="1" applyBorder="1" applyAlignment="1" applyProtection="1">
      <alignment horizontal="center" vertical="top"/>
    </xf>
    <xf numFmtId="0" fontId="16" fillId="3" borderId="6" xfId="0" applyFont="1" applyFill="1" applyBorder="1" applyAlignment="1" applyProtection="1">
      <alignment horizontal="center"/>
    </xf>
    <xf numFmtId="0" fontId="19" fillId="3" borderId="7" xfId="0" applyFont="1" applyFill="1" applyBorder="1" applyAlignment="1" applyProtection="1">
      <alignment horizontal="left" vertical="center"/>
    </xf>
    <xf numFmtId="0" fontId="19" fillId="3" borderId="0" xfId="0" applyFont="1" applyFill="1" applyBorder="1" applyAlignment="1" applyProtection="1">
      <alignment vertical="center"/>
    </xf>
    <xf numFmtId="0" fontId="17" fillId="3" borderId="0" xfId="0" applyFont="1" applyFill="1" applyBorder="1" applyProtection="1"/>
    <xf numFmtId="0" fontId="17" fillId="3" borderId="8" xfId="0" applyFont="1" applyFill="1" applyBorder="1" applyAlignment="1" applyProtection="1">
      <alignment horizontal="center"/>
    </xf>
    <xf numFmtId="0" fontId="17" fillId="3" borderId="0" xfId="0" applyFont="1" applyFill="1" applyBorder="1" applyAlignment="1" applyProtection="1">
      <alignment horizontal="center"/>
    </xf>
    <xf numFmtId="0" fontId="17" fillId="3" borderId="7" xfId="0" applyFont="1" applyFill="1" applyBorder="1" applyAlignment="1" applyProtection="1">
      <alignment horizontal="left" vertical="center"/>
    </xf>
    <xf numFmtId="0" fontId="17" fillId="3" borderId="0" xfId="0" applyFont="1" applyFill="1" applyBorder="1" applyAlignment="1" applyProtection="1">
      <alignment horizontal="left" vertical="center"/>
    </xf>
    <xf numFmtId="0" fontId="20" fillId="3" borderId="0" xfId="0" applyFont="1" applyFill="1" applyBorder="1" applyAlignment="1" applyProtection="1">
      <alignment vertical="center"/>
    </xf>
    <xf numFmtId="0" fontId="17" fillId="3" borderId="0" xfId="0" applyFont="1" applyFill="1" applyBorder="1" applyAlignment="1" applyProtection="1">
      <alignment vertical="center"/>
    </xf>
    <xf numFmtId="0" fontId="17" fillId="3" borderId="0" xfId="0" applyFont="1" applyFill="1" applyBorder="1" applyAlignment="1" applyProtection="1">
      <alignment horizontal="center" vertical="center"/>
    </xf>
    <xf numFmtId="0" fontId="21" fillId="3" borderId="8" xfId="0" applyFont="1" applyFill="1" applyBorder="1" applyProtection="1"/>
    <xf numFmtId="0" fontId="21" fillId="3" borderId="0" xfId="0" applyFont="1" applyFill="1" applyProtection="1"/>
    <xf numFmtId="0" fontId="19" fillId="3" borderId="0" xfId="0" applyFont="1" applyFill="1" applyBorder="1" applyAlignment="1" applyProtection="1">
      <alignment horizontal="left" vertical="center"/>
    </xf>
    <xf numFmtId="0" fontId="20" fillId="3" borderId="0" xfId="0" applyFont="1" applyFill="1" applyBorder="1" applyAlignment="1" applyProtection="1">
      <alignment horizontal="center" vertical="center"/>
    </xf>
    <xf numFmtId="169" fontId="21" fillId="3" borderId="0" xfId="0" applyNumberFormat="1" applyFont="1" applyFill="1" applyBorder="1" applyAlignment="1" applyProtection="1">
      <alignment horizontal="center" vertical="center"/>
    </xf>
    <xf numFmtId="0" fontId="21" fillId="3" borderId="0" xfId="0" applyFont="1" applyFill="1" applyBorder="1" applyProtection="1"/>
    <xf numFmtId="0" fontId="17" fillId="3" borderId="0" xfId="0" applyFont="1" applyFill="1" applyBorder="1" applyAlignment="1" applyProtection="1">
      <alignment horizontal="right"/>
    </xf>
    <xf numFmtId="0" fontId="21" fillId="3" borderId="4" xfId="0" applyFont="1" applyFill="1" applyBorder="1" applyProtection="1"/>
    <xf numFmtId="14" fontId="15" fillId="3" borderId="0" xfId="0" applyNumberFormat="1" applyFont="1" applyFill="1" applyProtection="1"/>
    <xf numFmtId="14" fontId="22" fillId="3" borderId="0" xfId="0" applyNumberFormat="1" applyFont="1" applyFill="1" applyProtection="1"/>
    <xf numFmtId="0" fontId="23" fillId="3" borderId="0" xfId="0" applyFont="1" applyFill="1" applyBorder="1" applyProtection="1"/>
    <xf numFmtId="14" fontId="24" fillId="3" borderId="0" xfId="0" applyNumberFormat="1" applyFont="1" applyFill="1" applyProtection="1"/>
    <xf numFmtId="0" fontId="25" fillId="3" borderId="0" xfId="0" applyFont="1" applyFill="1" applyBorder="1" applyProtection="1"/>
    <xf numFmtId="0" fontId="26" fillId="3" borderId="0" xfId="0" applyFont="1" applyFill="1" applyProtection="1"/>
    <xf numFmtId="164" fontId="27" fillId="3" borderId="9" xfId="0" applyNumberFormat="1" applyFont="1" applyFill="1" applyBorder="1" applyAlignment="1" applyProtection="1">
      <alignment horizontal="center" vertical="center"/>
    </xf>
    <xf numFmtId="168" fontId="27" fillId="3" borderId="10" xfId="0" applyNumberFormat="1" applyFont="1" applyFill="1" applyBorder="1" applyAlignment="1" applyProtection="1">
      <alignment horizontal="center" vertical="center"/>
      <protection locked="0"/>
    </xf>
    <xf numFmtId="2" fontId="27" fillId="3" borderId="10" xfId="0" applyNumberFormat="1" applyFont="1" applyFill="1" applyBorder="1" applyAlignment="1" applyProtection="1">
      <alignment horizontal="center" vertical="center"/>
      <protection locked="0"/>
    </xf>
    <xf numFmtId="2" fontId="27" fillId="3" borderId="10" xfId="0" applyNumberFormat="1" applyFont="1" applyFill="1" applyBorder="1" applyAlignment="1" applyProtection="1">
      <alignment horizontal="center" vertical="center"/>
    </xf>
    <xf numFmtId="2" fontId="28" fillId="3" borderId="11" xfId="0" applyNumberFormat="1" applyFont="1" applyFill="1" applyBorder="1" applyAlignment="1" applyProtection="1">
      <alignment horizontal="center" vertical="center"/>
      <protection locked="0"/>
    </xf>
    <xf numFmtId="2" fontId="27" fillId="3" borderId="11" xfId="0" applyNumberFormat="1" applyFont="1" applyFill="1" applyBorder="1" applyAlignment="1" applyProtection="1">
      <alignment horizontal="center" vertical="center"/>
    </xf>
    <xf numFmtId="2" fontId="27" fillId="3" borderId="12" xfId="0" applyNumberFormat="1" applyFont="1" applyFill="1" applyBorder="1" applyAlignment="1" applyProtection="1">
      <alignment horizontal="center" vertical="center"/>
    </xf>
    <xf numFmtId="164" fontId="27" fillId="3" borderId="13" xfId="0" applyNumberFormat="1" applyFont="1" applyFill="1" applyBorder="1" applyAlignment="1" applyProtection="1">
      <alignment horizontal="center" vertical="center"/>
    </xf>
    <xf numFmtId="168" fontId="27" fillId="3" borderId="14" xfId="0" applyNumberFormat="1" applyFont="1" applyFill="1" applyBorder="1" applyAlignment="1" applyProtection="1">
      <alignment horizontal="center" vertical="center"/>
      <protection locked="0"/>
    </xf>
    <xf numFmtId="2" fontId="27" fillId="3" borderId="14" xfId="0" applyNumberFormat="1" applyFont="1" applyFill="1" applyBorder="1" applyAlignment="1" applyProtection="1">
      <alignment horizontal="center" vertical="center"/>
      <protection locked="0"/>
    </xf>
    <xf numFmtId="2" fontId="27" fillId="3" borderId="14" xfId="0" applyNumberFormat="1" applyFont="1" applyFill="1" applyBorder="1" applyAlignment="1" applyProtection="1">
      <alignment horizontal="center" vertical="center"/>
    </xf>
    <xf numFmtId="169" fontId="6" fillId="3" borderId="0" xfId="0" applyNumberFormat="1" applyFont="1" applyFill="1" applyBorder="1" applyAlignment="1" applyProtection="1">
      <alignment horizontal="left" vertical="center"/>
    </xf>
    <xf numFmtId="164" fontId="27" fillId="3" borderId="15" xfId="0" applyNumberFormat="1" applyFont="1" applyFill="1" applyBorder="1" applyAlignment="1" applyProtection="1">
      <alignment horizontal="center" vertical="center"/>
    </xf>
    <xf numFmtId="168" fontId="27" fillId="3" borderId="16" xfId="0" applyNumberFormat="1" applyFont="1" applyFill="1" applyBorder="1" applyAlignment="1" applyProtection="1">
      <alignment horizontal="center" vertical="center"/>
      <protection locked="0"/>
    </xf>
    <xf numFmtId="2" fontId="27" fillId="3" borderId="16" xfId="0" applyNumberFormat="1" applyFont="1" applyFill="1" applyBorder="1" applyAlignment="1" applyProtection="1">
      <alignment horizontal="center" vertical="center"/>
      <protection locked="0"/>
    </xf>
    <xf numFmtId="2" fontId="27" fillId="3" borderId="16" xfId="0" applyNumberFormat="1" applyFont="1" applyFill="1" applyBorder="1" applyAlignment="1" applyProtection="1">
      <alignment horizontal="center" vertical="center"/>
    </xf>
    <xf numFmtId="2" fontId="28" fillId="3" borderId="17" xfId="0" applyNumberFormat="1" applyFont="1" applyFill="1" applyBorder="1" applyAlignment="1" applyProtection="1">
      <alignment horizontal="center" vertical="center"/>
      <protection locked="0"/>
    </xf>
    <xf numFmtId="2" fontId="27" fillId="3" borderId="17" xfId="0" applyNumberFormat="1" applyFont="1" applyFill="1" applyBorder="1" applyAlignment="1" applyProtection="1">
      <alignment horizontal="center" vertical="center"/>
    </xf>
    <xf numFmtId="2" fontId="27" fillId="3" borderId="18" xfId="0" applyNumberFormat="1" applyFont="1" applyFill="1" applyBorder="1" applyAlignment="1" applyProtection="1">
      <alignment horizontal="center" vertical="center"/>
    </xf>
    <xf numFmtId="2" fontId="29" fillId="3" borderId="19" xfId="0" applyNumberFormat="1" applyFont="1" applyFill="1" applyBorder="1" applyAlignment="1" applyProtection="1">
      <alignment horizontal="center" vertical="center"/>
    </xf>
    <xf numFmtId="168" fontId="27" fillId="3" borderId="20" xfId="0" applyNumberFormat="1" applyFont="1" applyFill="1" applyBorder="1" applyAlignment="1" applyProtection="1">
      <alignment horizontal="center" vertical="center"/>
    </xf>
    <xf numFmtId="2" fontId="27" fillId="3" borderId="20" xfId="0" applyNumberFormat="1" applyFont="1" applyFill="1" applyBorder="1" applyAlignment="1" applyProtection="1">
      <alignment horizontal="center" vertical="center"/>
    </xf>
    <xf numFmtId="2" fontId="28" fillId="3" borderId="20" xfId="0" applyNumberFormat="1" applyFont="1" applyFill="1" applyBorder="1" applyAlignment="1" applyProtection="1">
      <alignment horizontal="center" vertical="center"/>
    </xf>
    <xf numFmtId="167" fontId="27" fillId="3" borderId="20" xfId="0" applyNumberFormat="1" applyFont="1" applyFill="1" applyBorder="1" applyAlignment="1" applyProtection="1">
      <alignment horizontal="center" vertical="center"/>
    </xf>
    <xf numFmtId="170" fontId="6" fillId="3" borderId="21" xfId="0" applyNumberFormat="1" applyFont="1" applyFill="1" applyBorder="1" applyProtection="1"/>
    <xf numFmtId="170" fontId="6" fillId="3" borderId="0" xfId="0" applyNumberFormat="1" applyFont="1" applyFill="1" applyProtection="1"/>
    <xf numFmtId="0" fontId="17" fillId="3" borderId="2" xfId="0" applyFont="1" applyFill="1" applyBorder="1" applyProtection="1"/>
    <xf numFmtId="2" fontId="30" fillId="3" borderId="1" xfId="0" applyNumberFormat="1" applyFont="1" applyFill="1" applyBorder="1" applyAlignment="1" applyProtection="1">
      <alignment horizontal="center" vertical="center"/>
    </xf>
    <xf numFmtId="49" fontId="29" fillId="3" borderId="1" xfId="0" applyNumberFormat="1" applyFont="1" applyFill="1" applyBorder="1" applyAlignment="1" applyProtection="1">
      <alignment horizontal="right" vertical="center"/>
    </xf>
    <xf numFmtId="2" fontId="29" fillId="3" borderId="1" xfId="0" applyNumberFormat="1" applyFont="1" applyFill="1" applyBorder="1" applyAlignment="1" applyProtection="1">
      <alignment horizontal="center" vertical="center"/>
    </xf>
    <xf numFmtId="1" fontId="30" fillId="3" borderId="1" xfId="0" applyNumberFormat="1" applyFont="1" applyFill="1" applyBorder="1" applyAlignment="1" applyProtection="1">
      <alignment horizontal="center" vertical="center"/>
    </xf>
    <xf numFmtId="165" fontId="29" fillId="3" borderId="1" xfId="0" applyNumberFormat="1" applyFont="1" applyFill="1" applyBorder="1" applyAlignment="1" applyProtection="1">
      <alignment vertical="center"/>
    </xf>
    <xf numFmtId="2" fontId="21" fillId="3" borderId="4" xfId="0" applyNumberFormat="1" applyFont="1" applyFill="1" applyBorder="1" applyProtection="1"/>
    <xf numFmtId="2" fontId="21" fillId="3" borderId="0" xfId="0" applyNumberFormat="1" applyFont="1" applyFill="1" applyProtection="1"/>
    <xf numFmtId="0" fontId="31" fillId="3" borderId="0" xfId="0" applyFont="1" applyFill="1" applyProtection="1"/>
    <xf numFmtId="169" fontId="32" fillId="3" borderId="0" xfId="0" applyNumberFormat="1" applyFont="1" applyFill="1" applyAlignment="1" applyProtection="1">
      <alignment horizontal="center"/>
    </xf>
    <xf numFmtId="0" fontId="27" fillId="3" borderId="0" xfId="0" applyFont="1" applyFill="1" applyBorder="1" applyAlignment="1" applyProtection="1"/>
    <xf numFmtId="0" fontId="17" fillId="3" borderId="0" xfId="0" applyFont="1" applyFill="1" applyProtection="1"/>
    <xf numFmtId="168" fontId="27" fillId="3" borderId="0" xfId="0" applyNumberFormat="1" applyFont="1" applyFill="1" applyBorder="1" applyAlignment="1" applyProtection="1">
      <alignment horizontal="center"/>
    </xf>
    <xf numFmtId="169" fontId="27" fillId="3" borderId="0" xfId="0" applyNumberFormat="1" applyFont="1" applyFill="1" applyBorder="1" applyAlignment="1" applyProtection="1">
      <alignment horizontal="center"/>
    </xf>
    <xf numFmtId="0" fontId="27" fillId="3" borderId="0" xfId="0" applyFont="1" applyFill="1" applyProtection="1"/>
    <xf numFmtId="0" fontId="33" fillId="3" borderId="0" xfId="0" applyFont="1" applyFill="1" applyProtection="1"/>
    <xf numFmtId="0" fontId="26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vertical="center"/>
    </xf>
    <xf numFmtId="0" fontId="26" fillId="3" borderId="1" xfId="0" applyFont="1" applyFill="1" applyBorder="1" applyAlignment="1" applyProtection="1"/>
    <xf numFmtId="0" fontId="17" fillId="3" borderId="1" xfId="0" applyFont="1" applyFill="1" applyBorder="1" applyAlignment="1" applyProtection="1"/>
    <xf numFmtId="0" fontId="21" fillId="3" borderId="1" xfId="0" applyFont="1" applyFill="1" applyBorder="1" applyProtection="1"/>
    <xf numFmtId="0" fontId="27" fillId="3" borderId="0" xfId="0" applyFont="1" applyFill="1" applyAlignment="1" applyProtection="1">
      <alignment horizontal="center" vertical="center"/>
    </xf>
    <xf numFmtId="0" fontId="15" fillId="3" borderId="0" xfId="0" applyFont="1" applyFill="1" applyBorder="1" applyProtection="1"/>
    <xf numFmtId="0" fontId="34" fillId="3" borderId="0" xfId="0" applyFont="1" applyFill="1" applyBorder="1" applyAlignment="1" applyProtection="1">
      <alignment horizontal="center"/>
    </xf>
    <xf numFmtId="0" fontId="22" fillId="3" borderId="0" xfId="0" applyFont="1" applyFill="1" applyBorder="1" applyProtection="1"/>
    <xf numFmtId="0" fontId="22" fillId="3" borderId="0" xfId="0" applyFont="1" applyFill="1" applyProtection="1"/>
    <xf numFmtId="0" fontId="15" fillId="3" borderId="0" xfId="0" applyFont="1" applyFill="1" applyAlignment="1" applyProtection="1">
      <alignment horizontal="center"/>
    </xf>
    <xf numFmtId="0" fontId="15" fillId="3" borderId="0" xfId="0" applyFont="1" applyFill="1" applyBorder="1" applyAlignment="1" applyProtection="1">
      <alignment horizontal="center"/>
    </xf>
    <xf numFmtId="0" fontId="15" fillId="3" borderId="0" xfId="0" quotePrefix="1" applyFont="1" applyFill="1" applyBorder="1" applyAlignment="1" applyProtection="1">
      <alignment horizontal="center"/>
    </xf>
    <xf numFmtId="0" fontId="15" fillId="3" borderId="0" xfId="0" applyFont="1" applyFill="1" applyBorder="1" applyAlignment="1" applyProtection="1">
      <alignment horizontal="right"/>
    </xf>
    <xf numFmtId="169" fontId="15" fillId="3" borderId="0" xfId="0" applyNumberFormat="1" applyFont="1" applyFill="1" applyAlignment="1" applyProtection="1">
      <alignment horizontal="right"/>
    </xf>
    <xf numFmtId="166" fontId="15" fillId="3" borderId="0" xfId="0" applyNumberFormat="1" applyFont="1" applyFill="1" applyBorder="1" applyProtection="1"/>
    <xf numFmtId="169" fontId="15" fillId="3" borderId="44" xfId="0" applyNumberFormat="1" applyFont="1" applyFill="1" applyBorder="1" applyAlignment="1" applyProtection="1">
      <alignment horizontal="right"/>
    </xf>
    <xf numFmtId="169" fontId="15" fillId="3" borderId="0" xfId="0" applyNumberFormat="1" applyFont="1" applyFill="1" applyBorder="1" applyAlignment="1" applyProtection="1">
      <alignment horizontal="right"/>
    </xf>
    <xf numFmtId="170" fontId="35" fillId="3" borderId="0" xfId="0" applyNumberFormat="1" applyFont="1" applyFill="1" applyProtection="1"/>
    <xf numFmtId="169" fontId="15" fillId="3" borderId="0" xfId="0" applyNumberFormat="1" applyFont="1" applyFill="1" applyProtection="1"/>
    <xf numFmtId="168" fontId="15" fillId="3" borderId="0" xfId="0" applyNumberFormat="1" applyFont="1" applyFill="1" applyAlignment="1" applyProtection="1">
      <alignment horizontal="right"/>
    </xf>
    <xf numFmtId="2" fontId="15" fillId="3" borderId="0" xfId="0" applyNumberFormat="1" applyFont="1" applyFill="1" applyProtection="1"/>
    <xf numFmtId="0" fontId="36" fillId="3" borderId="0" xfId="0" applyFont="1" applyFill="1" applyProtection="1"/>
    <xf numFmtId="0" fontId="37" fillId="3" borderId="0" xfId="0" applyFont="1" applyFill="1" applyBorder="1" applyAlignment="1" applyProtection="1">
      <alignment vertical="center"/>
    </xf>
    <xf numFmtId="0" fontId="17" fillId="4" borderId="22" xfId="0" applyFont="1" applyFill="1" applyBorder="1" applyAlignment="1" applyProtection="1">
      <alignment horizontal="center" vertical="center"/>
      <protection locked="0"/>
    </xf>
    <xf numFmtId="169" fontId="21" fillId="4" borderId="22" xfId="0" applyNumberFormat="1" applyFont="1" applyFill="1" applyBorder="1" applyAlignment="1" applyProtection="1">
      <alignment horizontal="center" vertical="center"/>
      <protection locked="0"/>
    </xf>
    <xf numFmtId="2" fontId="17" fillId="4" borderId="22" xfId="0" applyNumberFormat="1" applyFont="1" applyFill="1" applyBorder="1" applyAlignment="1" applyProtection="1">
      <alignment horizontal="center" vertical="center"/>
      <protection locked="0"/>
    </xf>
    <xf numFmtId="0" fontId="33" fillId="5" borderId="22" xfId="0" applyFont="1" applyFill="1" applyBorder="1" applyAlignment="1" applyProtection="1">
      <alignment horizontal="center" vertical="center"/>
    </xf>
    <xf numFmtId="169" fontId="38" fillId="5" borderId="22" xfId="0" applyNumberFormat="1" applyFont="1" applyFill="1" applyBorder="1" applyAlignment="1" applyProtection="1">
      <alignment horizontal="center" vertical="center"/>
    </xf>
    <xf numFmtId="171" fontId="38" fillId="5" borderId="22" xfId="0" applyNumberFormat="1" applyFont="1" applyFill="1" applyBorder="1" applyAlignment="1" applyProtection="1">
      <alignment horizontal="center" vertical="center"/>
    </xf>
    <xf numFmtId="169" fontId="38" fillId="0" borderId="0" xfId="0" applyNumberFormat="1" applyFont="1" applyFill="1" applyBorder="1" applyAlignment="1" applyProtection="1">
      <alignment horizontal="center"/>
    </xf>
    <xf numFmtId="169" fontId="23" fillId="0" borderId="23" xfId="0" applyNumberFormat="1" applyFont="1" applyFill="1" applyBorder="1" applyAlignment="1" applyProtection="1">
      <alignment horizontal="center" vertical="center"/>
    </xf>
    <xf numFmtId="169" fontId="23" fillId="0" borderId="24" xfId="0" applyNumberFormat="1" applyFont="1" applyFill="1" applyBorder="1" applyAlignment="1" applyProtection="1">
      <alignment horizontal="center" vertical="center"/>
    </xf>
    <xf numFmtId="169" fontId="23" fillId="0" borderId="25" xfId="0" applyNumberFormat="1" applyFont="1" applyFill="1" applyBorder="1" applyAlignment="1" applyProtection="1">
      <alignment horizontal="center" vertical="center"/>
    </xf>
    <xf numFmtId="169" fontId="20" fillId="4" borderId="26" xfId="0" applyNumberFormat="1" applyFont="1" applyFill="1" applyBorder="1" applyAlignment="1" applyProtection="1">
      <alignment horizontal="center" vertical="center"/>
      <protection locked="0"/>
    </xf>
    <xf numFmtId="169" fontId="20" fillId="4" borderId="27" xfId="0" applyNumberFormat="1" applyFont="1" applyFill="1" applyBorder="1" applyAlignment="1" applyProtection="1">
      <alignment horizontal="center" vertical="center"/>
      <protection locked="0"/>
    </xf>
    <xf numFmtId="169" fontId="20" fillId="4" borderId="28" xfId="0" applyNumberFormat="1" applyFont="1" applyFill="1" applyBorder="1" applyAlignment="1" applyProtection="1">
      <alignment horizontal="center" vertical="center"/>
      <protection locked="0"/>
    </xf>
    <xf numFmtId="0" fontId="16" fillId="3" borderId="2" xfId="0" applyFont="1" applyFill="1" applyBorder="1" applyAlignment="1" applyProtection="1">
      <alignment vertical="center"/>
    </xf>
    <xf numFmtId="0" fontId="16" fillId="3" borderId="1" xfId="0" applyFont="1" applyFill="1" applyBorder="1" applyAlignment="1" applyProtection="1">
      <alignment vertical="center"/>
    </xf>
    <xf numFmtId="169" fontId="23" fillId="3" borderId="1" xfId="0" applyNumberFormat="1" applyFont="1" applyFill="1" applyBorder="1" applyAlignment="1" applyProtection="1">
      <alignment vertical="center"/>
    </xf>
    <xf numFmtId="0" fontId="23" fillId="3" borderId="1" xfId="0" applyNumberFormat="1" applyFont="1" applyFill="1" applyBorder="1" applyAlignment="1" applyProtection="1">
      <alignment horizontal="center" vertical="center"/>
    </xf>
    <xf numFmtId="169" fontId="27" fillId="3" borderId="22" xfId="0" applyNumberFormat="1" applyFont="1" applyFill="1" applyBorder="1" applyAlignment="1" applyProtection="1">
      <alignment horizontal="center" vertical="center"/>
    </xf>
    <xf numFmtId="0" fontId="39" fillId="3" borderId="0" xfId="0" applyFont="1" applyFill="1" applyBorder="1" applyProtection="1"/>
    <xf numFmtId="0" fontId="12" fillId="3" borderId="0" xfId="0" applyFont="1" applyFill="1" applyBorder="1" applyProtection="1"/>
    <xf numFmtId="169" fontId="35" fillId="3" borderId="0" xfId="0" applyNumberFormat="1" applyFont="1" applyFill="1" applyBorder="1" applyAlignment="1" applyProtection="1">
      <alignment horizontal="left" vertical="center"/>
    </xf>
    <xf numFmtId="0" fontId="40" fillId="4" borderId="0" xfId="0" applyFont="1" applyFill="1" applyBorder="1" applyAlignment="1" applyProtection="1">
      <alignment horizontal="center" vertical="center"/>
      <protection locked="0"/>
    </xf>
    <xf numFmtId="0" fontId="20" fillId="3" borderId="0" xfId="0" applyFont="1" applyFill="1" applyBorder="1" applyAlignment="1" applyProtection="1">
      <alignment horizontal="left" vertical="center"/>
    </xf>
    <xf numFmtId="2" fontId="29" fillId="6" borderId="1" xfId="0" applyNumberFormat="1" applyFont="1" applyFill="1" applyBorder="1" applyAlignment="1" applyProtection="1">
      <alignment horizontal="center" vertical="center"/>
    </xf>
    <xf numFmtId="169" fontId="38" fillId="3" borderId="1" xfId="0" quotePrefix="1" applyNumberFormat="1" applyFont="1" applyFill="1" applyBorder="1" applyAlignment="1" applyProtection="1">
      <alignment horizontal="left" vertical="center"/>
      <protection hidden="1"/>
    </xf>
    <xf numFmtId="2" fontId="17" fillId="0" borderId="0" xfId="0" applyNumberFormat="1" applyFont="1" applyFill="1" applyBorder="1" applyAlignment="1" applyProtection="1">
      <alignment horizontal="center" vertical="center"/>
    </xf>
    <xf numFmtId="0" fontId="0" fillId="3" borderId="0" xfId="0" applyFill="1"/>
    <xf numFmtId="0" fontId="27" fillId="3" borderId="0" xfId="0" applyFont="1" applyFill="1" applyBorder="1" applyAlignment="1" applyProtection="1">
      <alignment horizontal="center" vertical="center"/>
    </xf>
    <xf numFmtId="0" fontId="0" fillId="3" borderId="0" xfId="0" applyFill="1" applyBorder="1" applyProtection="1"/>
    <xf numFmtId="0" fontId="17" fillId="7" borderId="0" xfId="0" applyFont="1" applyFill="1" applyBorder="1" applyProtection="1"/>
    <xf numFmtId="0" fontId="16" fillId="7" borderId="0" xfId="0" applyFont="1" applyFill="1" applyBorder="1" applyAlignment="1" applyProtection="1">
      <alignment horizontal="center"/>
    </xf>
    <xf numFmtId="0" fontId="21" fillId="0" borderId="0" xfId="0" applyFont="1" applyFill="1" applyProtection="1"/>
    <xf numFmtId="0" fontId="21" fillId="0" borderId="0" xfId="0" applyFont="1" applyFill="1" applyBorder="1" applyProtection="1"/>
    <xf numFmtId="0" fontId="10" fillId="0" borderId="0" xfId="0" applyFont="1" applyFill="1" applyProtection="1"/>
    <xf numFmtId="0" fontId="23" fillId="0" borderId="0" xfId="0" applyFont="1" applyFill="1" applyProtection="1"/>
    <xf numFmtId="0" fontId="11" fillId="0" borderId="0" xfId="0" applyFont="1" applyFill="1" applyProtection="1"/>
    <xf numFmtId="2" fontId="21" fillId="0" borderId="0" xfId="0" applyNumberFormat="1" applyFont="1" applyFill="1" applyProtection="1"/>
    <xf numFmtId="166" fontId="21" fillId="0" borderId="0" xfId="0" applyNumberFormat="1" applyFont="1" applyFill="1" applyBorder="1" applyProtection="1"/>
    <xf numFmtId="0" fontId="21" fillId="0" borderId="29" xfId="0" applyFont="1" applyFill="1" applyBorder="1" applyProtection="1"/>
    <xf numFmtId="0" fontId="21" fillId="0" borderId="30" xfId="0" applyFont="1" applyFill="1" applyBorder="1" applyProtection="1"/>
    <xf numFmtId="0" fontId="21" fillId="0" borderId="31" xfId="0" applyFont="1" applyFill="1" applyBorder="1" applyProtection="1"/>
    <xf numFmtId="0" fontId="17" fillId="0" borderId="0" xfId="0" applyFont="1"/>
    <xf numFmtId="0" fontId="17" fillId="0" borderId="31" xfId="0" applyFont="1" applyBorder="1"/>
    <xf numFmtId="0" fontId="21" fillId="0" borderId="3" xfId="0" applyFont="1" applyFill="1" applyBorder="1" applyProtection="1"/>
    <xf numFmtId="0" fontId="21" fillId="0" borderId="6" xfId="0" applyFont="1" applyFill="1" applyBorder="1" applyProtection="1"/>
    <xf numFmtId="0" fontId="21" fillId="0" borderId="7" xfId="0" applyFont="1" applyFill="1" applyBorder="1" applyProtection="1"/>
    <xf numFmtId="2" fontId="21" fillId="0" borderId="8" xfId="0" applyNumberFormat="1" applyFont="1" applyFill="1" applyBorder="1" applyProtection="1"/>
    <xf numFmtId="0" fontId="21" fillId="0" borderId="2" xfId="0" applyFont="1" applyFill="1" applyBorder="1" applyProtection="1"/>
    <xf numFmtId="2" fontId="21" fillId="0" borderId="4" xfId="0" applyNumberFormat="1" applyFont="1" applyFill="1" applyBorder="1" applyProtection="1"/>
    <xf numFmtId="0" fontId="41" fillId="3" borderId="0" xfId="0" applyFont="1" applyFill="1" applyProtection="1"/>
    <xf numFmtId="0" fontId="36" fillId="3" borderId="0" xfId="0" applyFont="1" applyFill="1" applyBorder="1" applyAlignment="1" applyProtection="1"/>
    <xf numFmtId="0" fontId="42" fillId="3" borderId="0" xfId="0" applyFont="1" applyFill="1" applyBorder="1" applyAlignment="1" applyProtection="1"/>
    <xf numFmtId="0" fontId="37" fillId="3" borderId="0" xfId="0" applyFont="1" applyFill="1" applyBorder="1" applyProtection="1"/>
    <xf numFmtId="0" fontId="26" fillId="3" borderId="0" xfId="0" applyFont="1" applyFill="1" applyBorder="1" applyAlignment="1" applyProtection="1">
      <alignment vertical="center"/>
    </xf>
    <xf numFmtId="0" fontId="36" fillId="3" borderId="0" xfId="0" applyFont="1" applyFill="1" applyAlignment="1" applyProtection="1">
      <alignment vertical="center"/>
    </xf>
    <xf numFmtId="0" fontId="26" fillId="0" borderId="0" xfId="0" applyFont="1" applyProtection="1"/>
    <xf numFmtId="14" fontId="26" fillId="3" borderId="0" xfId="0" applyNumberFormat="1" applyFont="1" applyFill="1" applyAlignment="1" applyProtection="1">
      <alignment horizontal="left"/>
    </xf>
    <xf numFmtId="0" fontId="13" fillId="2" borderId="3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center"/>
    </xf>
    <xf numFmtId="0" fontId="12" fillId="2" borderId="2" xfId="0" applyFont="1" applyFill="1" applyBorder="1" applyAlignment="1" applyProtection="1">
      <alignment horizontal="center" vertical="center"/>
    </xf>
    <xf numFmtId="0" fontId="12" fillId="2" borderId="4" xfId="0" applyFont="1" applyFill="1" applyBorder="1" applyAlignment="1" applyProtection="1">
      <alignment horizontal="center" vertical="center"/>
    </xf>
    <xf numFmtId="0" fontId="27" fillId="3" borderId="0" xfId="0" applyFont="1" applyFill="1" applyBorder="1" applyAlignment="1" applyProtection="1">
      <alignment horizontal="center" vertical="center"/>
    </xf>
    <xf numFmtId="0" fontId="17" fillId="3" borderId="7" xfId="0" applyFont="1" applyFill="1" applyBorder="1" applyProtection="1"/>
    <xf numFmtId="0" fontId="12" fillId="2" borderId="1" xfId="0" applyFont="1" applyFill="1" applyBorder="1" applyAlignment="1" applyProtection="1">
      <alignment horizontal="center" vertical="center"/>
    </xf>
    <xf numFmtId="169" fontId="16" fillId="4" borderId="0" xfId="0" applyNumberFormat="1" applyFont="1" applyFill="1" applyBorder="1" applyAlignment="1" applyProtection="1">
      <alignment vertical="center"/>
      <protection locked="0"/>
    </xf>
    <xf numFmtId="169" fontId="43" fillId="4" borderId="26" xfId="0" applyNumberFormat="1" applyFont="1" applyFill="1" applyBorder="1" applyAlignment="1" applyProtection="1">
      <alignment horizontal="center" vertical="center"/>
      <protection locked="0"/>
    </xf>
    <xf numFmtId="169" fontId="43" fillId="4" borderId="27" xfId="0" applyNumberFormat="1" applyFont="1" applyFill="1" applyBorder="1" applyAlignment="1" applyProtection="1">
      <alignment horizontal="center" vertical="center"/>
      <protection locked="0"/>
    </xf>
    <xf numFmtId="169" fontId="43" fillId="4" borderId="28" xfId="0" applyNumberFormat="1" applyFont="1" applyFill="1" applyBorder="1" applyAlignment="1" applyProtection="1">
      <alignment horizontal="center" vertical="center"/>
      <protection locked="0"/>
    </xf>
    <xf numFmtId="0" fontId="17" fillId="3" borderId="3" xfId="0" applyFont="1" applyFill="1" applyBorder="1" applyProtection="1"/>
    <xf numFmtId="0" fontId="0" fillId="3" borderId="7" xfId="0" applyFill="1" applyBorder="1" applyProtection="1"/>
    <xf numFmtId="0" fontId="0" fillId="3" borderId="3" xfId="0" applyFill="1" applyBorder="1" applyProtection="1"/>
    <xf numFmtId="0" fontId="17" fillId="3" borderId="5" xfId="0" applyFont="1" applyFill="1" applyBorder="1" applyProtection="1"/>
    <xf numFmtId="0" fontId="0" fillId="3" borderId="5" xfId="0" applyFill="1" applyBorder="1" applyProtection="1"/>
    <xf numFmtId="0" fontId="19" fillId="3" borderId="5" xfId="0" applyFont="1" applyFill="1" applyBorder="1" applyAlignment="1" applyProtection="1">
      <alignment horizontal="right" vertical="center"/>
    </xf>
    <xf numFmtId="0" fontId="33" fillId="3" borderId="22" xfId="0" applyFont="1" applyFill="1" applyBorder="1" applyAlignment="1" applyProtection="1">
      <alignment horizontal="center" vertical="center"/>
    </xf>
    <xf numFmtId="169" fontId="38" fillId="3" borderId="22" xfId="0" applyNumberFormat="1" applyFont="1" applyFill="1" applyBorder="1" applyAlignment="1" applyProtection="1">
      <alignment horizontal="center" vertical="center"/>
    </xf>
    <xf numFmtId="171" fontId="38" fillId="3" borderId="22" xfId="0" applyNumberFormat="1" applyFont="1" applyFill="1" applyBorder="1" applyAlignment="1" applyProtection="1">
      <alignment horizontal="center" vertical="center"/>
    </xf>
    <xf numFmtId="0" fontId="17" fillId="3" borderId="6" xfId="0" applyFont="1" applyFill="1" applyBorder="1" applyAlignment="1" applyProtection="1">
      <alignment horizontal="right"/>
    </xf>
    <xf numFmtId="0" fontId="27" fillId="3" borderId="0" xfId="0" applyFont="1" applyFill="1" applyBorder="1" applyAlignment="1" applyProtection="1">
      <alignment horizontal="right" vertical="center"/>
    </xf>
    <xf numFmtId="169" fontId="23" fillId="3" borderId="23" xfId="0" applyNumberFormat="1" applyFont="1" applyFill="1" applyBorder="1" applyAlignment="1" applyProtection="1">
      <alignment horizontal="center" vertical="center"/>
    </xf>
    <xf numFmtId="169" fontId="23" fillId="3" borderId="24" xfId="0" applyNumberFormat="1" applyFont="1" applyFill="1" applyBorder="1" applyAlignment="1" applyProtection="1">
      <alignment horizontal="center" vertical="center"/>
    </xf>
    <xf numFmtId="169" fontId="23" fillId="3" borderId="25" xfId="0" applyNumberFormat="1" applyFont="1" applyFill="1" applyBorder="1" applyAlignment="1" applyProtection="1">
      <alignment horizontal="center" vertical="center"/>
    </xf>
    <xf numFmtId="169" fontId="38" fillId="3" borderId="8" xfId="0" applyNumberFormat="1" applyFont="1" applyFill="1" applyBorder="1" applyAlignment="1" applyProtection="1">
      <alignment horizontal="center"/>
    </xf>
    <xf numFmtId="0" fontId="0" fillId="3" borderId="2" xfId="0" applyFill="1" applyBorder="1" applyProtection="1"/>
    <xf numFmtId="0" fontId="0" fillId="3" borderId="1" xfId="0" applyFill="1" applyBorder="1" applyProtection="1"/>
    <xf numFmtId="0" fontId="27" fillId="3" borderId="1" xfId="0" applyFont="1" applyFill="1" applyBorder="1" applyAlignment="1" applyProtection="1">
      <alignment horizontal="right" vertical="center"/>
    </xf>
    <xf numFmtId="0" fontId="44" fillId="3" borderId="5" xfId="0" applyFont="1" applyFill="1" applyBorder="1" applyAlignment="1" applyProtection="1">
      <alignment horizontal="center"/>
    </xf>
    <xf numFmtId="0" fontId="45" fillId="3" borderId="5" xfId="0" applyFont="1" applyFill="1" applyBorder="1" applyProtection="1"/>
    <xf numFmtId="0" fontId="44" fillId="3" borderId="5" xfId="0" applyFont="1" applyFill="1" applyBorder="1" applyAlignment="1" applyProtection="1"/>
    <xf numFmtId="0" fontId="46" fillId="3" borderId="5" xfId="0" applyFont="1" applyFill="1" applyBorder="1" applyAlignment="1" applyProtection="1">
      <alignment horizontal="right" vertical="center"/>
    </xf>
    <xf numFmtId="0" fontId="47" fillId="3" borderId="22" xfId="0" applyFont="1" applyFill="1" applyBorder="1" applyAlignment="1" applyProtection="1">
      <alignment horizontal="center" vertical="center"/>
    </xf>
    <xf numFmtId="169" fontId="48" fillId="3" borderId="22" xfId="0" applyNumberFormat="1" applyFont="1" applyFill="1" applyBorder="1" applyAlignment="1" applyProtection="1">
      <alignment horizontal="center" vertical="center"/>
    </xf>
    <xf numFmtId="171" fontId="48" fillId="3" borderId="22" xfId="0" applyNumberFormat="1" applyFont="1" applyFill="1" applyBorder="1" applyAlignment="1" applyProtection="1">
      <alignment horizontal="center" vertical="center"/>
    </xf>
    <xf numFmtId="0" fontId="44" fillId="3" borderId="6" xfId="0" applyFont="1" applyFill="1" applyBorder="1" applyProtection="1"/>
    <xf numFmtId="0" fontId="44" fillId="3" borderId="0" xfId="0" applyFont="1" applyFill="1" applyBorder="1" applyProtection="1"/>
    <xf numFmtId="0" fontId="49" fillId="3" borderId="0" xfId="0" applyFont="1" applyFill="1" applyBorder="1" applyAlignment="1" applyProtection="1">
      <alignment horizontal="right" vertical="center"/>
    </xf>
    <xf numFmtId="169" fontId="50" fillId="3" borderId="23" xfId="0" applyNumberFormat="1" applyFont="1" applyFill="1" applyBorder="1" applyAlignment="1" applyProtection="1">
      <alignment horizontal="center" vertical="center"/>
    </xf>
    <xf numFmtId="169" fontId="50" fillId="3" borderId="24" xfId="0" applyNumberFormat="1" applyFont="1" applyFill="1" applyBorder="1" applyAlignment="1" applyProtection="1">
      <alignment horizontal="center" vertical="center"/>
    </xf>
    <xf numFmtId="169" fontId="50" fillId="3" borderId="25" xfId="0" applyNumberFormat="1" applyFont="1" applyFill="1" applyBorder="1" applyAlignment="1" applyProtection="1">
      <alignment horizontal="center" vertical="center"/>
    </xf>
    <xf numFmtId="169" fontId="48" fillId="3" borderId="8" xfId="0" applyNumberFormat="1" applyFont="1" applyFill="1" applyBorder="1" applyAlignment="1" applyProtection="1">
      <alignment horizontal="center"/>
    </xf>
    <xf numFmtId="0" fontId="44" fillId="3" borderId="2" xfId="0" applyFont="1" applyFill="1" applyBorder="1" applyAlignment="1" applyProtection="1">
      <alignment vertical="center"/>
    </xf>
    <xf numFmtId="0" fontId="44" fillId="3" borderId="1" xfId="0" applyFont="1" applyFill="1" applyBorder="1" applyAlignment="1" applyProtection="1">
      <alignment vertical="center"/>
    </xf>
    <xf numFmtId="0" fontId="49" fillId="3" borderId="1" xfId="0" applyFont="1" applyFill="1" applyBorder="1" applyAlignment="1" applyProtection="1">
      <alignment horizontal="right" vertical="center"/>
    </xf>
    <xf numFmtId="169" fontId="49" fillId="3" borderId="22" xfId="0" applyNumberFormat="1" applyFont="1" applyFill="1" applyBorder="1" applyAlignment="1" applyProtection="1">
      <alignment horizontal="center" vertical="center"/>
    </xf>
    <xf numFmtId="0" fontId="46" fillId="8" borderId="7" xfId="0" applyFont="1" applyFill="1" applyBorder="1" applyAlignment="1" applyProtection="1">
      <alignment vertical="center"/>
    </xf>
    <xf numFmtId="0" fontId="44" fillId="8" borderId="0" xfId="0" applyFont="1" applyFill="1" applyBorder="1" applyAlignment="1" applyProtection="1">
      <alignment vertical="center"/>
    </xf>
    <xf numFmtId="0" fontId="33" fillId="3" borderId="0" xfId="0" applyFont="1" applyFill="1" applyBorder="1" applyAlignment="1" applyProtection="1"/>
    <xf numFmtId="169" fontId="20" fillId="3" borderId="0" xfId="0" applyNumberFormat="1" applyFont="1" applyFill="1" applyBorder="1" applyAlignment="1" applyProtection="1">
      <alignment horizontal="center" vertical="center"/>
    </xf>
    <xf numFmtId="169" fontId="51" fillId="3" borderId="1" xfId="0" applyNumberFormat="1" applyFont="1" applyFill="1" applyBorder="1" applyAlignment="1" applyProtection="1">
      <alignment vertical="center"/>
    </xf>
    <xf numFmtId="169" fontId="46" fillId="4" borderId="0" xfId="0" applyNumberFormat="1" applyFont="1" applyFill="1" applyBorder="1" applyAlignment="1" applyProtection="1">
      <alignment vertical="center"/>
      <protection locked="0"/>
    </xf>
    <xf numFmtId="0" fontId="52" fillId="3" borderId="1" xfId="0" applyFont="1" applyFill="1" applyBorder="1" applyProtection="1"/>
    <xf numFmtId="0" fontId="40" fillId="7" borderId="0" xfId="0" applyFont="1" applyFill="1" applyBorder="1" applyAlignment="1" applyProtection="1">
      <alignment horizontal="right" vertical="center"/>
    </xf>
    <xf numFmtId="0" fontId="17" fillId="4" borderId="32" xfId="0" applyFont="1" applyFill="1" applyBorder="1" applyAlignment="1" applyProtection="1">
      <alignment horizontal="center" vertical="center"/>
      <protection locked="0"/>
    </xf>
    <xf numFmtId="0" fontId="17" fillId="4" borderId="33" xfId="0" applyFont="1" applyFill="1" applyBorder="1" applyAlignment="1" applyProtection="1">
      <alignment horizontal="center" vertical="center"/>
      <protection locked="0"/>
    </xf>
    <xf numFmtId="0" fontId="17" fillId="4" borderId="34" xfId="0" applyFont="1" applyFill="1" applyBorder="1" applyAlignment="1" applyProtection="1">
      <alignment horizontal="center" vertical="center"/>
      <protection locked="0"/>
    </xf>
    <xf numFmtId="0" fontId="20" fillId="4" borderId="32" xfId="0" applyFont="1" applyFill="1" applyBorder="1" applyAlignment="1" applyProtection="1">
      <alignment horizontal="center" vertical="center"/>
      <protection locked="0"/>
    </xf>
    <xf numFmtId="0" fontId="20" fillId="4" borderId="33" xfId="0" applyFont="1" applyFill="1" applyBorder="1" applyAlignment="1" applyProtection="1">
      <alignment horizontal="center" vertical="center"/>
      <protection locked="0"/>
    </xf>
    <xf numFmtId="0" fontId="20" fillId="4" borderId="34" xfId="0" applyFont="1" applyFill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vertical="center" wrapText="1"/>
    </xf>
    <xf numFmtId="0" fontId="13" fillId="2" borderId="5" xfId="0" applyFont="1" applyFill="1" applyBorder="1" applyAlignment="1" applyProtection="1">
      <alignment horizontal="center" vertical="center" wrapText="1"/>
    </xf>
    <xf numFmtId="0" fontId="13" fillId="2" borderId="6" xfId="0" applyFont="1" applyFill="1" applyBorder="1" applyAlignment="1" applyProtection="1">
      <alignment horizontal="center" vertical="center" wrapText="1"/>
    </xf>
    <xf numFmtId="0" fontId="53" fillId="9" borderId="3" xfId="0" applyFont="1" applyFill="1" applyBorder="1" applyAlignment="1" applyProtection="1">
      <alignment horizontal="center" vertical="center"/>
    </xf>
    <xf numFmtId="0" fontId="13" fillId="9" borderId="5" xfId="0" applyFont="1" applyFill="1" applyBorder="1" applyAlignment="1" applyProtection="1">
      <alignment horizontal="center" vertical="center"/>
    </xf>
    <xf numFmtId="0" fontId="13" fillId="9" borderId="6" xfId="0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 applyProtection="1">
      <alignment horizontal="center" vertical="center"/>
    </xf>
    <xf numFmtId="0" fontId="13" fillId="2" borderId="5" xfId="0" applyFont="1" applyFill="1" applyBorder="1" applyAlignment="1" applyProtection="1">
      <alignment horizontal="center" vertical="center"/>
    </xf>
    <xf numFmtId="0" fontId="13" fillId="2" borderId="6" xfId="0" applyFont="1" applyFill="1" applyBorder="1" applyAlignment="1" applyProtection="1">
      <alignment horizontal="center" vertical="center"/>
    </xf>
    <xf numFmtId="2" fontId="17" fillId="4" borderId="32" xfId="0" applyNumberFormat="1" applyFont="1" applyFill="1" applyBorder="1" applyAlignment="1" applyProtection="1">
      <alignment horizontal="center" vertical="center"/>
      <protection locked="0"/>
    </xf>
    <xf numFmtId="2" fontId="17" fillId="4" borderId="33" xfId="0" applyNumberFormat="1" applyFont="1" applyFill="1" applyBorder="1" applyAlignment="1" applyProtection="1">
      <alignment horizontal="center" vertical="center"/>
      <protection locked="0"/>
    </xf>
    <xf numFmtId="2" fontId="17" fillId="4" borderId="34" xfId="0" applyNumberFormat="1" applyFont="1" applyFill="1" applyBorder="1" applyAlignment="1" applyProtection="1">
      <alignment horizontal="center" vertical="center"/>
      <protection locked="0"/>
    </xf>
    <xf numFmtId="14" fontId="44" fillId="4" borderId="1" xfId="0" applyNumberFormat="1" applyFont="1" applyFill="1" applyBorder="1" applyAlignment="1" applyProtection="1">
      <alignment horizontal="center" vertical="center"/>
      <protection locked="0"/>
    </xf>
    <xf numFmtId="0" fontId="12" fillId="2" borderId="2" xfId="0" applyFont="1" applyFill="1" applyBorder="1" applyAlignment="1" applyProtection="1">
      <alignment horizontal="center" vertical="center"/>
    </xf>
    <xf numFmtId="0" fontId="12" fillId="2" borderId="1" xfId="0" applyFont="1" applyFill="1" applyBorder="1" applyAlignment="1" applyProtection="1">
      <alignment horizontal="center" vertical="center"/>
    </xf>
    <xf numFmtId="0" fontId="12" fillId="2" borderId="4" xfId="0" applyFont="1" applyFill="1" applyBorder="1" applyAlignment="1" applyProtection="1">
      <alignment horizontal="center" vertical="center"/>
    </xf>
    <xf numFmtId="167" fontId="27" fillId="3" borderId="35" xfId="0" applyNumberFormat="1" applyFont="1" applyFill="1" applyBorder="1" applyAlignment="1" applyProtection="1">
      <alignment horizontal="center" vertical="center"/>
      <protection locked="0"/>
    </xf>
    <xf numFmtId="167" fontId="27" fillId="3" borderId="36" xfId="0" applyNumberFormat="1" applyFont="1" applyFill="1" applyBorder="1" applyAlignment="1" applyProtection="1">
      <alignment horizontal="center" vertical="center"/>
      <protection locked="0"/>
    </xf>
    <xf numFmtId="167" fontId="27" fillId="3" borderId="37" xfId="0" applyNumberFormat="1" applyFont="1" applyFill="1" applyBorder="1" applyAlignment="1" applyProtection="1">
      <alignment horizontal="center" vertical="center"/>
      <protection locked="0"/>
    </xf>
    <xf numFmtId="167" fontId="27" fillId="3" borderId="38" xfId="0" applyNumberFormat="1" applyFont="1" applyFill="1" applyBorder="1" applyAlignment="1" applyProtection="1">
      <alignment horizontal="center" vertical="center"/>
      <protection locked="0"/>
    </xf>
    <xf numFmtId="167" fontId="27" fillId="3" borderId="39" xfId="0" applyNumberFormat="1" applyFont="1" applyFill="1" applyBorder="1" applyAlignment="1" applyProtection="1">
      <alignment horizontal="center" vertical="center"/>
      <protection locked="0"/>
    </xf>
    <xf numFmtId="167" fontId="27" fillId="3" borderId="40" xfId="0" applyNumberFormat="1" applyFont="1" applyFill="1" applyBorder="1" applyAlignment="1" applyProtection="1">
      <alignment horizontal="center" vertical="center"/>
      <protection locked="0"/>
    </xf>
    <xf numFmtId="167" fontId="27" fillId="3" borderId="41" xfId="0" applyNumberFormat="1" applyFont="1" applyFill="1" applyBorder="1" applyAlignment="1" applyProtection="1">
      <alignment horizontal="center" vertical="center"/>
      <protection locked="0"/>
    </xf>
    <xf numFmtId="167" fontId="27" fillId="3" borderId="42" xfId="0" applyNumberFormat="1" applyFont="1" applyFill="1" applyBorder="1" applyAlignment="1" applyProtection="1">
      <alignment horizontal="center" vertical="center"/>
      <protection locked="0"/>
    </xf>
    <xf numFmtId="167" fontId="27" fillId="3" borderId="43" xfId="0" applyNumberFormat="1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Border="1" applyAlignment="1" applyProtection="1">
      <alignment horizontal="center"/>
    </xf>
    <xf numFmtId="0" fontId="27" fillId="3" borderId="5" xfId="0" applyFont="1" applyFill="1" applyBorder="1" applyAlignment="1" applyProtection="1">
      <alignment horizontal="center" vertical="center"/>
    </xf>
    <xf numFmtId="0" fontId="27" fillId="3" borderId="0" xfId="0" applyFont="1" applyFill="1" applyBorder="1" applyAlignment="1" applyProtection="1">
      <alignment horizontal="center" vertical="center"/>
    </xf>
    <xf numFmtId="0" fontId="27" fillId="0" borderId="7" xfId="0" applyFont="1" applyFill="1" applyBorder="1" applyAlignment="1" applyProtection="1">
      <alignment horizontal="center" vertical="center"/>
    </xf>
    <xf numFmtId="0" fontId="27" fillId="0" borderId="8" xfId="0" applyFont="1" applyFill="1" applyBorder="1" applyAlignment="1" applyProtection="1">
      <alignment horizontal="center" vertical="center"/>
    </xf>
    <xf numFmtId="0" fontId="27" fillId="3" borderId="7" xfId="0" applyFont="1" applyFill="1" applyBorder="1" applyAlignment="1" applyProtection="1">
      <alignment horizontal="center" vertical="center"/>
    </xf>
    <xf numFmtId="0" fontId="27" fillId="3" borderId="8" xfId="0" applyFont="1" applyFill="1" applyBorder="1" applyAlignment="1" applyProtection="1">
      <alignment horizontal="center" vertical="center"/>
    </xf>
    <xf numFmtId="0" fontId="1" fillId="4" borderId="32" xfId="0" applyFont="1" applyFill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1672">
    <dxf>
      <font>
        <b/>
        <i val="0"/>
        <color rgb="FFFF0000"/>
      </font>
    </dxf>
    <dxf>
      <font>
        <color rgb="FF00B050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</dxf>
    <dxf>
      <font>
        <color rgb="FFFF0000"/>
      </font>
    </dxf>
    <dxf>
      <font>
        <b/>
        <i val="0"/>
        <color rgb="FFFF0000"/>
      </font>
    </dxf>
    <dxf>
      <font>
        <color rgb="FF00B050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</dxf>
    <dxf>
      <font>
        <color rgb="FFFF0000"/>
      </font>
    </dxf>
    <dxf>
      <font>
        <b/>
        <i val="0"/>
        <color rgb="FFFF0000"/>
      </font>
    </dxf>
    <dxf>
      <font>
        <color rgb="FF00B050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</dxf>
    <dxf>
      <font>
        <color rgb="FFFF0000"/>
      </font>
    </dxf>
    <dxf>
      <font>
        <b/>
        <i val="0"/>
        <color rgb="FFFF0000"/>
      </font>
    </dxf>
    <dxf>
      <font>
        <color rgb="FF00B050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</dxf>
    <dxf>
      <font>
        <color rgb="FFFF0000"/>
      </font>
    </dxf>
    <dxf>
      <font>
        <b/>
        <i val="0"/>
        <color rgb="FFFF0000"/>
      </font>
    </dxf>
    <dxf>
      <font>
        <color rgb="FF00B050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</dxf>
    <dxf>
      <font>
        <color rgb="FFFF0000"/>
      </font>
    </dxf>
    <dxf>
      <font>
        <b/>
        <i val="0"/>
        <color rgb="FFFF0000"/>
      </font>
    </dxf>
    <dxf>
      <font>
        <color rgb="FF00B050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</dxf>
    <dxf>
      <font>
        <color rgb="FFFF0000"/>
      </font>
    </dxf>
    <dxf>
      <font>
        <b/>
        <i val="0"/>
        <color rgb="FFFF0000"/>
      </font>
    </dxf>
    <dxf>
      <font>
        <color rgb="FF00B050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</dxf>
    <dxf>
      <font>
        <color rgb="FFFF0000"/>
      </font>
    </dxf>
    <dxf>
      <font>
        <b/>
        <i val="0"/>
        <color rgb="FFFF0000"/>
      </font>
    </dxf>
    <dxf>
      <font>
        <color rgb="FF00B050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</dxf>
    <dxf>
      <font>
        <color rgb="FFFF0000"/>
      </font>
    </dxf>
    <dxf>
      <font>
        <b/>
        <i val="0"/>
        <color rgb="FFFF0000"/>
      </font>
    </dxf>
    <dxf>
      <font>
        <color rgb="FF00B050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</dxf>
    <dxf>
      <font>
        <color rgb="FFFF0000"/>
      </font>
    </dxf>
    <dxf>
      <font>
        <b/>
        <i val="0"/>
        <color rgb="FFFF0000"/>
      </font>
    </dxf>
    <dxf>
      <font>
        <color rgb="FF00B050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</dxf>
    <dxf>
      <font>
        <color rgb="FFFF0000"/>
      </font>
    </dxf>
    <dxf>
      <font>
        <b/>
        <i val="0"/>
        <color rgb="FFFF0000"/>
      </font>
    </dxf>
    <dxf>
      <font>
        <color rgb="FF00B050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</dxf>
    <dxf>
      <font>
        <color rgb="FFFF0000"/>
      </font>
    </dxf>
    <dxf>
      <font>
        <b/>
        <i val="0"/>
        <color rgb="FFFF0000"/>
      </font>
    </dxf>
    <dxf>
      <font>
        <color rgb="FF00B050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</dxf>
    <dxf>
      <font>
        <color rgb="FFFF0000"/>
      </font>
    </dxf>
    <dxf>
      <font>
        <b/>
        <i val="0"/>
        <color rgb="FFFF0000"/>
      </font>
    </dxf>
    <dxf>
      <font>
        <color rgb="FF00B050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723900</xdr:colOff>
      <xdr:row>51</xdr:row>
      <xdr:rowOff>0</xdr:rowOff>
    </xdr:from>
    <xdr:to>
      <xdr:col>15</xdr:col>
      <xdr:colOff>809625</xdr:colOff>
      <xdr:row>52</xdr:row>
      <xdr:rowOff>9525</xdr:rowOff>
    </xdr:to>
    <xdr:sp macro="" textlink="">
      <xdr:nvSpPr>
        <xdr:cNvPr id="3" name="Textfeld 2"/>
        <xdr:cNvSpPr txBox="1"/>
      </xdr:nvSpPr>
      <xdr:spPr>
        <a:xfrm>
          <a:off x="6229350" y="12515850"/>
          <a:ext cx="28765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--&gt; diesen Wert</a:t>
          </a:r>
          <a:r>
            <a:rPr lang="de-DE" sz="1000" baseline="0"/>
            <a:t> in den Folgemonat übertragen</a:t>
          </a:r>
          <a:endParaRPr lang="de-DE" sz="1000"/>
        </a:p>
      </xdr:txBody>
    </xdr:sp>
    <xdr:clientData fPrintsWithSheet="0"/>
  </xdr:twoCellAnchor>
  <xdr:oneCellAnchor>
    <xdr:from>
      <xdr:col>17</xdr:col>
      <xdr:colOff>277091</xdr:colOff>
      <xdr:row>0</xdr:row>
      <xdr:rowOff>69273</xdr:rowOff>
    </xdr:from>
    <xdr:ext cx="6345383" cy="3082767"/>
    <xdr:sp macro="" textlink="">
      <xdr:nvSpPr>
        <xdr:cNvPr id="4" name="Textfeld 3"/>
        <xdr:cNvSpPr txBox="1"/>
      </xdr:nvSpPr>
      <xdr:spPr>
        <a:xfrm>
          <a:off x="10116416" y="69273"/>
          <a:ext cx="6345383" cy="3082767"/>
        </a:xfrm>
        <a:prstGeom prst="rect">
          <a:avLst/>
        </a:prstGeom>
        <a:solidFill>
          <a:srgbClr val="FFFF00"/>
        </a:solidFill>
        <a:ln w="317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400" b="1" u="sng"/>
            <a:t>Rechtliche Rahmenbedingungen:</a:t>
          </a:r>
        </a:p>
        <a:p>
          <a:endParaRPr lang="de-DE" sz="1100"/>
        </a:p>
        <a:p>
          <a:r>
            <a:rPr lang="de-DE" sz="1200">
              <a:solidFill>
                <a:srgbClr val="FF0000"/>
              </a:solidFill>
            </a:rPr>
            <a:t>Die Regelungen des Arbeitszeitgesetzes (ArbZG)</a:t>
          </a:r>
          <a:r>
            <a:rPr lang="de-DE" sz="1200" baseline="0">
              <a:solidFill>
                <a:srgbClr val="FF0000"/>
              </a:solidFill>
            </a:rPr>
            <a:t> sind jederzeit zu beachten!</a:t>
          </a:r>
        </a:p>
        <a:p>
          <a:endParaRPr lang="de-DE" sz="1100" baseline="0"/>
        </a:p>
        <a:p>
          <a:r>
            <a:rPr lang="de-DE" sz="1100" u="sng" baseline="0"/>
            <a:t>Auszug aus dem Gesetz (Stand: Jan. 2015)</a:t>
          </a:r>
        </a:p>
        <a:p>
          <a:endParaRPr lang="de-DE" sz="1100" u="sng" baseline="0"/>
        </a:p>
        <a:p>
          <a:r>
            <a:rPr lang="de-DE" sz="1100" b="1" baseline="0"/>
            <a:t>§ 3: Arbeitszeit</a:t>
          </a:r>
        </a:p>
        <a:p>
          <a:r>
            <a:rPr lang="de-DE" sz="1100" baseline="0"/>
            <a:t>- die tägliche Arbeitszeit darf 10 Stunden nicht überschreiten</a:t>
          </a:r>
        </a:p>
        <a:p>
          <a:r>
            <a:rPr lang="de-DE" sz="1100" baseline="0"/>
            <a:t>- die wöchentliche Arbeitszeit darf 48 Stunden nicht überschreiten</a:t>
          </a:r>
        </a:p>
        <a:p>
          <a:endParaRPr lang="de-DE" sz="1100" baseline="0"/>
        </a:p>
        <a:p>
          <a:r>
            <a:rPr lang="de-DE" sz="1100" b="1" baseline="0"/>
            <a:t>§ 4: Ruhepausen</a:t>
          </a:r>
        </a:p>
        <a:p>
          <a:r>
            <a:rPr lang="de-DE" sz="1100" baseline="0"/>
            <a:t>- mindestens 30 Minuten Pause bei einer Arbeitszeit von mehr als 6 bis zu 9 Stunden</a:t>
          </a:r>
        </a:p>
        <a:p>
          <a:r>
            <a:rPr lang="de-DE" sz="1100" baseline="0"/>
            <a:t>- weitere 15 Minuten Pause bei einer Arbeitszeit von mehr als 9 Stunden</a:t>
          </a:r>
        </a:p>
        <a:p>
          <a:endParaRPr lang="de-DE" sz="1100" baseline="0"/>
        </a:p>
        <a:p>
          <a:r>
            <a:rPr lang="de-DE" sz="1100" b="1" baseline="0"/>
            <a:t>§ 5: Ruhezeit</a:t>
          </a:r>
        </a:p>
        <a:p>
          <a:r>
            <a:rPr lang="de-DE" sz="1100" baseline="0"/>
            <a:t>- nach Beendigung der täglichen Arbeitszeit ist eine Ruhezeit von mindestens 11 Stunden vor Beginn der nächsten Arbeitszeit einzuhalten</a:t>
          </a:r>
        </a:p>
      </xdr:txBody>
    </xdr:sp>
    <xdr:clientData fPrintsWithSheet="0"/>
  </xdr:oneCellAnchor>
  <xdr:oneCellAnchor>
    <xdr:from>
      <xdr:col>17</xdr:col>
      <xdr:colOff>266626</xdr:colOff>
      <xdr:row>18</xdr:row>
      <xdr:rowOff>192422</xdr:rowOff>
    </xdr:from>
    <xdr:ext cx="6376898" cy="9289338"/>
    <xdr:sp macro="" textlink="">
      <xdr:nvSpPr>
        <xdr:cNvPr id="5" name="Textfeld 4"/>
        <xdr:cNvSpPr txBox="1"/>
      </xdr:nvSpPr>
      <xdr:spPr>
        <a:xfrm>
          <a:off x="10120671" y="4296831"/>
          <a:ext cx="6376898" cy="9289338"/>
        </a:xfrm>
        <a:prstGeom prst="rect">
          <a:avLst/>
        </a:prstGeom>
        <a:solidFill>
          <a:schemeClr val="bg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ts val="1300"/>
            </a:lnSpc>
          </a:pPr>
          <a:r>
            <a:rPr lang="de-DE" sz="1200" b="1" u="sng"/>
            <a:t>Hinweise zur Nutzung</a:t>
          </a:r>
          <a:r>
            <a:rPr lang="de-DE" sz="1200" b="1" u="sng" baseline="0"/>
            <a:t> des Formulars:</a:t>
          </a:r>
          <a:endParaRPr lang="de-DE" sz="1100" b="1" u="sng"/>
        </a:p>
        <a:p>
          <a:pPr>
            <a:lnSpc>
              <a:spcPts val="1200"/>
            </a:lnSpc>
          </a:pPr>
          <a:endParaRPr lang="de-DE" sz="1100"/>
        </a:p>
        <a:p>
          <a:pPr>
            <a:lnSpc>
              <a:spcPts val="1200"/>
            </a:lnSpc>
          </a:pPr>
          <a:r>
            <a:rPr lang="de-DE" sz="1100"/>
            <a:t>Bitte tragen Sie im oberen Bereich zunächst</a:t>
          </a:r>
          <a:r>
            <a:rPr lang="de-DE" sz="1100" baseline="0"/>
            <a:t> das </a:t>
          </a:r>
          <a:r>
            <a:rPr lang="de-DE" sz="1100" b="1" baseline="0"/>
            <a:t>Jahr</a:t>
          </a:r>
          <a:r>
            <a:rPr lang="de-DE" sz="1100" baseline="0"/>
            <a:t>, Ihren </a:t>
          </a:r>
          <a:r>
            <a:rPr lang="de-DE" sz="1100" b="1" baseline="0"/>
            <a:t>Namen</a:t>
          </a:r>
          <a:r>
            <a:rPr lang="de-DE" sz="1100" baseline="0"/>
            <a:t>, </a:t>
          </a:r>
          <a:r>
            <a:rPr lang="de-DE" sz="1100" b="1" baseline="0"/>
            <a:t>Beschäftigungsbereich</a:t>
          </a:r>
          <a:r>
            <a:rPr lang="de-DE" sz="1100" baseline="0"/>
            <a:t> und Ihr </a:t>
          </a:r>
          <a:r>
            <a:rPr lang="de-DE" sz="1100" b="1" baseline="0"/>
            <a:t>Beschäftigungsverhältnis </a:t>
          </a:r>
          <a:r>
            <a:rPr lang="de-DE" sz="1100" baseline="0"/>
            <a:t>ein.</a:t>
          </a:r>
        </a:p>
        <a:p>
          <a:pPr>
            <a:lnSpc>
              <a:spcPts val="1200"/>
            </a:lnSpc>
          </a:pPr>
          <a:endParaRPr lang="de-DE" sz="1100" baseline="0"/>
        </a:p>
        <a:p>
          <a:pPr>
            <a:lnSpc>
              <a:spcPts val="1200"/>
            </a:lnSpc>
          </a:pPr>
          <a:r>
            <a:rPr lang="de-DE" sz="1100" baseline="0"/>
            <a:t>Im Feld </a:t>
          </a:r>
          <a:r>
            <a:rPr lang="de-DE" sz="1100" b="1" baseline="0"/>
            <a:t>Wöchentl. Arbeitszeit</a:t>
          </a:r>
          <a:r>
            <a:rPr lang="de-DE" sz="1100" b="0" baseline="0"/>
            <a:t> im oberen Kasten tragen Sie bitte Ihre vertraglich vereinbarte Wochenarbeitszeit ein.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r>
            <a:rPr lang="de-DE" sz="1100" b="0" baseline="0"/>
            <a:t>Die Wochenarbeitszeit wird standardmäßig auf </a:t>
          </a:r>
          <a:r>
            <a:rPr lang="de-DE" sz="1100" b="1" baseline="0"/>
            <a:t>5</a:t>
          </a:r>
          <a:r>
            <a:rPr lang="de-DE" sz="1100" b="0" baseline="0"/>
            <a:t> </a:t>
          </a:r>
          <a:r>
            <a:rPr lang="de-DE" sz="1100" b="1" baseline="0"/>
            <a:t>Arbeitstage </a:t>
          </a:r>
          <a:r>
            <a:rPr lang="de-DE" sz="1100" b="0" baseline="0"/>
            <a:t>(Mo - Fr) verteilt. Wenn Sie eine hiervon abweichende Verteilung vereinbart haben, tragen Sie bitte Ihre indivduellen Soll-Zeiten in die Zeile  </a:t>
          </a:r>
          <a:r>
            <a:rPr lang="de-DE" sz="1100" b="1" baseline="0"/>
            <a:t>individuell </a:t>
          </a:r>
          <a:r>
            <a:rPr lang="de-DE" sz="1100" b="0" baseline="0"/>
            <a:t>ein. Beachten Sie bitte, dass die Summe der Soll-Stunden pro Tag dem Wert im Feld </a:t>
          </a:r>
          <a:r>
            <a:rPr lang="de-DE" sz="1100" b="1" baseline="0"/>
            <a:t>wöchentl. Arbeitszeit </a:t>
          </a:r>
          <a:r>
            <a:rPr lang="de-DE" sz="1100" b="0" baseline="0"/>
            <a:t>entsprechen muss. 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pPr>
            <a:lnSpc>
              <a:spcPts val="1200"/>
            </a:lnSpc>
          </a:pPr>
          <a:r>
            <a:rPr lang="de-DE" sz="1100" b="0" baseline="0"/>
            <a:t>Die eingetragenen Soll-Werte gelten für den gesamten Monat! Einzelne Abweichungen hiervon werden über das FLEX-Konto ausgeglichen.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pPr lvl="1">
            <a:lnSpc>
              <a:spcPts val="1200"/>
            </a:lnSpc>
          </a:pPr>
          <a:r>
            <a:rPr lang="de-DE" sz="1100" b="0" baseline="0"/>
            <a:t>Wenn Sie also bspw. </a:t>
          </a:r>
          <a:r>
            <a:rPr lang="de-DE" sz="1100" b="0" i="1" baseline="0"/>
            <a:t>Montag, Mittwoch</a:t>
          </a:r>
          <a:r>
            <a:rPr lang="de-DE" sz="1100" b="0" baseline="0"/>
            <a:t>, und </a:t>
          </a:r>
          <a:r>
            <a:rPr lang="de-DE" sz="1100" b="0" i="1" baseline="0"/>
            <a:t>Freitag </a:t>
          </a:r>
          <a:r>
            <a:rPr lang="de-DE" sz="1100" b="0" baseline="0"/>
            <a:t>als regelmäßige Arbeitstage eingetragen haben, aber in einer Woche mal am </a:t>
          </a:r>
          <a:r>
            <a:rPr lang="de-DE" sz="1100" b="0" i="1" baseline="0"/>
            <a:t>Donnerstag </a:t>
          </a:r>
          <a:r>
            <a:rPr lang="de-DE" sz="1100" b="0" baseline="0"/>
            <a:t>anstatt </a:t>
          </a:r>
          <a:r>
            <a:rPr lang="de-DE" sz="1100" b="0" i="1" baseline="0"/>
            <a:t>Mittwoch </a:t>
          </a:r>
          <a:r>
            <a:rPr lang="de-DE" sz="1100" b="0" baseline="0"/>
            <a:t>arbeiten, dann werden die Minusstunden vom </a:t>
          </a:r>
          <a:r>
            <a:rPr lang="de-DE" sz="1100" b="0" i="1" baseline="0"/>
            <a:t>Mittwoch </a:t>
          </a:r>
          <a:r>
            <a:rPr lang="de-DE" sz="1100" b="0" baseline="0"/>
            <a:t>am </a:t>
          </a:r>
          <a:r>
            <a:rPr lang="de-DE" sz="1100" b="0" i="1" baseline="0"/>
            <a:t>Donnerstag</a:t>
          </a:r>
          <a:r>
            <a:rPr lang="de-DE" sz="1100" b="0" baseline="0"/>
            <a:t> wieder ausgeglichen.</a:t>
          </a:r>
        </a:p>
        <a:p>
          <a:endParaRPr lang="de-DE" sz="1100" b="0" baseline="0"/>
        </a:p>
        <a:p>
          <a:r>
            <a:rPr lang="de-DE" sz="1100" b="0" baseline="0"/>
            <a:t>Wenn sich im Laufe des Monats Ihre </a:t>
          </a:r>
          <a:r>
            <a:rPr lang="de-DE" sz="1100" b="1" baseline="0"/>
            <a:t>vertraglich vereinbarte Wochenarbeitszeit ändert</a:t>
          </a:r>
          <a:r>
            <a:rPr lang="de-DE" sz="1100" b="0" baseline="0"/>
            <a:t> oder sich Ihre </a:t>
          </a:r>
          <a:r>
            <a:rPr lang="de-DE" sz="1100" b="1" baseline="0"/>
            <a:t>regelmäßigen Arbeitstage ändern </a:t>
          </a:r>
          <a:r>
            <a:rPr lang="de-DE" sz="1100" b="0" baseline="0"/>
            <a:t>tragen Sie die neue Arbeitszeit und/oder die neuen Arbeitstage in den unteren Kasten ein. Hier müssen Sie dann auch eintragen ab wann die Änderungen gültig sind. </a:t>
          </a:r>
          <a:endParaRPr lang="de-DE" sz="1100" b="1" baseline="0"/>
        </a:p>
        <a:p>
          <a:endParaRPr lang="de-DE" sz="1100" b="0" baseline="0"/>
        </a:p>
        <a:p>
          <a:pPr>
            <a:lnSpc>
              <a:spcPts val="1200"/>
            </a:lnSpc>
          </a:pPr>
          <a:r>
            <a:rPr lang="de-DE" sz="1100" b="0" baseline="0"/>
            <a:t>In den Spalten </a:t>
          </a:r>
          <a:r>
            <a:rPr lang="de-DE" sz="1100" b="1" baseline="0"/>
            <a:t>Beginn </a:t>
          </a:r>
          <a:r>
            <a:rPr lang="de-DE" sz="1100" b="0" u="none" baseline="0"/>
            <a:t>und </a:t>
          </a:r>
          <a:r>
            <a:rPr lang="de-DE" sz="1100" b="1" u="none" baseline="0"/>
            <a:t>Ende </a:t>
          </a:r>
          <a:r>
            <a:rPr lang="de-DE" sz="1100" b="0" u="none" baseline="0"/>
            <a:t>tragen Sie bitte jeweils Beginn und Ende der täglichen Arbeitszeit im Format </a:t>
          </a:r>
          <a:r>
            <a:rPr lang="de-DE" sz="1100" b="1" u="none" baseline="0"/>
            <a:t>hh,mm</a:t>
          </a:r>
          <a:r>
            <a:rPr lang="de-DE" sz="1100" b="0" u="none" baseline="0"/>
            <a:t> ein. Die Summe aller Pausen pro Tag tragen Sie bitte in die Spalte </a:t>
          </a:r>
          <a:r>
            <a:rPr lang="de-DE" sz="1100" b="1" u="none" baseline="0"/>
            <a:t>Pause/n</a:t>
          </a:r>
          <a:r>
            <a:rPr lang="de-DE" sz="1100" b="0" u="none" baseline="0"/>
            <a:t> ein.</a:t>
          </a:r>
        </a:p>
        <a:p>
          <a:endParaRPr lang="de-DE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de-DE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Beginn   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8:00 Uhr   --&gt; Eingabe:    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8,00		</a:t>
          </a:r>
          <a:r>
            <a:rPr lang="de-DE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Ende   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14:25 Uhr --&gt; Eingabe:  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14,25	</a:t>
          </a:r>
        </a:p>
        <a:p>
          <a:pPr lvl="1"/>
          <a:endParaRPr lang="de-D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Pause </a:t>
          </a:r>
          <a:endParaRPr lang="de-DE">
            <a:effectLst/>
          </a:endParaRPr>
        </a:p>
        <a:p>
          <a:pPr lvl="1"/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 Minuten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0,30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endParaRPr lang="de-DE">
            <a:effectLst/>
          </a:endParaRPr>
        </a:p>
        <a:p>
          <a:pPr lvl="1">
            <a:lnSpc>
              <a:spcPts val="1200"/>
            </a:lnSpc>
          </a:pP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 Minuten Pause = 1 Stunde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1,00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de-DE">
            <a:effectLst/>
          </a:endParaRPr>
        </a:p>
        <a:p>
          <a:pPr lvl="1">
            <a:lnSpc>
              <a:spcPts val="1200"/>
            </a:lnSpc>
          </a:pP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 Minuten Pause = 1 Stunde 30 Minuten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1,30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de-DE">
            <a:effectLst/>
          </a:endParaRPr>
        </a:p>
        <a:p>
          <a:endParaRPr lang="de-DE" sz="1100" b="0" u="none" baseline="0"/>
        </a:p>
        <a:p>
          <a:pPr>
            <a:lnSpc>
              <a:spcPts val="1200"/>
            </a:lnSpc>
          </a:pPr>
          <a:r>
            <a:rPr lang="de-DE" sz="1100" b="0" u="none" baseline="0"/>
            <a:t>In der Spalte </a:t>
          </a:r>
          <a:r>
            <a:rPr lang="de-DE" sz="1100" b="1" u="none" baseline="0"/>
            <a:t>IST</a:t>
          </a:r>
          <a:r>
            <a:rPr lang="de-DE" sz="1100" b="0" u="none" baseline="0"/>
            <a:t> wird die tatsächliche Arbeitszeit pro Tag angezeigt. Die Spalte </a:t>
          </a:r>
          <a:r>
            <a:rPr lang="de-DE" sz="1100" b="1" u="none" baseline="0"/>
            <a:t> + / - Tag</a:t>
          </a:r>
          <a:r>
            <a:rPr lang="de-DE" sz="1100" b="0" u="none" baseline="0"/>
            <a:t> zeigt die tägliche Abweichung der tatsächlichen Arbeitszeit vom Tages-Soll an.</a:t>
          </a:r>
        </a:p>
        <a:p>
          <a:endParaRPr lang="de-DE" sz="1100" b="0" u="none" baseline="0"/>
        </a:p>
        <a:p>
          <a:pPr>
            <a:lnSpc>
              <a:spcPts val="1200"/>
            </a:lnSpc>
          </a:pPr>
          <a:r>
            <a:rPr lang="de-DE" sz="1100" b="0" u="none" baseline="0"/>
            <a:t>Die Spalte </a:t>
          </a:r>
          <a:r>
            <a:rPr lang="de-DE" sz="1100" b="1" u="none" baseline="0"/>
            <a:t>FLEX</a:t>
          </a:r>
          <a:r>
            <a:rPr lang="de-DE" sz="1100" b="0" u="none" baseline="0"/>
            <a:t> zeigt die Summe aller über die Vertragsstunden hinaus geleisteten Arbeitszeiten an. Diese Flex-Stunden müssen bis zum Vertragsende, aber spätestens innerhalb von 12 Monaten nach Erbringung der Arbeitsleistung ausgeglichen sein. Am Monatsende übernehmen Sie die Flex-Stunden aus dem Feld </a:t>
          </a:r>
          <a:r>
            <a:rPr lang="de-DE" sz="1100" b="1" u="none" baseline="0"/>
            <a:t>Flex Gesamt </a:t>
          </a:r>
          <a:r>
            <a:rPr lang="de-DE" sz="1100" b="0" u="none" baseline="0"/>
            <a:t>in den Folgemonat und tragen diesen Wert in das Feld </a:t>
          </a:r>
          <a:r>
            <a:rPr lang="de-DE" sz="1100" b="1" baseline="0"/>
            <a:t>Übertrag Vormonat</a:t>
          </a:r>
          <a:r>
            <a:rPr lang="de-DE" sz="1100" b="0" baseline="0"/>
            <a:t> ein.</a:t>
          </a:r>
          <a:endParaRPr lang="de-DE" sz="1100" b="1"/>
        </a:p>
        <a:p>
          <a:pPr>
            <a:lnSpc>
              <a:spcPts val="1100"/>
            </a:lnSpc>
          </a:pPr>
          <a:r>
            <a:rPr lang="de-DE" sz="1100"/>
            <a:t>___________________________________________________</a:t>
          </a:r>
        </a:p>
        <a:p>
          <a:pPr>
            <a:lnSpc>
              <a:spcPts val="1100"/>
            </a:lnSpc>
          </a:pPr>
          <a:endParaRPr lang="de-DE" sz="1100"/>
        </a:p>
        <a:p>
          <a:pPr>
            <a:lnSpc>
              <a:spcPts val="1100"/>
            </a:lnSpc>
          </a:pPr>
          <a:r>
            <a:rPr lang="de-DE" sz="1100"/>
            <a:t>In der Spalte </a:t>
          </a:r>
          <a:r>
            <a:rPr lang="de-DE" sz="1100" b="1"/>
            <a:t>Art </a:t>
          </a:r>
          <a:r>
            <a:rPr lang="de-DE" sz="1100" b="0"/>
            <a:t>können Sie Tage</a:t>
          </a:r>
          <a:r>
            <a:rPr lang="de-DE" sz="1100" b="0" baseline="0"/>
            <a:t> markieren, an denen eine Abweichung vom Standard vorliegt. Je nach Art der Eingabe gibt es unterschiedliche Auswirkungen. Sie können dort zwischen folgenden Kürzel wählen</a:t>
          </a:r>
        </a:p>
        <a:p>
          <a:pPr>
            <a:lnSpc>
              <a:spcPts val="1100"/>
            </a:lnSpc>
          </a:pPr>
          <a:endParaRPr lang="de-DE" sz="1100" b="0" baseline="0"/>
        </a:p>
        <a:p>
          <a:r>
            <a:rPr lang="de-DE" sz="1100"/>
            <a:t>K = krank 		(IST</a:t>
          </a:r>
          <a:r>
            <a:rPr lang="de-DE" sz="1100" baseline="0"/>
            <a:t> = SOLL)</a:t>
          </a:r>
        </a:p>
        <a:p>
          <a:pPr>
            <a:lnSpc>
              <a:spcPts val="1100"/>
            </a:lnSpc>
          </a:pPr>
          <a:r>
            <a:rPr lang="de-DE" sz="1100" baseline="0"/>
            <a:t>U = Urlaub</a:t>
          </a:r>
          <a:r>
            <a:rPr lang="de-DE" sz="1100"/>
            <a:t>          	(IST = SOLL)</a:t>
          </a:r>
        </a:p>
        <a:p>
          <a:r>
            <a:rPr lang="de-DE" sz="1100"/>
            <a:t>F = Feiertag		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(IST = SOLL)</a:t>
          </a:r>
          <a:endParaRPr lang="de-DE">
            <a:effectLst/>
          </a:endParaRPr>
        </a:p>
        <a:p>
          <a:pPr>
            <a:lnSpc>
              <a:spcPts val="1100"/>
            </a:lnSpc>
          </a:pPr>
          <a:r>
            <a:rPr lang="de-DE" sz="1100"/>
            <a:t>SU = Stundenweise Urlaub	(für SHK/WHF/WHK:</a:t>
          </a:r>
          <a:r>
            <a:rPr lang="de-DE" sz="1100" baseline="0"/>
            <a:t> </a:t>
          </a:r>
          <a:r>
            <a:rPr lang="de-DE" sz="1100"/>
            <a:t>Urlaubszeit in Stunden in der Spalte</a:t>
          </a:r>
          <a:r>
            <a:rPr lang="de-DE" sz="1100" baseline="0"/>
            <a:t> </a:t>
          </a:r>
          <a:r>
            <a:rPr lang="de-DE" sz="1100" b="1" baseline="0"/>
            <a:t>Zeit</a:t>
          </a:r>
          <a:r>
            <a:rPr lang="de-DE" sz="1100" b="0" baseline="0"/>
            <a:t> eintragen)</a:t>
          </a:r>
        </a:p>
        <a:p>
          <a:pPr>
            <a:lnSpc>
              <a:spcPts val="1100"/>
            </a:lnSpc>
          </a:pPr>
          <a:r>
            <a:rPr lang="de-DE" sz="1100"/>
            <a:t>UU = Unbezahlter Urlaub	(SOLL</a:t>
          </a:r>
          <a:r>
            <a:rPr lang="de-DE" sz="1100" baseline="0"/>
            <a:t> = 0,00)</a:t>
          </a:r>
          <a:endParaRPr lang="de-DE" sz="1100"/>
        </a:p>
        <a:p>
          <a:r>
            <a:rPr lang="de-DE" sz="1100"/>
            <a:t>SV = Sollvorgabe	(Eingabe</a:t>
          </a:r>
          <a:r>
            <a:rPr lang="de-DE" sz="1100" baseline="0"/>
            <a:t> des SOLL in die Spalte </a:t>
          </a:r>
          <a:r>
            <a:rPr lang="de-DE" sz="1100" b="1" baseline="0"/>
            <a:t>Zeit</a:t>
          </a:r>
          <a:r>
            <a:rPr lang="de-DE" sz="1100" b="0" baseline="0"/>
            <a:t> wenn SOLL vom Standard abweicht.)</a:t>
          </a:r>
        </a:p>
        <a:p>
          <a:endParaRPr lang="de-DE" sz="1100" b="0" baseline="0"/>
        </a:p>
        <a:p>
          <a:pPr>
            <a:lnSpc>
              <a:spcPts val="900"/>
            </a:lnSpc>
          </a:pPr>
          <a:endParaRPr lang="de-DE" sz="1100" b="1" baseline="0"/>
        </a:p>
        <a:p>
          <a:endParaRPr lang="de-DE" sz="1100" b="1" baseline="0"/>
        </a:p>
        <a:p>
          <a:pPr>
            <a:lnSpc>
              <a:spcPts val="900"/>
            </a:lnSpc>
          </a:pPr>
          <a:endParaRPr lang="de-DE" sz="1100" b="1" baseline="0"/>
        </a:p>
        <a:p>
          <a:pPr>
            <a:lnSpc>
              <a:spcPts val="1200"/>
            </a:lnSpc>
          </a:pPr>
          <a:endParaRPr lang="de-DE" sz="1100" b="1" baseline="0"/>
        </a:p>
        <a:p>
          <a:pPr>
            <a:lnSpc>
              <a:spcPts val="700"/>
            </a:lnSpc>
          </a:pPr>
          <a:endParaRPr lang="de-DE" sz="1100" b="1"/>
        </a:p>
      </xdr:txBody>
    </xdr:sp>
    <xdr:clientData fPrintsWithSheet="0"/>
  </xdr:oneCellAnchor>
  <xdr:twoCellAnchor>
    <xdr:from>
      <xdr:col>5</xdr:col>
      <xdr:colOff>0</xdr:colOff>
      <xdr:row>17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7" name="Rechteck 6"/>
        <xdr:cNvSpPr/>
      </xdr:nvSpPr>
      <xdr:spPr>
        <a:xfrm>
          <a:off x="2686050" y="3819525"/>
          <a:ext cx="1771650" cy="8448675"/>
        </a:xfrm>
        <a:prstGeom prst="rect">
          <a:avLst/>
        </a:prstGeom>
        <a:noFill/>
        <a:ln w="12700">
          <a:solidFill>
            <a:prstClr val="black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/>
      </xdr:spPr>
      <xdr:txBody>
        <a:bodyPr vertOverflow="clip" horzOverflow="clip" wrap="square"/>
        <a:lstStyle/>
        <a:p>
          <a:endParaRPr lang="de-DE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723900</xdr:colOff>
      <xdr:row>51</xdr:row>
      <xdr:rowOff>0</xdr:rowOff>
    </xdr:from>
    <xdr:to>
      <xdr:col>15</xdr:col>
      <xdr:colOff>809625</xdr:colOff>
      <xdr:row>52</xdr:row>
      <xdr:rowOff>9525</xdr:rowOff>
    </xdr:to>
    <xdr:sp macro="" textlink="">
      <xdr:nvSpPr>
        <xdr:cNvPr id="2" name="Textfeld 1"/>
        <xdr:cNvSpPr txBox="1"/>
      </xdr:nvSpPr>
      <xdr:spPr>
        <a:xfrm>
          <a:off x="6315075" y="12506325"/>
          <a:ext cx="31432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--&gt; diesen Wert</a:t>
          </a:r>
          <a:r>
            <a:rPr lang="de-DE" sz="1000" baseline="0"/>
            <a:t> in den Folgemonat übertragen</a:t>
          </a:r>
          <a:endParaRPr lang="de-DE" sz="1000"/>
        </a:p>
      </xdr:txBody>
    </xdr:sp>
    <xdr:clientData fPrintsWithSheet="0"/>
  </xdr:twoCellAnchor>
  <xdr:oneCellAnchor>
    <xdr:from>
      <xdr:col>17</xdr:col>
      <xdr:colOff>277091</xdr:colOff>
      <xdr:row>0</xdr:row>
      <xdr:rowOff>69273</xdr:rowOff>
    </xdr:from>
    <xdr:ext cx="6593033" cy="3082767"/>
    <xdr:sp macro="" textlink="">
      <xdr:nvSpPr>
        <xdr:cNvPr id="3" name="Textfeld 2"/>
        <xdr:cNvSpPr txBox="1"/>
      </xdr:nvSpPr>
      <xdr:spPr>
        <a:xfrm>
          <a:off x="10116416" y="69273"/>
          <a:ext cx="6593033" cy="3082767"/>
        </a:xfrm>
        <a:prstGeom prst="rect">
          <a:avLst/>
        </a:prstGeom>
        <a:solidFill>
          <a:srgbClr val="FFFF00"/>
        </a:solidFill>
        <a:ln w="317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400" b="1" u="sng"/>
            <a:t>Rechtliche Rahmenbedingungen:</a:t>
          </a:r>
        </a:p>
        <a:p>
          <a:endParaRPr lang="de-DE" sz="1100"/>
        </a:p>
        <a:p>
          <a:r>
            <a:rPr lang="de-DE" sz="1200">
              <a:solidFill>
                <a:srgbClr val="FF0000"/>
              </a:solidFill>
            </a:rPr>
            <a:t>Die Regelungen des Arbeitszeitgesetzes (ArbZG)</a:t>
          </a:r>
          <a:r>
            <a:rPr lang="de-DE" sz="1200" baseline="0">
              <a:solidFill>
                <a:srgbClr val="FF0000"/>
              </a:solidFill>
            </a:rPr>
            <a:t> sind jederzeit zu beachten!</a:t>
          </a:r>
        </a:p>
        <a:p>
          <a:endParaRPr lang="de-DE" sz="1100" baseline="0"/>
        </a:p>
        <a:p>
          <a:r>
            <a:rPr lang="de-DE" sz="1100" u="sng" baseline="0"/>
            <a:t>Auszug aus dem Gesetz (Stand: Jan. 2015)</a:t>
          </a:r>
        </a:p>
        <a:p>
          <a:endParaRPr lang="de-DE" sz="1100" u="sng" baseline="0"/>
        </a:p>
        <a:p>
          <a:r>
            <a:rPr lang="de-DE" sz="1100" b="1" baseline="0"/>
            <a:t>§ 3: Arbeitszeit</a:t>
          </a:r>
        </a:p>
        <a:p>
          <a:r>
            <a:rPr lang="de-DE" sz="1100" baseline="0"/>
            <a:t>- die tägliche Arbeitszeit darf 10 Stunden nicht überschreiten</a:t>
          </a:r>
        </a:p>
        <a:p>
          <a:r>
            <a:rPr lang="de-DE" sz="1100" baseline="0"/>
            <a:t>- die wöchentliche Arbeitszeit darf 48 Stunden nicht überschreiten</a:t>
          </a:r>
        </a:p>
        <a:p>
          <a:endParaRPr lang="de-DE" sz="1100" baseline="0"/>
        </a:p>
        <a:p>
          <a:r>
            <a:rPr lang="de-DE" sz="1100" b="1" baseline="0"/>
            <a:t>§ 4: Ruhepausen</a:t>
          </a:r>
        </a:p>
        <a:p>
          <a:r>
            <a:rPr lang="de-DE" sz="1100" baseline="0"/>
            <a:t>- mindestens 30 Minuten Pause bei einer Arbeitszeit von mehr als 6 bis zu 9 Stunden</a:t>
          </a:r>
        </a:p>
        <a:p>
          <a:r>
            <a:rPr lang="de-DE" sz="1100" baseline="0"/>
            <a:t>- weitere 15 Minuten Pause bei einer Arbeitszeit von mehr als 9 Stunden</a:t>
          </a:r>
        </a:p>
        <a:p>
          <a:endParaRPr lang="de-DE" sz="1100" baseline="0"/>
        </a:p>
        <a:p>
          <a:r>
            <a:rPr lang="de-DE" sz="1100" b="1" baseline="0"/>
            <a:t>§ 5: Ruhezeit</a:t>
          </a:r>
        </a:p>
        <a:p>
          <a:r>
            <a:rPr lang="de-DE" sz="1100" baseline="0"/>
            <a:t>- nach Beendigung der täglichen Arbeitszeit ist eine Ruhezeit von mindestens 11 Stunden vor Beginn der nächsten Arbeitszeit einzuhalten</a:t>
          </a:r>
        </a:p>
      </xdr:txBody>
    </xdr:sp>
    <xdr:clientData fPrintsWithSheet="0"/>
  </xdr:oneCellAnchor>
  <xdr:oneCellAnchor>
    <xdr:from>
      <xdr:col>17</xdr:col>
      <xdr:colOff>266626</xdr:colOff>
      <xdr:row>18</xdr:row>
      <xdr:rowOff>192422</xdr:rowOff>
    </xdr:from>
    <xdr:ext cx="6624548" cy="9148274"/>
    <xdr:sp macro="" textlink="">
      <xdr:nvSpPr>
        <xdr:cNvPr id="4" name="Textfeld 3"/>
        <xdr:cNvSpPr txBox="1"/>
      </xdr:nvSpPr>
      <xdr:spPr>
        <a:xfrm>
          <a:off x="10105951" y="4250072"/>
          <a:ext cx="6624548" cy="9148274"/>
        </a:xfrm>
        <a:prstGeom prst="rect">
          <a:avLst/>
        </a:prstGeom>
        <a:solidFill>
          <a:schemeClr val="bg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ts val="1300"/>
            </a:lnSpc>
          </a:pPr>
          <a:r>
            <a:rPr lang="de-DE" sz="1200" b="1" u="sng"/>
            <a:t>Hinweise zur Nutzung</a:t>
          </a:r>
          <a:r>
            <a:rPr lang="de-DE" sz="1200" b="1" u="sng" baseline="0"/>
            <a:t> des Formulars:</a:t>
          </a:r>
          <a:endParaRPr lang="de-DE" sz="1100" b="1" u="sng"/>
        </a:p>
        <a:p>
          <a:pPr>
            <a:lnSpc>
              <a:spcPts val="1200"/>
            </a:lnSpc>
          </a:pPr>
          <a:endParaRPr lang="de-DE" sz="1100"/>
        </a:p>
        <a:p>
          <a:pPr>
            <a:lnSpc>
              <a:spcPts val="1200"/>
            </a:lnSpc>
          </a:pPr>
          <a:r>
            <a:rPr lang="de-DE" sz="1100"/>
            <a:t>Bitte tragen Sie im oberen Bereich zunächst</a:t>
          </a:r>
          <a:r>
            <a:rPr lang="de-DE" sz="1100" baseline="0"/>
            <a:t> das </a:t>
          </a:r>
          <a:r>
            <a:rPr lang="de-DE" sz="1100" b="1" baseline="0"/>
            <a:t>Jahr</a:t>
          </a:r>
          <a:r>
            <a:rPr lang="de-DE" sz="1100" baseline="0"/>
            <a:t>, Ihren </a:t>
          </a:r>
          <a:r>
            <a:rPr lang="de-DE" sz="1100" b="1" baseline="0"/>
            <a:t>Namen</a:t>
          </a:r>
          <a:r>
            <a:rPr lang="de-DE" sz="1100" baseline="0"/>
            <a:t>, </a:t>
          </a:r>
          <a:r>
            <a:rPr lang="de-DE" sz="1100" b="1" baseline="0"/>
            <a:t>Beschäftigungsbereich</a:t>
          </a:r>
          <a:r>
            <a:rPr lang="de-DE" sz="1100" baseline="0"/>
            <a:t> und Ihr </a:t>
          </a:r>
          <a:r>
            <a:rPr lang="de-DE" sz="1100" b="1" baseline="0"/>
            <a:t>Beschäftigungsverhältnis </a:t>
          </a:r>
          <a:r>
            <a:rPr lang="de-DE" sz="1100" baseline="0"/>
            <a:t>ein.</a:t>
          </a:r>
        </a:p>
        <a:p>
          <a:pPr>
            <a:lnSpc>
              <a:spcPts val="1200"/>
            </a:lnSpc>
          </a:pPr>
          <a:endParaRPr lang="de-DE" sz="1100" baseline="0"/>
        </a:p>
        <a:p>
          <a:pPr>
            <a:lnSpc>
              <a:spcPts val="1200"/>
            </a:lnSpc>
          </a:pPr>
          <a:r>
            <a:rPr lang="de-DE" sz="1100" baseline="0"/>
            <a:t>Im Feld </a:t>
          </a:r>
          <a:r>
            <a:rPr lang="de-DE" sz="1100" b="1" baseline="0"/>
            <a:t>Wöchentl. Arbeitszeit</a:t>
          </a:r>
          <a:r>
            <a:rPr lang="de-DE" sz="1100" b="0" baseline="0"/>
            <a:t> im oberen Kasten tragen Sie bitte Ihre vertraglich vereinbarte Wochenarbeitszeit ein.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r>
            <a:rPr lang="de-DE" sz="1100" b="0" baseline="0"/>
            <a:t>Die Wochenarbeitszeit wird standardmäßig auf </a:t>
          </a:r>
          <a:r>
            <a:rPr lang="de-DE" sz="1100" b="1" baseline="0"/>
            <a:t>5</a:t>
          </a:r>
          <a:r>
            <a:rPr lang="de-DE" sz="1100" b="0" baseline="0"/>
            <a:t> </a:t>
          </a:r>
          <a:r>
            <a:rPr lang="de-DE" sz="1100" b="1" baseline="0"/>
            <a:t>Arbeitstage </a:t>
          </a:r>
          <a:r>
            <a:rPr lang="de-DE" sz="1100" b="0" baseline="0"/>
            <a:t>(Mo - Fr) verteilt. Wenn Sie eine hiervon abweichende Verteilung vereinbart haben, tragen Sie bitte Ihre indivduellen Soll-Zeiten in die Zeile  </a:t>
          </a:r>
          <a:r>
            <a:rPr lang="de-DE" sz="1100" b="1" baseline="0"/>
            <a:t>individuell </a:t>
          </a:r>
          <a:r>
            <a:rPr lang="de-DE" sz="1100" b="0" baseline="0"/>
            <a:t>ein. Beachten Sie bitte, dass die Summe der Soll-Stunden pro Tag dem Wert im Feld </a:t>
          </a:r>
          <a:r>
            <a:rPr lang="de-DE" sz="1100" b="1" baseline="0"/>
            <a:t>wöchentl. Arbeitszeit </a:t>
          </a:r>
          <a:r>
            <a:rPr lang="de-DE" sz="1100" b="0" baseline="0"/>
            <a:t>entsprechen muss. 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pPr>
            <a:lnSpc>
              <a:spcPts val="1200"/>
            </a:lnSpc>
          </a:pPr>
          <a:r>
            <a:rPr lang="de-DE" sz="1100" b="0" baseline="0"/>
            <a:t>Die eingetragenen Soll-Werte gelten für den gesamten Monat! Einzelne Abweichungen hiervon werden über das FLEX-Konto ausgeglichen.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pPr lvl="1">
            <a:lnSpc>
              <a:spcPts val="1200"/>
            </a:lnSpc>
          </a:pPr>
          <a:r>
            <a:rPr lang="de-DE" sz="1100" b="0" baseline="0"/>
            <a:t>Wenn Sie also bspw. </a:t>
          </a:r>
          <a:r>
            <a:rPr lang="de-DE" sz="1100" b="0" i="1" baseline="0"/>
            <a:t>Montag, Mittwoch</a:t>
          </a:r>
          <a:r>
            <a:rPr lang="de-DE" sz="1100" b="0" baseline="0"/>
            <a:t>, und </a:t>
          </a:r>
          <a:r>
            <a:rPr lang="de-DE" sz="1100" b="0" i="1" baseline="0"/>
            <a:t>Freitag </a:t>
          </a:r>
          <a:r>
            <a:rPr lang="de-DE" sz="1100" b="0" baseline="0"/>
            <a:t>als regelmäßige Arbeitstage eingetragen haben, aber in einer Woche mal am </a:t>
          </a:r>
          <a:r>
            <a:rPr lang="de-DE" sz="1100" b="0" i="1" baseline="0"/>
            <a:t>Donnerstag </a:t>
          </a:r>
          <a:r>
            <a:rPr lang="de-DE" sz="1100" b="0" baseline="0"/>
            <a:t>anstatt </a:t>
          </a:r>
          <a:r>
            <a:rPr lang="de-DE" sz="1100" b="0" i="1" baseline="0"/>
            <a:t>Mittwoch </a:t>
          </a:r>
          <a:r>
            <a:rPr lang="de-DE" sz="1100" b="0" baseline="0"/>
            <a:t>arbeiten, dann werden die Minusstunden vom </a:t>
          </a:r>
          <a:r>
            <a:rPr lang="de-DE" sz="1100" b="0" i="1" baseline="0"/>
            <a:t>Mittwoch </a:t>
          </a:r>
          <a:r>
            <a:rPr lang="de-DE" sz="1100" b="0" baseline="0"/>
            <a:t>am </a:t>
          </a:r>
          <a:r>
            <a:rPr lang="de-DE" sz="1100" b="0" i="1" baseline="0"/>
            <a:t>Donnerstag</a:t>
          </a:r>
          <a:r>
            <a:rPr lang="de-DE" sz="1100" b="0" baseline="0"/>
            <a:t> wieder ausgeglichen.</a:t>
          </a:r>
        </a:p>
        <a:p>
          <a:endParaRPr lang="de-DE" sz="1100" b="0" baseline="0"/>
        </a:p>
        <a:p>
          <a:r>
            <a:rPr lang="de-DE" sz="1100" b="0" baseline="0"/>
            <a:t>Wenn sich im Laufe des Monats Ihre </a:t>
          </a:r>
          <a:r>
            <a:rPr lang="de-DE" sz="1100" b="1" baseline="0"/>
            <a:t>vertraglich vereinbarte Wochenarbeitszeit ändert</a:t>
          </a:r>
          <a:r>
            <a:rPr lang="de-DE" sz="1100" b="0" baseline="0"/>
            <a:t> oder sich Ihre </a:t>
          </a:r>
          <a:r>
            <a:rPr lang="de-DE" sz="1100" b="1" baseline="0"/>
            <a:t>regelmäßigen Arbeitstage ändern </a:t>
          </a:r>
          <a:r>
            <a:rPr lang="de-DE" sz="1100" b="0" baseline="0"/>
            <a:t>tragen Sie die neue Arbeitszeit und/oder die neuen Arbeitstage in den unteren Kasten ein. Hier müssen Sie dann auch eintragen ab wann die Änderungen gültig sind. </a:t>
          </a:r>
          <a:endParaRPr lang="de-DE" sz="1100" b="1" baseline="0"/>
        </a:p>
        <a:p>
          <a:endParaRPr lang="de-DE" sz="1100" b="0" baseline="0"/>
        </a:p>
        <a:p>
          <a:pPr>
            <a:lnSpc>
              <a:spcPts val="1200"/>
            </a:lnSpc>
          </a:pPr>
          <a:r>
            <a:rPr lang="de-DE" sz="1100" b="0" baseline="0"/>
            <a:t>In den Spalten </a:t>
          </a:r>
          <a:r>
            <a:rPr lang="de-DE" sz="1100" b="1" baseline="0"/>
            <a:t>Beginn </a:t>
          </a:r>
          <a:r>
            <a:rPr lang="de-DE" sz="1100" b="0" u="none" baseline="0"/>
            <a:t>und </a:t>
          </a:r>
          <a:r>
            <a:rPr lang="de-DE" sz="1100" b="1" u="none" baseline="0"/>
            <a:t>Ende </a:t>
          </a:r>
          <a:r>
            <a:rPr lang="de-DE" sz="1100" b="0" u="none" baseline="0"/>
            <a:t>tragen Sie bitte jeweils Beginn und Ende der täglichen Arbeitszeit im Format </a:t>
          </a:r>
          <a:r>
            <a:rPr lang="de-DE" sz="1100" b="1" u="none" baseline="0"/>
            <a:t>hh,mm</a:t>
          </a:r>
          <a:r>
            <a:rPr lang="de-DE" sz="1100" b="0" u="none" baseline="0"/>
            <a:t> ein. Die Summe aller Pausen pro Tag tragen Sie bitte in die Spalte </a:t>
          </a:r>
          <a:r>
            <a:rPr lang="de-DE" sz="1100" b="1" u="none" baseline="0"/>
            <a:t>Pause/n</a:t>
          </a:r>
          <a:r>
            <a:rPr lang="de-DE" sz="1100" b="0" u="none" baseline="0"/>
            <a:t> ein.</a:t>
          </a:r>
        </a:p>
        <a:p>
          <a:endParaRPr lang="de-DE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de-DE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Beginn   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8:00 Uhr   --&gt; Eingabe:    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8,00		</a:t>
          </a:r>
          <a:r>
            <a:rPr lang="de-DE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Ende   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14:25 Uhr --&gt; Eingabe:  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14,25	</a:t>
          </a:r>
        </a:p>
        <a:p>
          <a:pPr lvl="1"/>
          <a:endParaRPr lang="de-D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Pause </a:t>
          </a:r>
          <a:endParaRPr lang="de-DE">
            <a:effectLst/>
          </a:endParaRPr>
        </a:p>
        <a:p>
          <a:pPr lvl="1"/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 Minuten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0,30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endParaRPr lang="de-DE">
            <a:effectLst/>
          </a:endParaRPr>
        </a:p>
        <a:p>
          <a:pPr lvl="1">
            <a:lnSpc>
              <a:spcPts val="1200"/>
            </a:lnSpc>
          </a:pP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 Minuten Pause = 1 Stunde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1,00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de-DE">
            <a:effectLst/>
          </a:endParaRPr>
        </a:p>
        <a:p>
          <a:pPr lvl="1">
            <a:lnSpc>
              <a:spcPts val="1200"/>
            </a:lnSpc>
          </a:pP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 Minuten Pause = 1 Stunde 30 Minuten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1,30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de-DE">
            <a:effectLst/>
          </a:endParaRPr>
        </a:p>
        <a:p>
          <a:endParaRPr lang="de-DE" sz="1100" b="0" u="none" baseline="0"/>
        </a:p>
        <a:p>
          <a:pPr>
            <a:lnSpc>
              <a:spcPts val="1200"/>
            </a:lnSpc>
          </a:pPr>
          <a:r>
            <a:rPr lang="de-DE" sz="1100" b="0" u="none" baseline="0"/>
            <a:t>In der Spalte </a:t>
          </a:r>
          <a:r>
            <a:rPr lang="de-DE" sz="1100" b="1" u="none" baseline="0"/>
            <a:t>IST</a:t>
          </a:r>
          <a:r>
            <a:rPr lang="de-DE" sz="1100" b="0" u="none" baseline="0"/>
            <a:t> wird die tatsächliche Arbeitszeit pro Tag angezeigt. Die Spalte </a:t>
          </a:r>
          <a:r>
            <a:rPr lang="de-DE" sz="1100" b="1" u="none" baseline="0"/>
            <a:t> + / - Tag</a:t>
          </a:r>
          <a:r>
            <a:rPr lang="de-DE" sz="1100" b="0" u="none" baseline="0"/>
            <a:t> zeigt die tägliche Abweichung der tatsächlichen Arbeitszeit vom Tages-Soll an.</a:t>
          </a:r>
        </a:p>
        <a:p>
          <a:endParaRPr lang="de-DE" sz="1100" b="0" u="none" baseline="0"/>
        </a:p>
        <a:p>
          <a:pPr>
            <a:lnSpc>
              <a:spcPts val="1200"/>
            </a:lnSpc>
          </a:pPr>
          <a:r>
            <a:rPr lang="de-DE" sz="1100" b="0" u="none" baseline="0"/>
            <a:t>Die Spalte </a:t>
          </a:r>
          <a:r>
            <a:rPr lang="de-DE" sz="1100" b="1" u="none" baseline="0"/>
            <a:t>FLEX</a:t>
          </a:r>
          <a:r>
            <a:rPr lang="de-DE" sz="1100" b="0" u="none" baseline="0"/>
            <a:t> zeigt die Summe aller über die Vertragsstunden hinaus geleisteten Arbeitszeiten an. Diese Flex-Stunden müssen bis zum Vertragsende, aber spätestens innerhalb von 12 Monaten nach Erbringung der Arbeitsleistung ausgeglichen sein. Am Monatsende übernehmen Sie die Flex-Stunden aus dem Feld </a:t>
          </a:r>
          <a:r>
            <a:rPr lang="de-DE" sz="1100" b="1" u="none" baseline="0"/>
            <a:t>Flex Gesamt </a:t>
          </a:r>
          <a:r>
            <a:rPr lang="de-DE" sz="1100" b="0" u="none" baseline="0"/>
            <a:t>in den Folgemonat und tragen diesen Wert in das Feld </a:t>
          </a:r>
          <a:r>
            <a:rPr lang="de-DE" sz="1100" b="1" baseline="0"/>
            <a:t>Übertrag Vormonat</a:t>
          </a:r>
          <a:r>
            <a:rPr lang="de-DE" sz="1100" b="0" baseline="0"/>
            <a:t> ein.</a:t>
          </a:r>
          <a:endParaRPr lang="de-DE" sz="1100" b="1"/>
        </a:p>
        <a:p>
          <a:pPr>
            <a:lnSpc>
              <a:spcPts val="1100"/>
            </a:lnSpc>
          </a:pPr>
          <a:r>
            <a:rPr lang="de-DE" sz="1100"/>
            <a:t>___________________________________________________</a:t>
          </a:r>
        </a:p>
        <a:p>
          <a:pPr>
            <a:lnSpc>
              <a:spcPts val="1100"/>
            </a:lnSpc>
          </a:pPr>
          <a:endParaRPr lang="de-DE" sz="1100"/>
        </a:p>
        <a:p>
          <a:pPr>
            <a:lnSpc>
              <a:spcPts val="1100"/>
            </a:lnSpc>
          </a:pPr>
          <a:r>
            <a:rPr lang="de-DE" sz="1100"/>
            <a:t>In der Spalte </a:t>
          </a:r>
          <a:r>
            <a:rPr lang="de-DE" sz="1100" b="1"/>
            <a:t>Art </a:t>
          </a:r>
          <a:r>
            <a:rPr lang="de-DE" sz="1100" b="0"/>
            <a:t>können Sie Tage</a:t>
          </a:r>
          <a:r>
            <a:rPr lang="de-DE" sz="1100" b="0" baseline="0"/>
            <a:t> markieren, an denen eine Abweichung vom Standard vorliegt. Je nach Art der Eingabe gibt es unterschiedliche Auswirkungen. Sie können dort zwischen folgenden Kürzel wählen</a:t>
          </a:r>
        </a:p>
        <a:p>
          <a:pPr>
            <a:lnSpc>
              <a:spcPts val="1100"/>
            </a:lnSpc>
          </a:pPr>
          <a:endParaRPr lang="de-DE" sz="1100" b="0" baseline="0"/>
        </a:p>
        <a:p>
          <a:r>
            <a:rPr lang="de-DE" sz="1100"/>
            <a:t>K = krank 		(IST</a:t>
          </a:r>
          <a:r>
            <a:rPr lang="de-DE" sz="1100" baseline="0"/>
            <a:t> = SOLL)</a:t>
          </a:r>
        </a:p>
        <a:p>
          <a:pPr>
            <a:lnSpc>
              <a:spcPts val="1100"/>
            </a:lnSpc>
          </a:pPr>
          <a:r>
            <a:rPr lang="de-DE" sz="1100" baseline="0"/>
            <a:t>U = Urlaub</a:t>
          </a:r>
          <a:r>
            <a:rPr lang="de-DE" sz="1100"/>
            <a:t>          	(IST = SOLL)</a:t>
          </a:r>
        </a:p>
        <a:p>
          <a:r>
            <a:rPr lang="de-DE" sz="1100"/>
            <a:t>F = Feiertag		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(IST = SOLL)</a:t>
          </a:r>
          <a:endParaRPr lang="de-DE">
            <a:effectLst/>
          </a:endParaRPr>
        </a:p>
        <a:p>
          <a:pPr>
            <a:lnSpc>
              <a:spcPts val="1100"/>
            </a:lnSpc>
          </a:pPr>
          <a:r>
            <a:rPr lang="de-DE" sz="1100"/>
            <a:t>SU = Stundenweise Urlaub	(für SHK/WHF/WHK:</a:t>
          </a:r>
          <a:r>
            <a:rPr lang="de-DE" sz="1100" baseline="0"/>
            <a:t> </a:t>
          </a:r>
          <a:r>
            <a:rPr lang="de-DE" sz="1100"/>
            <a:t>Urlaubszeit in Stunden in der Spalte</a:t>
          </a:r>
          <a:r>
            <a:rPr lang="de-DE" sz="1100" baseline="0"/>
            <a:t> </a:t>
          </a:r>
          <a:r>
            <a:rPr lang="de-DE" sz="1100" b="1" baseline="0"/>
            <a:t>Zeit</a:t>
          </a:r>
          <a:r>
            <a:rPr lang="de-DE" sz="1100" b="0" baseline="0"/>
            <a:t> eintragen)</a:t>
          </a:r>
        </a:p>
        <a:p>
          <a:pPr>
            <a:lnSpc>
              <a:spcPts val="1100"/>
            </a:lnSpc>
          </a:pPr>
          <a:r>
            <a:rPr lang="de-DE" sz="1100"/>
            <a:t>UU = Unbezahlter Urlaub	(SOLL</a:t>
          </a:r>
          <a:r>
            <a:rPr lang="de-DE" sz="1100" baseline="0"/>
            <a:t> = 0,00)</a:t>
          </a:r>
          <a:endParaRPr lang="de-DE" sz="1100"/>
        </a:p>
        <a:p>
          <a:r>
            <a:rPr lang="de-DE" sz="1100"/>
            <a:t>SV = Sollvorgabe	(Eingabe</a:t>
          </a:r>
          <a:r>
            <a:rPr lang="de-DE" sz="1100" baseline="0"/>
            <a:t> des SOLL in die Spalte </a:t>
          </a:r>
          <a:r>
            <a:rPr lang="de-DE" sz="1100" b="1" baseline="0"/>
            <a:t>Zeit</a:t>
          </a:r>
          <a:r>
            <a:rPr lang="de-DE" sz="1100" b="0" baseline="0"/>
            <a:t> wenn SOLL vom Standard abweicht.)</a:t>
          </a:r>
        </a:p>
        <a:p>
          <a:endParaRPr lang="de-DE" sz="1100" b="0" baseline="0"/>
        </a:p>
        <a:p>
          <a:pPr>
            <a:lnSpc>
              <a:spcPts val="900"/>
            </a:lnSpc>
          </a:pPr>
          <a:endParaRPr lang="de-DE" sz="1100" b="1" baseline="0"/>
        </a:p>
        <a:p>
          <a:endParaRPr lang="de-DE" sz="1100" b="1" baseline="0"/>
        </a:p>
        <a:p>
          <a:pPr>
            <a:lnSpc>
              <a:spcPts val="900"/>
            </a:lnSpc>
          </a:pPr>
          <a:endParaRPr lang="de-DE" sz="1100" b="1" baseline="0"/>
        </a:p>
        <a:p>
          <a:pPr>
            <a:lnSpc>
              <a:spcPts val="1200"/>
            </a:lnSpc>
          </a:pPr>
          <a:endParaRPr lang="de-DE" sz="1100" b="1" baseline="0"/>
        </a:p>
        <a:p>
          <a:pPr>
            <a:lnSpc>
              <a:spcPts val="800"/>
            </a:lnSpc>
          </a:pPr>
          <a:endParaRPr lang="de-DE" sz="1100" b="1"/>
        </a:p>
      </xdr:txBody>
    </xdr:sp>
    <xdr:clientData fPrintsWithSheet="0"/>
  </xdr:oneCellAnchor>
  <xdr:twoCellAnchor>
    <xdr:from>
      <xdr:col>5</xdr:col>
      <xdr:colOff>0</xdr:colOff>
      <xdr:row>17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5" name="Rechteck 4"/>
        <xdr:cNvSpPr/>
      </xdr:nvSpPr>
      <xdr:spPr>
        <a:xfrm>
          <a:off x="2686050" y="3819525"/>
          <a:ext cx="1771650" cy="8448675"/>
        </a:xfrm>
        <a:prstGeom prst="rect">
          <a:avLst/>
        </a:prstGeom>
        <a:noFill/>
        <a:ln w="12700">
          <a:solidFill>
            <a:prstClr val="black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/>
      </xdr:spPr>
      <xdr:txBody>
        <a:bodyPr vertOverflow="clip" horzOverflow="clip" wrap="square"/>
        <a:lstStyle/>
        <a:p>
          <a:endParaRPr lang="de-DE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723900</xdr:colOff>
      <xdr:row>51</xdr:row>
      <xdr:rowOff>0</xdr:rowOff>
    </xdr:from>
    <xdr:to>
      <xdr:col>15</xdr:col>
      <xdr:colOff>809625</xdr:colOff>
      <xdr:row>52</xdr:row>
      <xdr:rowOff>9525</xdr:rowOff>
    </xdr:to>
    <xdr:sp macro="" textlink="">
      <xdr:nvSpPr>
        <xdr:cNvPr id="2" name="Textfeld 1"/>
        <xdr:cNvSpPr txBox="1"/>
      </xdr:nvSpPr>
      <xdr:spPr>
        <a:xfrm>
          <a:off x="6315075" y="12506325"/>
          <a:ext cx="31432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--&gt; diesen Wert</a:t>
          </a:r>
          <a:r>
            <a:rPr lang="de-DE" sz="1000" baseline="0"/>
            <a:t> in den Folgemonat übertragen</a:t>
          </a:r>
          <a:endParaRPr lang="de-DE" sz="1000"/>
        </a:p>
      </xdr:txBody>
    </xdr:sp>
    <xdr:clientData fPrintsWithSheet="0"/>
  </xdr:twoCellAnchor>
  <xdr:oneCellAnchor>
    <xdr:from>
      <xdr:col>17</xdr:col>
      <xdr:colOff>277091</xdr:colOff>
      <xdr:row>0</xdr:row>
      <xdr:rowOff>69273</xdr:rowOff>
    </xdr:from>
    <xdr:ext cx="6593033" cy="3082767"/>
    <xdr:sp macro="" textlink="">
      <xdr:nvSpPr>
        <xdr:cNvPr id="3" name="Textfeld 2"/>
        <xdr:cNvSpPr txBox="1"/>
      </xdr:nvSpPr>
      <xdr:spPr>
        <a:xfrm>
          <a:off x="10116416" y="69273"/>
          <a:ext cx="6593033" cy="3082767"/>
        </a:xfrm>
        <a:prstGeom prst="rect">
          <a:avLst/>
        </a:prstGeom>
        <a:solidFill>
          <a:srgbClr val="FFFF00"/>
        </a:solidFill>
        <a:ln w="317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400" b="1" u="sng"/>
            <a:t>Rechtliche Rahmenbedingungen:</a:t>
          </a:r>
        </a:p>
        <a:p>
          <a:endParaRPr lang="de-DE" sz="1100"/>
        </a:p>
        <a:p>
          <a:r>
            <a:rPr lang="de-DE" sz="1200">
              <a:solidFill>
                <a:srgbClr val="FF0000"/>
              </a:solidFill>
            </a:rPr>
            <a:t>Die Regelungen des Arbeitszeitgesetzes (ArbZG)</a:t>
          </a:r>
          <a:r>
            <a:rPr lang="de-DE" sz="1200" baseline="0">
              <a:solidFill>
                <a:srgbClr val="FF0000"/>
              </a:solidFill>
            </a:rPr>
            <a:t> sind jederzeit zu beachten!</a:t>
          </a:r>
        </a:p>
        <a:p>
          <a:endParaRPr lang="de-DE" sz="1100" baseline="0"/>
        </a:p>
        <a:p>
          <a:r>
            <a:rPr lang="de-DE" sz="1100" u="sng" baseline="0"/>
            <a:t>Auszug aus dem Gesetz (Stand: Jan. 2015)</a:t>
          </a:r>
        </a:p>
        <a:p>
          <a:endParaRPr lang="de-DE" sz="1100" u="sng" baseline="0"/>
        </a:p>
        <a:p>
          <a:r>
            <a:rPr lang="de-DE" sz="1100" b="1" baseline="0"/>
            <a:t>§ 3: Arbeitszeit</a:t>
          </a:r>
        </a:p>
        <a:p>
          <a:r>
            <a:rPr lang="de-DE" sz="1100" baseline="0"/>
            <a:t>- die tägliche Arbeitszeit darf 10 Stunden nicht überschreiten</a:t>
          </a:r>
        </a:p>
        <a:p>
          <a:r>
            <a:rPr lang="de-DE" sz="1100" baseline="0"/>
            <a:t>- die wöchentliche Arbeitszeit darf 48 Stunden nicht überschreiten</a:t>
          </a:r>
        </a:p>
        <a:p>
          <a:endParaRPr lang="de-DE" sz="1100" baseline="0"/>
        </a:p>
        <a:p>
          <a:r>
            <a:rPr lang="de-DE" sz="1100" b="1" baseline="0"/>
            <a:t>§ 4: Ruhepausen</a:t>
          </a:r>
        </a:p>
        <a:p>
          <a:r>
            <a:rPr lang="de-DE" sz="1100" baseline="0"/>
            <a:t>- mindestens 30 Minuten Pause bei einer Arbeitszeit von mehr als 6 bis zu 9 Stunden</a:t>
          </a:r>
        </a:p>
        <a:p>
          <a:r>
            <a:rPr lang="de-DE" sz="1100" baseline="0"/>
            <a:t>- weitere 15 Minuten Pause bei einer Arbeitszeit von mehr als 9 Stunden</a:t>
          </a:r>
        </a:p>
        <a:p>
          <a:endParaRPr lang="de-DE" sz="1100" baseline="0"/>
        </a:p>
        <a:p>
          <a:r>
            <a:rPr lang="de-DE" sz="1100" b="1" baseline="0"/>
            <a:t>§ 5: Ruhezeit</a:t>
          </a:r>
        </a:p>
        <a:p>
          <a:r>
            <a:rPr lang="de-DE" sz="1100" baseline="0"/>
            <a:t>- nach Beendigung der täglichen Arbeitszeit ist eine Ruhezeit von mindestens 11 Stunden vor Beginn der nächsten Arbeitszeit einzuhalten</a:t>
          </a:r>
        </a:p>
      </xdr:txBody>
    </xdr:sp>
    <xdr:clientData fPrintsWithSheet="0"/>
  </xdr:oneCellAnchor>
  <xdr:oneCellAnchor>
    <xdr:from>
      <xdr:col>17</xdr:col>
      <xdr:colOff>266626</xdr:colOff>
      <xdr:row>18</xdr:row>
      <xdr:rowOff>192422</xdr:rowOff>
    </xdr:from>
    <xdr:ext cx="6624548" cy="9148274"/>
    <xdr:sp macro="" textlink="">
      <xdr:nvSpPr>
        <xdr:cNvPr id="4" name="Textfeld 3"/>
        <xdr:cNvSpPr txBox="1"/>
      </xdr:nvSpPr>
      <xdr:spPr>
        <a:xfrm>
          <a:off x="10105951" y="4250072"/>
          <a:ext cx="6624548" cy="9148274"/>
        </a:xfrm>
        <a:prstGeom prst="rect">
          <a:avLst/>
        </a:prstGeom>
        <a:solidFill>
          <a:schemeClr val="bg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ts val="1300"/>
            </a:lnSpc>
          </a:pPr>
          <a:r>
            <a:rPr lang="de-DE" sz="1200" b="1" u="sng"/>
            <a:t>Hinweise zur Nutzung</a:t>
          </a:r>
          <a:r>
            <a:rPr lang="de-DE" sz="1200" b="1" u="sng" baseline="0"/>
            <a:t> des Formulars:</a:t>
          </a:r>
          <a:endParaRPr lang="de-DE" sz="1100" b="1" u="sng"/>
        </a:p>
        <a:p>
          <a:pPr>
            <a:lnSpc>
              <a:spcPts val="1200"/>
            </a:lnSpc>
          </a:pPr>
          <a:endParaRPr lang="de-DE" sz="1100"/>
        </a:p>
        <a:p>
          <a:pPr>
            <a:lnSpc>
              <a:spcPts val="1200"/>
            </a:lnSpc>
          </a:pPr>
          <a:r>
            <a:rPr lang="de-DE" sz="1100"/>
            <a:t>Bitte tragen Sie im oberen Bereich zunächst</a:t>
          </a:r>
          <a:r>
            <a:rPr lang="de-DE" sz="1100" baseline="0"/>
            <a:t> das </a:t>
          </a:r>
          <a:r>
            <a:rPr lang="de-DE" sz="1100" b="1" baseline="0"/>
            <a:t>Jahr</a:t>
          </a:r>
          <a:r>
            <a:rPr lang="de-DE" sz="1100" baseline="0"/>
            <a:t>, Ihren </a:t>
          </a:r>
          <a:r>
            <a:rPr lang="de-DE" sz="1100" b="1" baseline="0"/>
            <a:t>Namen</a:t>
          </a:r>
          <a:r>
            <a:rPr lang="de-DE" sz="1100" baseline="0"/>
            <a:t>, </a:t>
          </a:r>
          <a:r>
            <a:rPr lang="de-DE" sz="1100" b="1" baseline="0"/>
            <a:t>Beschäftigungsbereich</a:t>
          </a:r>
          <a:r>
            <a:rPr lang="de-DE" sz="1100" baseline="0"/>
            <a:t> und Ihr </a:t>
          </a:r>
          <a:r>
            <a:rPr lang="de-DE" sz="1100" b="1" baseline="0"/>
            <a:t>Beschäftigungsverhältnis </a:t>
          </a:r>
          <a:r>
            <a:rPr lang="de-DE" sz="1100" baseline="0"/>
            <a:t>ein.</a:t>
          </a:r>
        </a:p>
        <a:p>
          <a:pPr>
            <a:lnSpc>
              <a:spcPts val="1200"/>
            </a:lnSpc>
          </a:pPr>
          <a:endParaRPr lang="de-DE" sz="1100" baseline="0"/>
        </a:p>
        <a:p>
          <a:pPr>
            <a:lnSpc>
              <a:spcPts val="1200"/>
            </a:lnSpc>
          </a:pPr>
          <a:r>
            <a:rPr lang="de-DE" sz="1100" baseline="0"/>
            <a:t>Im Feld </a:t>
          </a:r>
          <a:r>
            <a:rPr lang="de-DE" sz="1100" b="1" baseline="0"/>
            <a:t>Wöchentl. Arbeitszeit</a:t>
          </a:r>
          <a:r>
            <a:rPr lang="de-DE" sz="1100" b="0" baseline="0"/>
            <a:t> im oberen Kasten tragen Sie bitte Ihre vertraglich vereinbarte Wochenarbeitszeit ein.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r>
            <a:rPr lang="de-DE" sz="1100" b="0" baseline="0"/>
            <a:t>Die Wochenarbeitszeit wird standardmäßig auf </a:t>
          </a:r>
          <a:r>
            <a:rPr lang="de-DE" sz="1100" b="1" baseline="0"/>
            <a:t>5</a:t>
          </a:r>
          <a:r>
            <a:rPr lang="de-DE" sz="1100" b="0" baseline="0"/>
            <a:t> </a:t>
          </a:r>
          <a:r>
            <a:rPr lang="de-DE" sz="1100" b="1" baseline="0"/>
            <a:t>Arbeitstage </a:t>
          </a:r>
          <a:r>
            <a:rPr lang="de-DE" sz="1100" b="0" baseline="0"/>
            <a:t>(Mo - Fr) verteilt. Wenn Sie eine hiervon abweichende Verteilung vereinbart haben, tragen Sie bitte Ihre indivduellen Soll-Zeiten in die Zeile  </a:t>
          </a:r>
          <a:r>
            <a:rPr lang="de-DE" sz="1100" b="1" baseline="0"/>
            <a:t>individuell </a:t>
          </a:r>
          <a:r>
            <a:rPr lang="de-DE" sz="1100" b="0" baseline="0"/>
            <a:t>ein. Beachten Sie bitte, dass die Summe der Soll-Stunden pro Tag dem Wert im Feld </a:t>
          </a:r>
          <a:r>
            <a:rPr lang="de-DE" sz="1100" b="1" baseline="0"/>
            <a:t>wöchentl. Arbeitszeit </a:t>
          </a:r>
          <a:r>
            <a:rPr lang="de-DE" sz="1100" b="0" baseline="0"/>
            <a:t>entsprechen muss. 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pPr>
            <a:lnSpc>
              <a:spcPts val="1200"/>
            </a:lnSpc>
          </a:pPr>
          <a:r>
            <a:rPr lang="de-DE" sz="1100" b="0" baseline="0"/>
            <a:t>Die eingetragenen Soll-Werte gelten für den gesamten Monat! Einzelne Abweichungen hiervon werden über das FLEX-Konto ausgeglichen.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pPr lvl="1">
            <a:lnSpc>
              <a:spcPts val="1200"/>
            </a:lnSpc>
          </a:pPr>
          <a:r>
            <a:rPr lang="de-DE" sz="1100" b="0" baseline="0"/>
            <a:t>Wenn Sie also bspw. </a:t>
          </a:r>
          <a:r>
            <a:rPr lang="de-DE" sz="1100" b="0" i="1" baseline="0"/>
            <a:t>Montag, Mittwoch</a:t>
          </a:r>
          <a:r>
            <a:rPr lang="de-DE" sz="1100" b="0" baseline="0"/>
            <a:t>, und </a:t>
          </a:r>
          <a:r>
            <a:rPr lang="de-DE" sz="1100" b="0" i="1" baseline="0"/>
            <a:t>Freitag </a:t>
          </a:r>
          <a:r>
            <a:rPr lang="de-DE" sz="1100" b="0" baseline="0"/>
            <a:t>als regelmäßige Arbeitstage eingetragen haben, aber in einer Woche mal am </a:t>
          </a:r>
          <a:r>
            <a:rPr lang="de-DE" sz="1100" b="0" i="1" baseline="0"/>
            <a:t>Donnerstag </a:t>
          </a:r>
          <a:r>
            <a:rPr lang="de-DE" sz="1100" b="0" baseline="0"/>
            <a:t>anstatt </a:t>
          </a:r>
          <a:r>
            <a:rPr lang="de-DE" sz="1100" b="0" i="1" baseline="0"/>
            <a:t>Mittwoch </a:t>
          </a:r>
          <a:r>
            <a:rPr lang="de-DE" sz="1100" b="0" baseline="0"/>
            <a:t>arbeiten, dann werden die Minusstunden vom </a:t>
          </a:r>
          <a:r>
            <a:rPr lang="de-DE" sz="1100" b="0" i="1" baseline="0"/>
            <a:t>Mittwoch </a:t>
          </a:r>
          <a:r>
            <a:rPr lang="de-DE" sz="1100" b="0" baseline="0"/>
            <a:t>am </a:t>
          </a:r>
          <a:r>
            <a:rPr lang="de-DE" sz="1100" b="0" i="1" baseline="0"/>
            <a:t>Donnerstag</a:t>
          </a:r>
          <a:r>
            <a:rPr lang="de-DE" sz="1100" b="0" baseline="0"/>
            <a:t> wieder ausgeglichen.</a:t>
          </a:r>
        </a:p>
        <a:p>
          <a:endParaRPr lang="de-DE" sz="1100" b="0" baseline="0"/>
        </a:p>
        <a:p>
          <a:r>
            <a:rPr lang="de-DE" sz="1100" b="0" baseline="0"/>
            <a:t>Wenn sich im Laufe des Monats Ihre </a:t>
          </a:r>
          <a:r>
            <a:rPr lang="de-DE" sz="1100" b="1" baseline="0"/>
            <a:t>vertraglich vereinbarte Wochenarbeitszeit ändert</a:t>
          </a:r>
          <a:r>
            <a:rPr lang="de-DE" sz="1100" b="0" baseline="0"/>
            <a:t> oder sich Ihre </a:t>
          </a:r>
          <a:r>
            <a:rPr lang="de-DE" sz="1100" b="1" baseline="0"/>
            <a:t>regelmäßigen Arbeitstage ändern </a:t>
          </a:r>
          <a:r>
            <a:rPr lang="de-DE" sz="1100" b="0" baseline="0"/>
            <a:t>tragen Sie die neue Arbeitszeit und/oder die neuen Arbeitstage in den unteren Kasten ein. Hier müssen Sie dann auch eintragen ab wann die Änderungen gültig sind. </a:t>
          </a:r>
          <a:endParaRPr lang="de-DE" sz="1100" b="1" baseline="0"/>
        </a:p>
        <a:p>
          <a:endParaRPr lang="de-DE" sz="1100" b="0" baseline="0"/>
        </a:p>
        <a:p>
          <a:pPr>
            <a:lnSpc>
              <a:spcPts val="1200"/>
            </a:lnSpc>
          </a:pPr>
          <a:r>
            <a:rPr lang="de-DE" sz="1100" b="0" baseline="0"/>
            <a:t>In den Spalten </a:t>
          </a:r>
          <a:r>
            <a:rPr lang="de-DE" sz="1100" b="1" baseline="0"/>
            <a:t>Beginn </a:t>
          </a:r>
          <a:r>
            <a:rPr lang="de-DE" sz="1100" b="0" u="none" baseline="0"/>
            <a:t>und </a:t>
          </a:r>
          <a:r>
            <a:rPr lang="de-DE" sz="1100" b="1" u="none" baseline="0"/>
            <a:t>Ende </a:t>
          </a:r>
          <a:r>
            <a:rPr lang="de-DE" sz="1100" b="0" u="none" baseline="0"/>
            <a:t>tragen Sie bitte jeweils Beginn und Ende der täglichen Arbeitszeit im Format </a:t>
          </a:r>
          <a:r>
            <a:rPr lang="de-DE" sz="1100" b="1" u="none" baseline="0"/>
            <a:t>hh,mm</a:t>
          </a:r>
          <a:r>
            <a:rPr lang="de-DE" sz="1100" b="0" u="none" baseline="0"/>
            <a:t> ein. Die Summe aller Pausen pro Tag tragen Sie bitte in die Spalte </a:t>
          </a:r>
          <a:r>
            <a:rPr lang="de-DE" sz="1100" b="1" u="none" baseline="0"/>
            <a:t>Pause/n</a:t>
          </a:r>
          <a:r>
            <a:rPr lang="de-DE" sz="1100" b="0" u="none" baseline="0"/>
            <a:t> ein.</a:t>
          </a:r>
        </a:p>
        <a:p>
          <a:endParaRPr lang="de-DE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de-DE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Beginn   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8:00 Uhr   --&gt; Eingabe:    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8,00		</a:t>
          </a:r>
          <a:r>
            <a:rPr lang="de-DE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Ende   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14:25 Uhr --&gt; Eingabe:  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14,25	</a:t>
          </a:r>
        </a:p>
        <a:p>
          <a:pPr lvl="1"/>
          <a:endParaRPr lang="de-D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Pause </a:t>
          </a:r>
          <a:endParaRPr lang="de-DE">
            <a:effectLst/>
          </a:endParaRPr>
        </a:p>
        <a:p>
          <a:pPr lvl="1"/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 Minuten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0,30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endParaRPr lang="de-DE">
            <a:effectLst/>
          </a:endParaRPr>
        </a:p>
        <a:p>
          <a:pPr lvl="1">
            <a:lnSpc>
              <a:spcPts val="1200"/>
            </a:lnSpc>
          </a:pP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 Minuten Pause = 1 Stunde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1,00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de-DE">
            <a:effectLst/>
          </a:endParaRPr>
        </a:p>
        <a:p>
          <a:pPr lvl="1">
            <a:lnSpc>
              <a:spcPts val="1200"/>
            </a:lnSpc>
          </a:pP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 Minuten Pause = 1 Stunde 30 Minuten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1,30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de-DE">
            <a:effectLst/>
          </a:endParaRPr>
        </a:p>
        <a:p>
          <a:endParaRPr lang="de-DE" sz="1100" b="0" u="none" baseline="0"/>
        </a:p>
        <a:p>
          <a:pPr>
            <a:lnSpc>
              <a:spcPts val="1200"/>
            </a:lnSpc>
          </a:pPr>
          <a:r>
            <a:rPr lang="de-DE" sz="1100" b="0" u="none" baseline="0"/>
            <a:t>In der Spalte </a:t>
          </a:r>
          <a:r>
            <a:rPr lang="de-DE" sz="1100" b="1" u="none" baseline="0"/>
            <a:t>IST</a:t>
          </a:r>
          <a:r>
            <a:rPr lang="de-DE" sz="1100" b="0" u="none" baseline="0"/>
            <a:t> wird die tatsächliche Arbeitszeit pro Tag angezeigt. Die Spalte </a:t>
          </a:r>
          <a:r>
            <a:rPr lang="de-DE" sz="1100" b="1" u="none" baseline="0"/>
            <a:t> + / - Tag</a:t>
          </a:r>
          <a:r>
            <a:rPr lang="de-DE" sz="1100" b="0" u="none" baseline="0"/>
            <a:t> zeigt die tägliche Abweichung der tatsächlichen Arbeitszeit vom Tages-Soll an.</a:t>
          </a:r>
        </a:p>
        <a:p>
          <a:endParaRPr lang="de-DE" sz="1100" b="0" u="none" baseline="0"/>
        </a:p>
        <a:p>
          <a:pPr>
            <a:lnSpc>
              <a:spcPts val="1200"/>
            </a:lnSpc>
          </a:pPr>
          <a:r>
            <a:rPr lang="de-DE" sz="1100" b="0" u="none" baseline="0"/>
            <a:t>Die Spalte </a:t>
          </a:r>
          <a:r>
            <a:rPr lang="de-DE" sz="1100" b="1" u="none" baseline="0"/>
            <a:t>FLEX</a:t>
          </a:r>
          <a:r>
            <a:rPr lang="de-DE" sz="1100" b="0" u="none" baseline="0"/>
            <a:t> zeigt die Summe aller über die Vertragsstunden hinaus geleisteten Arbeitszeiten an. Diese Flex-Stunden müssen bis zum Vertragsende, aber spätestens innerhalb von 12 Monaten nach Erbringung der Arbeitsleistung ausgeglichen sein. Am Monatsende übernehmen Sie die Flex-Stunden aus dem Feld </a:t>
          </a:r>
          <a:r>
            <a:rPr lang="de-DE" sz="1100" b="1" u="none" baseline="0"/>
            <a:t>Flex Gesamt </a:t>
          </a:r>
          <a:r>
            <a:rPr lang="de-DE" sz="1100" b="0" u="none" baseline="0"/>
            <a:t>in den Folgemonat und tragen diesen Wert in das Feld </a:t>
          </a:r>
          <a:r>
            <a:rPr lang="de-DE" sz="1100" b="1" baseline="0"/>
            <a:t>Übertrag Vormonat</a:t>
          </a:r>
          <a:r>
            <a:rPr lang="de-DE" sz="1100" b="0" baseline="0"/>
            <a:t> ein.</a:t>
          </a:r>
          <a:endParaRPr lang="de-DE" sz="1100" b="1"/>
        </a:p>
        <a:p>
          <a:pPr>
            <a:lnSpc>
              <a:spcPts val="1100"/>
            </a:lnSpc>
          </a:pPr>
          <a:r>
            <a:rPr lang="de-DE" sz="1100"/>
            <a:t>___________________________________________________</a:t>
          </a:r>
        </a:p>
        <a:p>
          <a:pPr>
            <a:lnSpc>
              <a:spcPts val="1100"/>
            </a:lnSpc>
          </a:pPr>
          <a:endParaRPr lang="de-DE" sz="1100"/>
        </a:p>
        <a:p>
          <a:pPr>
            <a:lnSpc>
              <a:spcPts val="1100"/>
            </a:lnSpc>
          </a:pPr>
          <a:r>
            <a:rPr lang="de-DE" sz="1100"/>
            <a:t>In der Spalte </a:t>
          </a:r>
          <a:r>
            <a:rPr lang="de-DE" sz="1100" b="1"/>
            <a:t>Art </a:t>
          </a:r>
          <a:r>
            <a:rPr lang="de-DE" sz="1100" b="0"/>
            <a:t>können Sie Tage</a:t>
          </a:r>
          <a:r>
            <a:rPr lang="de-DE" sz="1100" b="0" baseline="0"/>
            <a:t> markieren, an denen eine Abweichung vom Standard vorliegt. Je nach Art der Eingabe gibt es unterschiedliche Auswirkungen. Sie können dort zwischen folgenden Kürzel wählen</a:t>
          </a:r>
        </a:p>
        <a:p>
          <a:pPr>
            <a:lnSpc>
              <a:spcPts val="1100"/>
            </a:lnSpc>
          </a:pPr>
          <a:endParaRPr lang="de-DE" sz="1100" b="0" baseline="0"/>
        </a:p>
        <a:p>
          <a:r>
            <a:rPr lang="de-DE" sz="1100"/>
            <a:t>K = krank 		(IST</a:t>
          </a:r>
          <a:r>
            <a:rPr lang="de-DE" sz="1100" baseline="0"/>
            <a:t> = SOLL)</a:t>
          </a:r>
        </a:p>
        <a:p>
          <a:pPr>
            <a:lnSpc>
              <a:spcPts val="1100"/>
            </a:lnSpc>
          </a:pPr>
          <a:r>
            <a:rPr lang="de-DE" sz="1100" baseline="0"/>
            <a:t>U = Urlaub</a:t>
          </a:r>
          <a:r>
            <a:rPr lang="de-DE" sz="1100"/>
            <a:t>          	(IST = SOLL)</a:t>
          </a:r>
        </a:p>
        <a:p>
          <a:r>
            <a:rPr lang="de-DE" sz="1100"/>
            <a:t>F = Feiertag		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(IST = SOLL)</a:t>
          </a:r>
          <a:endParaRPr lang="de-DE">
            <a:effectLst/>
          </a:endParaRPr>
        </a:p>
        <a:p>
          <a:pPr>
            <a:lnSpc>
              <a:spcPts val="1100"/>
            </a:lnSpc>
          </a:pPr>
          <a:r>
            <a:rPr lang="de-DE" sz="1100"/>
            <a:t>SU = Stundenweise Urlaub	(für SHK/WHF/WHK:</a:t>
          </a:r>
          <a:r>
            <a:rPr lang="de-DE" sz="1100" baseline="0"/>
            <a:t> </a:t>
          </a:r>
          <a:r>
            <a:rPr lang="de-DE" sz="1100"/>
            <a:t>Urlaubszeit in Stunden in der Spalte</a:t>
          </a:r>
          <a:r>
            <a:rPr lang="de-DE" sz="1100" baseline="0"/>
            <a:t> </a:t>
          </a:r>
          <a:r>
            <a:rPr lang="de-DE" sz="1100" b="1" baseline="0"/>
            <a:t>Zeit</a:t>
          </a:r>
          <a:r>
            <a:rPr lang="de-DE" sz="1100" b="0" baseline="0"/>
            <a:t> eintragen)</a:t>
          </a:r>
        </a:p>
        <a:p>
          <a:pPr>
            <a:lnSpc>
              <a:spcPts val="1100"/>
            </a:lnSpc>
          </a:pPr>
          <a:r>
            <a:rPr lang="de-DE" sz="1100"/>
            <a:t>UU = Unbezahlter Urlaub	(SOLL</a:t>
          </a:r>
          <a:r>
            <a:rPr lang="de-DE" sz="1100" baseline="0"/>
            <a:t> = 0,00)</a:t>
          </a:r>
          <a:endParaRPr lang="de-DE" sz="1100"/>
        </a:p>
        <a:p>
          <a:r>
            <a:rPr lang="de-DE" sz="1100"/>
            <a:t>SV = Sollvorgabe	(Eingabe</a:t>
          </a:r>
          <a:r>
            <a:rPr lang="de-DE" sz="1100" baseline="0"/>
            <a:t> des SOLL in die Spalte </a:t>
          </a:r>
          <a:r>
            <a:rPr lang="de-DE" sz="1100" b="1" baseline="0"/>
            <a:t>Zeit</a:t>
          </a:r>
          <a:r>
            <a:rPr lang="de-DE" sz="1100" b="0" baseline="0"/>
            <a:t> wenn SOLL vom Standard abweicht.)</a:t>
          </a:r>
        </a:p>
        <a:p>
          <a:endParaRPr lang="de-DE" sz="1100" b="0" baseline="0"/>
        </a:p>
        <a:p>
          <a:pPr>
            <a:lnSpc>
              <a:spcPts val="900"/>
            </a:lnSpc>
          </a:pPr>
          <a:endParaRPr lang="de-DE" sz="1100" b="1" baseline="0"/>
        </a:p>
        <a:p>
          <a:endParaRPr lang="de-DE" sz="1100" b="1" baseline="0"/>
        </a:p>
        <a:p>
          <a:pPr>
            <a:lnSpc>
              <a:spcPts val="900"/>
            </a:lnSpc>
          </a:pPr>
          <a:endParaRPr lang="de-DE" sz="1100" b="1" baseline="0"/>
        </a:p>
        <a:p>
          <a:pPr>
            <a:lnSpc>
              <a:spcPts val="1200"/>
            </a:lnSpc>
          </a:pPr>
          <a:endParaRPr lang="de-DE" sz="1100" b="1" baseline="0"/>
        </a:p>
        <a:p>
          <a:pPr>
            <a:lnSpc>
              <a:spcPts val="800"/>
            </a:lnSpc>
          </a:pPr>
          <a:endParaRPr lang="de-DE" sz="1100" b="1"/>
        </a:p>
      </xdr:txBody>
    </xdr:sp>
    <xdr:clientData fPrintsWithSheet="0"/>
  </xdr:oneCellAnchor>
  <xdr:twoCellAnchor>
    <xdr:from>
      <xdr:col>5</xdr:col>
      <xdr:colOff>0</xdr:colOff>
      <xdr:row>17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5" name="Rechteck 4"/>
        <xdr:cNvSpPr/>
      </xdr:nvSpPr>
      <xdr:spPr>
        <a:xfrm>
          <a:off x="2686050" y="3819525"/>
          <a:ext cx="1771650" cy="8448675"/>
        </a:xfrm>
        <a:prstGeom prst="rect">
          <a:avLst/>
        </a:prstGeom>
        <a:noFill/>
        <a:ln w="12700">
          <a:solidFill>
            <a:prstClr val="black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/>
      </xdr:spPr>
      <xdr:txBody>
        <a:bodyPr vertOverflow="clip" horzOverflow="clip" wrap="square"/>
        <a:lstStyle/>
        <a:p>
          <a:endParaRPr lang="de-DE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723900</xdr:colOff>
      <xdr:row>51</xdr:row>
      <xdr:rowOff>0</xdr:rowOff>
    </xdr:from>
    <xdr:to>
      <xdr:col>15</xdr:col>
      <xdr:colOff>809625</xdr:colOff>
      <xdr:row>52</xdr:row>
      <xdr:rowOff>9525</xdr:rowOff>
    </xdr:to>
    <xdr:sp macro="" textlink="">
      <xdr:nvSpPr>
        <xdr:cNvPr id="2" name="Textfeld 1"/>
        <xdr:cNvSpPr txBox="1"/>
      </xdr:nvSpPr>
      <xdr:spPr>
        <a:xfrm>
          <a:off x="6315075" y="12506325"/>
          <a:ext cx="31432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--&gt; diesen Wert</a:t>
          </a:r>
          <a:r>
            <a:rPr lang="de-DE" sz="1000" baseline="0"/>
            <a:t> in den Folgemonat übertragen</a:t>
          </a:r>
          <a:endParaRPr lang="de-DE" sz="1000"/>
        </a:p>
      </xdr:txBody>
    </xdr:sp>
    <xdr:clientData fPrintsWithSheet="0"/>
  </xdr:twoCellAnchor>
  <xdr:oneCellAnchor>
    <xdr:from>
      <xdr:col>17</xdr:col>
      <xdr:colOff>277091</xdr:colOff>
      <xdr:row>0</xdr:row>
      <xdr:rowOff>69273</xdr:rowOff>
    </xdr:from>
    <xdr:ext cx="6593033" cy="3082767"/>
    <xdr:sp macro="" textlink="">
      <xdr:nvSpPr>
        <xdr:cNvPr id="3" name="Textfeld 2"/>
        <xdr:cNvSpPr txBox="1"/>
      </xdr:nvSpPr>
      <xdr:spPr>
        <a:xfrm>
          <a:off x="10116416" y="69273"/>
          <a:ext cx="6593033" cy="3082767"/>
        </a:xfrm>
        <a:prstGeom prst="rect">
          <a:avLst/>
        </a:prstGeom>
        <a:solidFill>
          <a:srgbClr val="FFFF00"/>
        </a:solidFill>
        <a:ln w="317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400" b="1" u="sng"/>
            <a:t>Rechtliche Rahmenbedingungen:</a:t>
          </a:r>
        </a:p>
        <a:p>
          <a:endParaRPr lang="de-DE" sz="1100"/>
        </a:p>
        <a:p>
          <a:r>
            <a:rPr lang="de-DE" sz="1200">
              <a:solidFill>
                <a:srgbClr val="FF0000"/>
              </a:solidFill>
            </a:rPr>
            <a:t>Die Regelungen des Arbeitszeitgesetzes (ArbZG)</a:t>
          </a:r>
          <a:r>
            <a:rPr lang="de-DE" sz="1200" baseline="0">
              <a:solidFill>
                <a:srgbClr val="FF0000"/>
              </a:solidFill>
            </a:rPr>
            <a:t> sind jederzeit zu beachten!</a:t>
          </a:r>
        </a:p>
        <a:p>
          <a:endParaRPr lang="de-DE" sz="1100" baseline="0"/>
        </a:p>
        <a:p>
          <a:r>
            <a:rPr lang="de-DE" sz="1100" u="sng" baseline="0"/>
            <a:t>Auszug aus dem Gesetz (Stand: Jan. 2015)</a:t>
          </a:r>
        </a:p>
        <a:p>
          <a:endParaRPr lang="de-DE" sz="1100" u="sng" baseline="0"/>
        </a:p>
        <a:p>
          <a:r>
            <a:rPr lang="de-DE" sz="1100" b="1" baseline="0"/>
            <a:t>§ 3: Arbeitszeit</a:t>
          </a:r>
        </a:p>
        <a:p>
          <a:r>
            <a:rPr lang="de-DE" sz="1100" baseline="0"/>
            <a:t>- die tägliche Arbeitszeit darf 10 Stunden nicht überschreiten</a:t>
          </a:r>
        </a:p>
        <a:p>
          <a:r>
            <a:rPr lang="de-DE" sz="1100" baseline="0"/>
            <a:t>- die wöchentliche Arbeitszeit darf 48 Stunden nicht überschreiten</a:t>
          </a:r>
        </a:p>
        <a:p>
          <a:endParaRPr lang="de-DE" sz="1100" baseline="0"/>
        </a:p>
        <a:p>
          <a:r>
            <a:rPr lang="de-DE" sz="1100" b="1" baseline="0"/>
            <a:t>§ 4: Ruhepausen</a:t>
          </a:r>
        </a:p>
        <a:p>
          <a:r>
            <a:rPr lang="de-DE" sz="1100" baseline="0"/>
            <a:t>- mindestens 30 Minuten Pause bei einer Arbeitszeit von mehr als 6 bis zu 9 Stunden</a:t>
          </a:r>
        </a:p>
        <a:p>
          <a:r>
            <a:rPr lang="de-DE" sz="1100" baseline="0"/>
            <a:t>- weitere 15 Minuten Pause bei einer Arbeitszeit von mehr als 9 Stunden</a:t>
          </a:r>
        </a:p>
        <a:p>
          <a:endParaRPr lang="de-DE" sz="1100" baseline="0"/>
        </a:p>
        <a:p>
          <a:r>
            <a:rPr lang="de-DE" sz="1100" b="1" baseline="0"/>
            <a:t>§ 5: Ruhezeit</a:t>
          </a:r>
        </a:p>
        <a:p>
          <a:r>
            <a:rPr lang="de-DE" sz="1100" baseline="0"/>
            <a:t>- nach Beendigung der täglichen Arbeitszeit ist eine Ruhezeit von mindestens 11 Stunden vor Beginn der nächsten Arbeitszeit einzuhalten</a:t>
          </a:r>
        </a:p>
      </xdr:txBody>
    </xdr:sp>
    <xdr:clientData fPrintsWithSheet="0"/>
  </xdr:oneCellAnchor>
  <xdr:oneCellAnchor>
    <xdr:from>
      <xdr:col>17</xdr:col>
      <xdr:colOff>266626</xdr:colOff>
      <xdr:row>18</xdr:row>
      <xdr:rowOff>192422</xdr:rowOff>
    </xdr:from>
    <xdr:ext cx="6624548" cy="9148274"/>
    <xdr:sp macro="" textlink="">
      <xdr:nvSpPr>
        <xdr:cNvPr id="4" name="Textfeld 3"/>
        <xdr:cNvSpPr txBox="1"/>
      </xdr:nvSpPr>
      <xdr:spPr>
        <a:xfrm>
          <a:off x="10105951" y="4250072"/>
          <a:ext cx="6624548" cy="9148274"/>
        </a:xfrm>
        <a:prstGeom prst="rect">
          <a:avLst/>
        </a:prstGeom>
        <a:solidFill>
          <a:schemeClr val="bg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ts val="1300"/>
            </a:lnSpc>
          </a:pPr>
          <a:r>
            <a:rPr lang="de-DE" sz="1200" b="1" u="sng"/>
            <a:t>Hinweise zur Nutzung</a:t>
          </a:r>
          <a:r>
            <a:rPr lang="de-DE" sz="1200" b="1" u="sng" baseline="0"/>
            <a:t> des Formulars:</a:t>
          </a:r>
          <a:endParaRPr lang="de-DE" sz="1100" b="1" u="sng"/>
        </a:p>
        <a:p>
          <a:pPr>
            <a:lnSpc>
              <a:spcPts val="1200"/>
            </a:lnSpc>
          </a:pPr>
          <a:endParaRPr lang="de-DE" sz="1100"/>
        </a:p>
        <a:p>
          <a:pPr>
            <a:lnSpc>
              <a:spcPts val="1200"/>
            </a:lnSpc>
          </a:pPr>
          <a:r>
            <a:rPr lang="de-DE" sz="1100"/>
            <a:t>Bitte tragen Sie im oberen Bereich zunächst</a:t>
          </a:r>
          <a:r>
            <a:rPr lang="de-DE" sz="1100" baseline="0"/>
            <a:t> das </a:t>
          </a:r>
          <a:r>
            <a:rPr lang="de-DE" sz="1100" b="1" baseline="0"/>
            <a:t>Jahr</a:t>
          </a:r>
          <a:r>
            <a:rPr lang="de-DE" sz="1100" baseline="0"/>
            <a:t>, Ihren </a:t>
          </a:r>
          <a:r>
            <a:rPr lang="de-DE" sz="1100" b="1" baseline="0"/>
            <a:t>Namen</a:t>
          </a:r>
          <a:r>
            <a:rPr lang="de-DE" sz="1100" baseline="0"/>
            <a:t>, </a:t>
          </a:r>
          <a:r>
            <a:rPr lang="de-DE" sz="1100" b="1" baseline="0"/>
            <a:t>Beschäftigungsbereich</a:t>
          </a:r>
          <a:r>
            <a:rPr lang="de-DE" sz="1100" baseline="0"/>
            <a:t> und Ihr </a:t>
          </a:r>
          <a:r>
            <a:rPr lang="de-DE" sz="1100" b="1" baseline="0"/>
            <a:t>Beschäftigungsverhältnis </a:t>
          </a:r>
          <a:r>
            <a:rPr lang="de-DE" sz="1100" baseline="0"/>
            <a:t>ein.</a:t>
          </a:r>
        </a:p>
        <a:p>
          <a:pPr>
            <a:lnSpc>
              <a:spcPts val="1200"/>
            </a:lnSpc>
          </a:pPr>
          <a:endParaRPr lang="de-DE" sz="1100" baseline="0"/>
        </a:p>
        <a:p>
          <a:pPr>
            <a:lnSpc>
              <a:spcPts val="1200"/>
            </a:lnSpc>
          </a:pPr>
          <a:r>
            <a:rPr lang="de-DE" sz="1100" baseline="0"/>
            <a:t>Im Feld </a:t>
          </a:r>
          <a:r>
            <a:rPr lang="de-DE" sz="1100" b="1" baseline="0"/>
            <a:t>Wöchentl. Arbeitszeit</a:t>
          </a:r>
          <a:r>
            <a:rPr lang="de-DE" sz="1100" b="0" baseline="0"/>
            <a:t> im oberen Kasten tragen Sie bitte Ihre vertraglich vereinbarte Wochenarbeitszeit ein.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r>
            <a:rPr lang="de-DE" sz="1100" b="0" baseline="0"/>
            <a:t>Die Wochenarbeitszeit wird standardmäßig auf </a:t>
          </a:r>
          <a:r>
            <a:rPr lang="de-DE" sz="1100" b="1" baseline="0"/>
            <a:t>5</a:t>
          </a:r>
          <a:r>
            <a:rPr lang="de-DE" sz="1100" b="0" baseline="0"/>
            <a:t> </a:t>
          </a:r>
          <a:r>
            <a:rPr lang="de-DE" sz="1100" b="1" baseline="0"/>
            <a:t>Arbeitstage </a:t>
          </a:r>
          <a:r>
            <a:rPr lang="de-DE" sz="1100" b="0" baseline="0"/>
            <a:t>(Mo - Fr) verteilt. Wenn Sie eine hiervon abweichende Verteilung vereinbart haben, tragen Sie bitte Ihre indivduellen Soll-Zeiten in die Zeile  </a:t>
          </a:r>
          <a:r>
            <a:rPr lang="de-DE" sz="1100" b="1" baseline="0"/>
            <a:t>individuell </a:t>
          </a:r>
          <a:r>
            <a:rPr lang="de-DE" sz="1100" b="0" baseline="0"/>
            <a:t>ein. Beachten Sie bitte, dass die Summe der Soll-Stunden pro Tag dem Wert im Feld </a:t>
          </a:r>
          <a:r>
            <a:rPr lang="de-DE" sz="1100" b="1" baseline="0"/>
            <a:t>wöchentl. Arbeitszeit </a:t>
          </a:r>
          <a:r>
            <a:rPr lang="de-DE" sz="1100" b="0" baseline="0"/>
            <a:t>entsprechen muss. 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pPr>
            <a:lnSpc>
              <a:spcPts val="1200"/>
            </a:lnSpc>
          </a:pPr>
          <a:r>
            <a:rPr lang="de-DE" sz="1100" b="0" baseline="0"/>
            <a:t>Die eingetragenen Soll-Werte gelten für den gesamten Monat! Einzelne Abweichungen hiervon werden über das FLEX-Konto ausgeglichen.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pPr lvl="1">
            <a:lnSpc>
              <a:spcPts val="1200"/>
            </a:lnSpc>
          </a:pPr>
          <a:r>
            <a:rPr lang="de-DE" sz="1100" b="0" baseline="0"/>
            <a:t>Wenn Sie also bspw. </a:t>
          </a:r>
          <a:r>
            <a:rPr lang="de-DE" sz="1100" b="0" i="1" baseline="0"/>
            <a:t>Montag, Mittwoch</a:t>
          </a:r>
          <a:r>
            <a:rPr lang="de-DE" sz="1100" b="0" baseline="0"/>
            <a:t>, und </a:t>
          </a:r>
          <a:r>
            <a:rPr lang="de-DE" sz="1100" b="0" i="1" baseline="0"/>
            <a:t>Freitag </a:t>
          </a:r>
          <a:r>
            <a:rPr lang="de-DE" sz="1100" b="0" baseline="0"/>
            <a:t>als regelmäßige Arbeitstage eingetragen haben, aber in einer Woche mal am </a:t>
          </a:r>
          <a:r>
            <a:rPr lang="de-DE" sz="1100" b="0" i="1" baseline="0"/>
            <a:t>Donnerstag </a:t>
          </a:r>
          <a:r>
            <a:rPr lang="de-DE" sz="1100" b="0" baseline="0"/>
            <a:t>anstatt </a:t>
          </a:r>
          <a:r>
            <a:rPr lang="de-DE" sz="1100" b="0" i="1" baseline="0"/>
            <a:t>Mittwoch </a:t>
          </a:r>
          <a:r>
            <a:rPr lang="de-DE" sz="1100" b="0" baseline="0"/>
            <a:t>arbeiten, dann werden die Minusstunden vom </a:t>
          </a:r>
          <a:r>
            <a:rPr lang="de-DE" sz="1100" b="0" i="1" baseline="0"/>
            <a:t>Mittwoch </a:t>
          </a:r>
          <a:r>
            <a:rPr lang="de-DE" sz="1100" b="0" baseline="0"/>
            <a:t>am </a:t>
          </a:r>
          <a:r>
            <a:rPr lang="de-DE" sz="1100" b="0" i="1" baseline="0"/>
            <a:t>Donnerstag</a:t>
          </a:r>
          <a:r>
            <a:rPr lang="de-DE" sz="1100" b="0" baseline="0"/>
            <a:t> wieder ausgeglichen.</a:t>
          </a:r>
        </a:p>
        <a:p>
          <a:endParaRPr lang="de-DE" sz="1100" b="0" baseline="0"/>
        </a:p>
        <a:p>
          <a:r>
            <a:rPr lang="de-DE" sz="1100" b="0" baseline="0"/>
            <a:t>Wenn sich im Laufe des Monats Ihre </a:t>
          </a:r>
          <a:r>
            <a:rPr lang="de-DE" sz="1100" b="1" baseline="0"/>
            <a:t>vertraglich vereinbarte Wochenarbeitszeit ändert</a:t>
          </a:r>
          <a:r>
            <a:rPr lang="de-DE" sz="1100" b="0" baseline="0"/>
            <a:t> oder sich Ihre </a:t>
          </a:r>
          <a:r>
            <a:rPr lang="de-DE" sz="1100" b="1" baseline="0"/>
            <a:t>regelmäßigen Arbeitstage ändern </a:t>
          </a:r>
          <a:r>
            <a:rPr lang="de-DE" sz="1100" b="0" baseline="0"/>
            <a:t>tragen Sie die neue Arbeitszeit und/oder die neuen Arbeitstage in den unteren Kasten ein. Hier müssen Sie dann auch eintragen ab wann die Änderungen gültig sind. </a:t>
          </a:r>
          <a:endParaRPr lang="de-DE" sz="1100" b="1" baseline="0"/>
        </a:p>
        <a:p>
          <a:endParaRPr lang="de-DE" sz="1100" b="0" baseline="0"/>
        </a:p>
        <a:p>
          <a:pPr>
            <a:lnSpc>
              <a:spcPts val="1200"/>
            </a:lnSpc>
          </a:pPr>
          <a:r>
            <a:rPr lang="de-DE" sz="1100" b="0" baseline="0"/>
            <a:t>In den Spalten </a:t>
          </a:r>
          <a:r>
            <a:rPr lang="de-DE" sz="1100" b="1" baseline="0"/>
            <a:t>Beginn </a:t>
          </a:r>
          <a:r>
            <a:rPr lang="de-DE" sz="1100" b="0" u="none" baseline="0"/>
            <a:t>und </a:t>
          </a:r>
          <a:r>
            <a:rPr lang="de-DE" sz="1100" b="1" u="none" baseline="0"/>
            <a:t>Ende </a:t>
          </a:r>
          <a:r>
            <a:rPr lang="de-DE" sz="1100" b="0" u="none" baseline="0"/>
            <a:t>tragen Sie bitte jeweils Beginn und Ende der täglichen Arbeitszeit im Format </a:t>
          </a:r>
          <a:r>
            <a:rPr lang="de-DE" sz="1100" b="1" u="none" baseline="0"/>
            <a:t>hh,mm</a:t>
          </a:r>
          <a:r>
            <a:rPr lang="de-DE" sz="1100" b="0" u="none" baseline="0"/>
            <a:t> ein. Die Summe aller Pausen pro Tag tragen Sie bitte in die Spalte </a:t>
          </a:r>
          <a:r>
            <a:rPr lang="de-DE" sz="1100" b="1" u="none" baseline="0"/>
            <a:t>Pause/n</a:t>
          </a:r>
          <a:r>
            <a:rPr lang="de-DE" sz="1100" b="0" u="none" baseline="0"/>
            <a:t> ein.</a:t>
          </a:r>
        </a:p>
        <a:p>
          <a:endParaRPr lang="de-DE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de-DE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Beginn   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8:00 Uhr   --&gt; Eingabe:    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8,00		</a:t>
          </a:r>
          <a:r>
            <a:rPr lang="de-DE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Ende   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14:25 Uhr --&gt; Eingabe:  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14,25	</a:t>
          </a:r>
        </a:p>
        <a:p>
          <a:pPr lvl="1"/>
          <a:endParaRPr lang="de-D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Pause </a:t>
          </a:r>
          <a:endParaRPr lang="de-DE">
            <a:effectLst/>
          </a:endParaRPr>
        </a:p>
        <a:p>
          <a:pPr lvl="1"/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 Minuten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0,30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endParaRPr lang="de-DE">
            <a:effectLst/>
          </a:endParaRPr>
        </a:p>
        <a:p>
          <a:pPr lvl="1">
            <a:lnSpc>
              <a:spcPts val="1200"/>
            </a:lnSpc>
          </a:pP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 Minuten Pause = 1 Stunde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1,00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de-DE">
            <a:effectLst/>
          </a:endParaRPr>
        </a:p>
        <a:p>
          <a:pPr lvl="1">
            <a:lnSpc>
              <a:spcPts val="1200"/>
            </a:lnSpc>
          </a:pP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 Minuten Pause = 1 Stunde 30 Minuten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1,30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de-DE">
            <a:effectLst/>
          </a:endParaRPr>
        </a:p>
        <a:p>
          <a:endParaRPr lang="de-DE" sz="1100" b="0" u="none" baseline="0"/>
        </a:p>
        <a:p>
          <a:pPr>
            <a:lnSpc>
              <a:spcPts val="1200"/>
            </a:lnSpc>
          </a:pPr>
          <a:r>
            <a:rPr lang="de-DE" sz="1100" b="0" u="none" baseline="0"/>
            <a:t>In der Spalte </a:t>
          </a:r>
          <a:r>
            <a:rPr lang="de-DE" sz="1100" b="1" u="none" baseline="0"/>
            <a:t>IST</a:t>
          </a:r>
          <a:r>
            <a:rPr lang="de-DE" sz="1100" b="0" u="none" baseline="0"/>
            <a:t> wird die tatsächliche Arbeitszeit pro Tag angezeigt. Die Spalte </a:t>
          </a:r>
          <a:r>
            <a:rPr lang="de-DE" sz="1100" b="1" u="none" baseline="0"/>
            <a:t> + / - Tag</a:t>
          </a:r>
          <a:r>
            <a:rPr lang="de-DE" sz="1100" b="0" u="none" baseline="0"/>
            <a:t> zeigt die tägliche Abweichung der tatsächlichen Arbeitszeit vom Tages-Soll an.</a:t>
          </a:r>
        </a:p>
        <a:p>
          <a:endParaRPr lang="de-DE" sz="1100" b="0" u="none" baseline="0"/>
        </a:p>
        <a:p>
          <a:pPr>
            <a:lnSpc>
              <a:spcPts val="1200"/>
            </a:lnSpc>
          </a:pPr>
          <a:r>
            <a:rPr lang="de-DE" sz="1100" b="0" u="none" baseline="0"/>
            <a:t>Die Spalte </a:t>
          </a:r>
          <a:r>
            <a:rPr lang="de-DE" sz="1100" b="1" u="none" baseline="0"/>
            <a:t>FLEX</a:t>
          </a:r>
          <a:r>
            <a:rPr lang="de-DE" sz="1100" b="0" u="none" baseline="0"/>
            <a:t> zeigt die Summe aller über die Vertragsstunden hinaus geleisteten Arbeitszeiten an. Diese Flex-Stunden müssen bis zum Vertragsende, aber spätestens innerhalb von 12 Monaten nach Erbringung der Arbeitsleistung ausgeglichen sein. Am Monatsende übernehmen Sie die Flex-Stunden aus dem Feld </a:t>
          </a:r>
          <a:r>
            <a:rPr lang="de-DE" sz="1100" b="1" u="none" baseline="0"/>
            <a:t>Flex Gesamt </a:t>
          </a:r>
          <a:r>
            <a:rPr lang="de-DE" sz="1100" b="0" u="none" baseline="0"/>
            <a:t>in den Folgemonat und tragen diesen Wert in das Feld </a:t>
          </a:r>
          <a:r>
            <a:rPr lang="de-DE" sz="1100" b="1" baseline="0"/>
            <a:t>Übertrag Vormonat</a:t>
          </a:r>
          <a:r>
            <a:rPr lang="de-DE" sz="1100" b="0" baseline="0"/>
            <a:t> ein.</a:t>
          </a:r>
          <a:endParaRPr lang="de-DE" sz="1100" b="1"/>
        </a:p>
        <a:p>
          <a:pPr>
            <a:lnSpc>
              <a:spcPts val="1100"/>
            </a:lnSpc>
          </a:pPr>
          <a:r>
            <a:rPr lang="de-DE" sz="1100"/>
            <a:t>___________________________________________________</a:t>
          </a:r>
        </a:p>
        <a:p>
          <a:pPr>
            <a:lnSpc>
              <a:spcPts val="1100"/>
            </a:lnSpc>
          </a:pPr>
          <a:endParaRPr lang="de-DE" sz="1100"/>
        </a:p>
        <a:p>
          <a:pPr>
            <a:lnSpc>
              <a:spcPts val="1100"/>
            </a:lnSpc>
          </a:pPr>
          <a:r>
            <a:rPr lang="de-DE" sz="1100"/>
            <a:t>In der Spalte </a:t>
          </a:r>
          <a:r>
            <a:rPr lang="de-DE" sz="1100" b="1"/>
            <a:t>Art </a:t>
          </a:r>
          <a:r>
            <a:rPr lang="de-DE" sz="1100" b="0"/>
            <a:t>können Sie Tage</a:t>
          </a:r>
          <a:r>
            <a:rPr lang="de-DE" sz="1100" b="0" baseline="0"/>
            <a:t> markieren, an denen eine Abweichung vom Standard vorliegt. Je nach Art der Eingabe gibt es unterschiedliche Auswirkungen. Sie können dort zwischen folgenden Kürzel wählen</a:t>
          </a:r>
        </a:p>
        <a:p>
          <a:pPr>
            <a:lnSpc>
              <a:spcPts val="1100"/>
            </a:lnSpc>
          </a:pPr>
          <a:endParaRPr lang="de-DE" sz="1100" b="0" baseline="0"/>
        </a:p>
        <a:p>
          <a:r>
            <a:rPr lang="de-DE" sz="1100"/>
            <a:t>K = krank 		(IST</a:t>
          </a:r>
          <a:r>
            <a:rPr lang="de-DE" sz="1100" baseline="0"/>
            <a:t> = SOLL)</a:t>
          </a:r>
        </a:p>
        <a:p>
          <a:pPr>
            <a:lnSpc>
              <a:spcPts val="1100"/>
            </a:lnSpc>
          </a:pPr>
          <a:r>
            <a:rPr lang="de-DE" sz="1100" baseline="0"/>
            <a:t>U = Urlaub</a:t>
          </a:r>
          <a:r>
            <a:rPr lang="de-DE" sz="1100"/>
            <a:t>          	(IST = SOLL)</a:t>
          </a:r>
        </a:p>
        <a:p>
          <a:r>
            <a:rPr lang="de-DE" sz="1100"/>
            <a:t>F = Feiertag		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(IST = SOLL)</a:t>
          </a:r>
          <a:endParaRPr lang="de-DE">
            <a:effectLst/>
          </a:endParaRPr>
        </a:p>
        <a:p>
          <a:pPr>
            <a:lnSpc>
              <a:spcPts val="1100"/>
            </a:lnSpc>
          </a:pPr>
          <a:r>
            <a:rPr lang="de-DE" sz="1100"/>
            <a:t>SU = Stundenweise Urlaub	(für SHK/WHF/WHK:</a:t>
          </a:r>
          <a:r>
            <a:rPr lang="de-DE" sz="1100" baseline="0"/>
            <a:t> </a:t>
          </a:r>
          <a:r>
            <a:rPr lang="de-DE" sz="1100"/>
            <a:t>Urlaubszeit in Stunden in der Spalte</a:t>
          </a:r>
          <a:r>
            <a:rPr lang="de-DE" sz="1100" baseline="0"/>
            <a:t> </a:t>
          </a:r>
          <a:r>
            <a:rPr lang="de-DE" sz="1100" b="1" baseline="0"/>
            <a:t>Zeit</a:t>
          </a:r>
          <a:r>
            <a:rPr lang="de-DE" sz="1100" b="0" baseline="0"/>
            <a:t> eintragen)</a:t>
          </a:r>
        </a:p>
        <a:p>
          <a:pPr>
            <a:lnSpc>
              <a:spcPts val="1100"/>
            </a:lnSpc>
          </a:pPr>
          <a:r>
            <a:rPr lang="de-DE" sz="1100"/>
            <a:t>UU = Unbezahlter Urlaub	(SOLL</a:t>
          </a:r>
          <a:r>
            <a:rPr lang="de-DE" sz="1100" baseline="0"/>
            <a:t> = 0,00)</a:t>
          </a:r>
          <a:endParaRPr lang="de-DE" sz="1100"/>
        </a:p>
        <a:p>
          <a:r>
            <a:rPr lang="de-DE" sz="1100"/>
            <a:t>SV = Sollvorgabe	(Eingabe</a:t>
          </a:r>
          <a:r>
            <a:rPr lang="de-DE" sz="1100" baseline="0"/>
            <a:t> des SOLL in die Spalte </a:t>
          </a:r>
          <a:r>
            <a:rPr lang="de-DE" sz="1100" b="1" baseline="0"/>
            <a:t>Zeit</a:t>
          </a:r>
          <a:r>
            <a:rPr lang="de-DE" sz="1100" b="0" baseline="0"/>
            <a:t> wenn SOLL vom Standard abweicht.)</a:t>
          </a:r>
        </a:p>
        <a:p>
          <a:endParaRPr lang="de-DE" sz="1100" b="0" baseline="0"/>
        </a:p>
        <a:p>
          <a:pPr>
            <a:lnSpc>
              <a:spcPts val="900"/>
            </a:lnSpc>
          </a:pPr>
          <a:endParaRPr lang="de-DE" sz="1100" b="1" baseline="0"/>
        </a:p>
        <a:p>
          <a:endParaRPr lang="de-DE" sz="1100" b="1" baseline="0"/>
        </a:p>
        <a:p>
          <a:pPr>
            <a:lnSpc>
              <a:spcPts val="900"/>
            </a:lnSpc>
          </a:pPr>
          <a:endParaRPr lang="de-DE" sz="1100" b="1" baseline="0"/>
        </a:p>
        <a:p>
          <a:pPr>
            <a:lnSpc>
              <a:spcPts val="1200"/>
            </a:lnSpc>
          </a:pPr>
          <a:endParaRPr lang="de-DE" sz="1100" b="1" baseline="0"/>
        </a:p>
        <a:p>
          <a:pPr>
            <a:lnSpc>
              <a:spcPts val="800"/>
            </a:lnSpc>
          </a:pPr>
          <a:endParaRPr lang="de-DE" sz="1100" b="1"/>
        </a:p>
      </xdr:txBody>
    </xdr:sp>
    <xdr:clientData fPrintsWithSheet="0"/>
  </xdr:oneCellAnchor>
  <xdr:twoCellAnchor>
    <xdr:from>
      <xdr:col>5</xdr:col>
      <xdr:colOff>0</xdr:colOff>
      <xdr:row>17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5" name="Rechteck 4"/>
        <xdr:cNvSpPr/>
      </xdr:nvSpPr>
      <xdr:spPr>
        <a:xfrm>
          <a:off x="2686050" y="3819525"/>
          <a:ext cx="1771650" cy="8448675"/>
        </a:xfrm>
        <a:prstGeom prst="rect">
          <a:avLst/>
        </a:prstGeom>
        <a:noFill/>
        <a:ln w="12700">
          <a:solidFill>
            <a:prstClr val="black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/>
      </xdr:spPr>
      <xdr:txBody>
        <a:bodyPr vertOverflow="clip" horzOverflow="clip" wrap="square"/>
        <a:lstStyle/>
        <a:p>
          <a:endParaRPr lang="de-DE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485775</xdr:colOff>
      <xdr:row>17</xdr:row>
      <xdr:rowOff>66675</xdr:rowOff>
    </xdr:to>
    <xdr:sp macro="" textlink="">
      <xdr:nvSpPr>
        <xdr:cNvPr id="3" name="Textfeld 2"/>
        <xdr:cNvSpPr txBox="1"/>
      </xdr:nvSpPr>
      <xdr:spPr>
        <a:xfrm>
          <a:off x="0" y="0"/>
          <a:ext cx="6353175" cy="3305175"/>
        </a:xfrm>
        <a:prstGeom prst="rect">
          <a:avLst/>
        </a:prstGeom>
        <a:solidFill>
          <a:srgbClr val="FFFF00"/>
        </a:solidFill>
        <a:ln w="317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400" b="1" u="sng"/>
            <a:t>Rechtliche Rahmenbedingungen:</a:t>
          </a:r>
        </a:p>
        <a:p>
          <a:endParaRPr lang="de-DE" sz="1100"/>
        </a:p>
        <a:p>
          <a:r>
            <a:rPr lang="de-DE" sz="1200">
              <a:solidFill>
                <a:srgbClr val="FF0000"/>
              </a:solidFill>
            </a:rPr>
            <a:t>Die Regelungen des Arbeitszeitgesetzes (ArbZG)</a:t>
          </a:r>
          <a:r>
            <a:rPr lang="de-DE" sz="1200" baseline="0">
              <a:solidFill>
                <a:srgbClr val="FF0000"/>
              </a:solidFill>
            </a:rPr>
            <a:t> sind jederzeit zu beachten!</a:t>
          </a:r>
        </a:p>
        <a:p>
          <a:endParaRPr lang="de-DE" sz="1100" baseline="0"/>
        </a:p>
        <a:p>
          <a:r>
            <a:rPr lang="de-DE" sz="1100" u="sng" baseline="0"/>
            <a:t>Auszug aus dem Gesetz (Stand: Jan. 2015)</a:t>
          </a:r>
        </a:p>
        <a:p>
          <a:endParaRPr lang="de-DE" sz="1100" u="sng" baseline="0"/>
        </a:p>
        <a:p>
          <a:r>
            <a:rPr lang="de-DE" sz="1100" b="1" baseline="0"/>
            <a:t>§ 3: Arbeitszeit</a:t>
          </a:r>
        </a:p>
        <a:p>
          <a:r>
            <a:rPr lang="de-DE" sz="1100" baseline="0"/>
            <a:t>- die tägliche Arbeitszeit darf 10 Stunden nicht überschreiten</a:t>
          </a:r>
        </a:p>
        <a:p>
          <a:r>
            <a:rPr lang="de-DE" sz="1100" baseline="0"/>
            <a:t>- die wöchentliche Arbeitszeit darf 48 Stunden nicht überschreiten</a:t>
          </a:r>
        </a:p>
        <a:p>
          <a:endParaRPr lang="de-DE" sz="1100" baseline="0"/>
        </a:p>
        <a:p>
          <a:r>
            <a:rPr lang="de-DE" sz="1100" b="1" baseline="0"/>
            <a:t>§ 4: Ruhepausen</a:t>
          </a:r>
        </a:p>
        <a:p>
          <a:r>
            <a:rPr lang="de-DE" sz="1100" baseline="0"/>
            <a:t>- mindestens 30 Minuten Pause bei einer Arbeitszeit von mehr als 6 bis zu 9 Stunden</a:t>
          </a:r>
        </a:p>
        <a:p>
          <a:r>
            <a:rPr lang="de-DE" sz="1100" baseline="0"/>
            <a:t>- weitere 15 Minuten Pause bei einer Arbeitszeit von mehr als 9 Stunden</a:t>
          </a:r>
        </a:p>
        <a:p>
          <a:endParaRPr lang="de-DE" sz="1100" baseline="0"/>
        </a:p>
        <a:p>
          <a:r>
            <a:rPr lang="de-DE" sz="1100" b="1" baseline="0"/>
            <a:t>§ 5: Ruhezeit</a:t>
          </a:r>
        </a:p>
        <a:p>
          <a:r>
            <a:rPr lang="de-DE" sz="1100" baseline="0"/>
            <a:t>- nach Beendigung der täglichen Arbeitszeit ist eine Ruhezeit von mindestens 11 Stunden vor Beginn der nächsten Arbeitszeit einzuhalten</a:t>
          </a:r>
        </a:p>
      </xdr:txBody>
    </xdr:sp>
    <xdr:clientData/>
  </xdr:twoCellAnchor>
  <xdr:twoCellAnchor>
    <xdr:from>
      <xdr:col>2</xdr:col>
      <xdr:colOff>0</xdr:colOff>
      <xdr:row>17</xdr:row>
      <xdr:rowOff>161925</xdr:rowOff>
    </xdr:from>
    <xdr:to>
      <xdr:col>9</xdr:col>
      <xdr:colOff>509498</xdr:colOff>
      <xdr:row>69</xdr:row>
      <xdr:rowOff>14717</xdr:rowOff>
    </xdr:to>
    <xdr:sp macro="" textlink="">
      <xdr:nvSpPr>
        <xdr:cNvPr id="5" name="Textfeld 4"/>
        <xdr:cNvSpPr txBox="1"/>
      </xdr:nvSpPr>
      <xdr:spPr>
        <a:xfrm>
          <a:off x="1524000" y="3409950"/>
          <a:ext cx="6376898" cy="9749271"/>
        </a:xfrm>
        <a:prstGeom prst="rect">
          <a:avLst/>
        </a:prstGeom>
        <a:solidFill>
          <a:schemeClr val="bg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300"/>
            </a:lnSpc>
          </a:pPr>
          <a:r>
            <a:rPr lang="de-DE" sz="1200" b="1" u="sng"/>
            <a:t>Hinweise zur Nutzung</a:t>
          </a:r>
          <a:r>
            <a:rPr lang="de-DE" sz="1200" b="1" u="sng" baseline="0"/>
            <a:t> des Formulars:</a:t>
          </a:r>
          <a:endParaRPr lang="de-DE" sz="1100" b="1" u="sng"/>
        </a:p>
        <a:p>
          <a:pPr>
            <a:lnSpc>
              <a:spcPts val="1200"/>
            </a:lnSpc>
          </a:pPr>
          <a:endParaRPr lang="de-DE" sz="1100"/>
        </a:p>
        <a:p>
          <a:pPr>
            <a:lnSpc>
              <a:spcPts val="1200"/>
            </a:lnSpc>
          </a:pPr>
          <a:r>
            <a:rPr lang="de-DE" sz="1100"/>
            <a:t>Bitte tragen Sie im oberen Bereich zunächst</a:t>
          </a:r>
          <a:r>
            <a:rPr lang="de-DE" sz="1100" baseline="0"/>
            <a:t> das </a:t>
          </a:r>
          <a:r>
            <a:rPr lang="de-DE" sz="1100" b="1" baseline="0"/>
            <a:t>Jahr</a:t>
          </a:r>
          <a:r>
            <a:rPr lang="de-DE" sz="1100" baseline="0"/>
            <a:t>, Ihren </a:t>
          </a:r>
          <a:r>
            <a:rPr lang="de-DE" sz="1100" b="1" baseline="0"/>
            <a:t>Namen</a:t>
          </a:r>
          <a:r>
            <a:rPr lang="de-DE" sz="1100" baseline="0"/>
            <a:t>, </a:t>
          </a:r>
          <a:r>
            <a:rPr lang="de-DE" sz="1100" b="1" baseline="0"/>
            <a:t>Beschäftigungsbereich</a:t>
          </a:r>
          <a:r>
            <a:rPr lang="de-DE" sz="1100" baseline="0"/>
            <a:t> und Ihr </a:t>
          </a:r>
          <a:r>
            <a:rPr lang="de-DE" sz="1100" b="1" baseline="0"/>
            <a:t>Beschäftigungsverhältnis </a:t>
          </a:r>
          <a:r>
            <a:rPr lang="de-DE" sz="1100" baseline="0"/>
            <a:t>ein.</a:t>
          </a:r>
        </a:p>
        <a:p>
          <a:pPr>
            <a:lnSpc>
              <a:spcPts val="1200"/>
            </a:lnSpc>
          </a:pPr>
          <a:endParaRPr lang="de-DE" sz="1100" baseline="0"/>
        </a:p>
        <a:p>
          <a:pPr>
            <a:lnSpc>
              <a:spcPts val="1200"/>
            </a:lnSpc>
          </a:pPr>
          <a:r>
            <a:rPr lang="de-DE" sz="1100" baseline="0"/>
            <a:t>Im Feld </a:t>
          </a:r>
          <a:r>
            <a:rPr lang="de-DE" sz="1100" b="1" baseline="0"/>
            <a:t>Wöchentl. Arbeitszeit</a:t>
          </a:r>
          <a:r>
            <a:rPr lang="de-DE" sz="1100" b="0" baseline="0"/>
            <a:t> im oberen Kasten tragen Sie bitte Ihre vertraglich vereinbarte Wochenarbeitszeit ein.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r>
            <a:rPr lang="de-DE" sz="1100" b="0" baseline="0"/>
            <a:t>Die Wochenarbeitszeit wird standardmäßig auf </a:t>
          </a:r>
          <a:r>
            <a:rPr lang="de-DE" sz="1100" b="1" baseline="0"/>
            <a:t>5</a:t>
          </a:r>
          <a:r>
            <a:rPr lang="de-DE" sz="1100" b="0" baseline="0"/>
            <a:t> </a:t>
          </a:r>
          <a:r>
            <a:rPr lang="de-DE" sz="1100" b="1" baseline="0"/>
            <a:t>Arbeitstage </a:t>
          </a:r>
          <a:r>
            <a:rPr lang="de-DE" sz="1100" b="0" baseline="0"/>
            <a:t>(Mo - Fr) verteilt. Wenn Sie eine hiervon abweichende Verteilung vereinbart haben, tragen Sie bitte Ihre indivduellen Soll-Zeiten in die Zeile  </a:t>
          </a:r>
          <a:r>
            <a:rPr lang="de-DE" sz="1100" b="1" baseline="0"/>
            <a:t>individuell </a:t>
          </a:r>
          <a:r>
            <a:rPr lang="de-DE" sz="1100" b="0" baseline="0"/>
            <a:t>ein. Beachten Sie bitte, dass die Summe der Soll-Stunden pro Tag dem Wert im Feld </a:t>
          </a:r>
          <a:r>
            <a:rPr lang="de-DE" sz="1100" b="1" baseline="0"/>
            <a:t>wöchentl. Arbeitszeit </a:t>
          </a:r>
          <a:r>
            <a:rPr lang="de-DE" sz="1100" b="0" baseline="0"/>
            <a:t>entsprechen muss. 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pPr>
            <a:lnSpc>
              <a:spcPts val="1200"/>
            </a:lnSpc>
          </a:pPr>
          <a:r>
            <a:rPr lang="de-DE" sz="1100" b="0" baseline="0"/>
            <a:t>Die eingetragenen Soll-Werte gelten für den gesamten Monat! Einzelne Abweichungen hiervon werden über das FLEX-Konto ausgeglichen.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pPr lvl="1">
            <a:lnSpc>
              <a:spcPts val="1200"/>
            </a:lnSpc>
          </a:pPr>
          <a:r>
            <a:rPr lang="de-DE" sz="1100" b="0" baseline="0"/>
            <a:t>Wenn Sie also bspw. </a:t>
          </a:r>
          <a:r>
            <a:rPr lang="de-DE" sz="1100" b="0" i="1" baseline="0"/>
            <a:t>Montag, Mittwoch</a:t>
          </a:r>
          <a:r>
            <a:rPr lang="de-DE" sz="1100" b="0" baseline="0"/>
            <a:t>, und </a:t>
          </a:r>
          <a:r>
            <a:rPr lang="de-DE" sz="1100" b="0" i="1" baseline="0"/>
            <a:t>Freitag </a:t>
          </a:r>
          <a:r>
            <a:rPr lang="de-DE" sz="1100" b="0" baseline="0"/>
            <a:t>als regelmäßige Arbeitstage eingetragen haben, aber in einer Woche mal am </a:t>
          </a:r>
          <a:r>
            <a:rPr lang="de-DE" sz="1100" b="0" i="1" baseline="0"/>
            <a:t>Donnerstag </a:t>
          </a:r>
          <a:r>
            <a:rPr lang="de-DE" sz="1100" b="0" baseline="0"/>
            <a:t>anstatt </a:t>
          </a:r>
          <a:r>
            <a:rPr lang="de-DE" sz="1100" b="0" i="1" baseline="0"/>
            <a:t>Mittwoch </a:t>
          </a:r>
          <a:r>
            <a:rPr lang="de-DE" sz="1100" b="0" baseline="0"/>
            <a:t>arbeiten, dann werden die Minusstunden vom </a:t>
          </a:r>
          <a:r>
            <a:rPr lang="de-DE" sz="1100" b="0" i="1" baseline="0"/>
            <a:t>Mittwoch </a:t>
          </a:r>
          <a:r>
            <a:rPr lang="de-DE" sz="1100" b="0" baseline="0"/>
            <a:t>am </a:t>
          </a:r>
          <a:r>
            <a:rPr lang="de-DE" sz="1100" b="0" i="1" baseline="0"/>
            <a:t>Donnerstag</a:t>
          </a:r>
          <a:r>
            <a:rPr lang="de-DE" sz="1100" b="0" baseline="0"/>
            <a:t> wieder ausgeglichen.</a:t>
          </a:r>
        </a:p>
        <a:p>
          <a:endParaRPr lang="de-DE" sz="1100" b="0" baseline="0"/>
        </a:p>
        <a:p>
          <a:r>
            <a:rPr lang="de-DE" sz="1100" b="0" baseline="0"/>
            <a:t>Wenn sich im Laufe des Monats Ihre </a:t>
          </a:r>
          <a:r>
            <a:rPr lang="de-DE" sz="1100" b="1" baseline="0"/>
            <a:t>vertraglich vereinbarte Wochenarbeitszeit ändert</a:t>
          </a:r>
          <a:r>
            <a:rPr lang="de-DE" sz="1100" b="0" baseline="0"/>
            <a:t> oder sich Ihre </a:t>
          </a:r>
          <a:r>
            <a:rPr lang="de-DE" sz="1100" b="1" baseline="0"/>
            <a:t>regelmäßigen Arbeitstage ändern </a:t>
          </a:r>
          <a:r>
            <a:rPr lang="de-DE" sz="1100" b="0" baseline="0"/>
            <a:t>tragen Sie die neue Arbeitszeit und/oder die neuen Arbeitstage in den unteren Kasten ein. Hier müssen Sie dann auch eintragen ab wann die Änderungen gültig sind. </a:t>
          </a:r>
          <a:endParaRPr lang="de-DE" sz="1100" b="1" baseline="0"/>
        </a:p>
        <a:p>
          <a:endParaRPr lang="de-DE" sz="1100" b="0" baseline="0"/>
        </a:p>
        <a:p>
          <a:pPr>
            <a:lnSpc>
              <a:spcPts val="1200"/>
            </a:lnSpc>
          </a:pPr>
          <a:r>
            <a:rPr lang="de-DE" sz="1100" b="0" baseline="0"/>
            <a:t>In den Spalten </a:t>
          </a:r>
          <a:r>
            <a:rPr lang="de-DE" sz="1100" b="1" baseline="0"/>
            <a:t>Beginn </a:t>
          </a:r>
          <a:r>
            <a:rPr lang="de-DE" sz="1100" b="0" u="none" baseline="0"/>
            <a:t>und </a:t>
          </a:r>
          <a:r>
            <a:rPr lang="de-DE" sz="1100" b="1" u="none" baseline="0"/>
            <a:t>Ende </a:t>
          </a:r>
          <a:r>
            <a:rPr lang="de-DE" sz="1100" b="0" u="none" baseline="0"/>
            <a:t>tragen Sie bitte jeweils Beginn und Ende der täglichen Arbeitszeit im Format </a:t>
          </a:r>
          <a:r>
            <a:rPr lang="de-DE" sz="1100" b="1" u="none" baseline="0"/>
            <a:t>hh,mm</a:t>
          </a:r>
          <a:r>
            <a:rPr lang="de-DE" sz="1100" b="0" u="none" baseline="0"/>
            <a:t> ein. Die Summe aller Pausen pro Tag tragen Sie bitte in die Spalte </a:t>
          </a:r>
          <a:r>
            <a:rPr lang="de-DE" sz="1100" b="1" u="none" baseline="0"/>
            <a:t>Pause/n</a:t>
          </a:r>
          <a:r>
            <a:rPr lang="de-DE" sz="1100" b="0" u="none" baseline="0"/>
            <a:t> ein.</a:t>
          </a:r>
        </a:p>
        <a:p>
          <a:endParaRPr lang="de-DE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de-DE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Beginn   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8:00 Uhr   --&gt; Eingabe:    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8,00		</a:t>
          </a:r>
          <a:r>
            <a:rPr lang="de-DE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Ende   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14:25 Uhr --&gt; Eingabe:  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14,25	</a:t>
          </a:r>
        </a:p>
        <a:p>
          <a:pPr lvl="1"/>
          <a:endParaRPr lang="de-D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Pause </a:t>
          </a:r>
          <a:endParaRPr lang="de-DE">
            <a:effectLst/>
          </a:endParaRPr>
        </a:p>
        <a:p>
          <a:pPr lvl="1"/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 Minuten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0,30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endParaRPr lang="de-DE">
            <a:effectLst/>
          </a:endParaRPr>
        </a:p>
        <a:p>
          <a:pPr lvl="1">
            <a:lnSpc>
              <a:spcPts val="1200"/>
            </a:lnSpc>
          </a:pP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 Minuten Pause = 1 Stunde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1,00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de-DE">
            <a:effectLst/>
          </a:endParaRPr>
        </a:p>
        <a:p>
          <a:pPr lvl="1">
            <a:lnSpc>
              <a:spcPts val="1200"/>
            </a:lnSpc>
          </a:pP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 Minuten Pause = 1 Stunde 30 Minuten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1,30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de-DE">
            <a:effectLst/>
          </a:endParaRPr>
        </a:p>
        <a:p>
          <a:endParaRPr lang="de-DE" sz="1100" b="0" u="none" baseline="0"/>
        </a:p>
        <a:p>
          <a:pPr>
            <a:lnSpc>
              <a:spcPts val="1200"/>
            </a:lnSpc>
          </a:pPr>
          <a:r>
            <a:rPr lang="de-DE" sz="1100" b="0" u="none" baseline="0"/>
            <a:t>In der Spalte </a:t>
          </a:r>
          <a:r>
            <a:rPr lang="de-DE" sz="1100" b="1" u="none" baseline="0"/>
            <a:t>IST</a:t>
          </a:r>
          <a:r>
            <a:rPr lang="de-DE" sz="1100" b="0" u="none" baseline="0"/>
            <a:t> wird die tatsächliche Arbeitszeit pro Tag angezeigt. Die Spalte </a:t>
          </a:r>
          <a:r>
            <a:rPr lang="de-DE" sz="1100" b="1" u="none" baseline="0"/>
            <a:t> + / - Tag</a:t>
          </a:r>
          <a:r>
            <a:rPr lang="de-DE" sz="1100" b="0" u="none" baseline="0"/>
            <a:t> zeigt die tägliche Abweichung der tatsächlichen Arbeitszeit vom Tages-Soll an.</a:t>
          </a:r>
        </a:p>
        <a:p>
          <a:endParaRPr lang="de-DE" sz="1100" b="0" u="none" baseline="0"/>
        </a:p>
        <a:p>
          <a:pPr>
            <a:lnSpc>
              <a:spcPts val="1200"/>
            </a:lnSpc>
          </a:pPr>
          <a:r>
            <a:rPr lang="de-DE" sz="1100" b="0" u="none" baseline="0"/>
            <a:t>Die Spalte </a:t>
          </a:r>
          <a:r>
            <a:rPr lang="de-DE" sz="1100" b="1" u="none" baseline="0"/>
            <a:t>FLEX</a:t>
          </a:r>
          <a:r>
            <a:rPr lang="de-DE" sz="1100" b="0" u="none" baseline="0"/>
            <a:t> zeigt die Summe aller über die Vertragsstunden hinaus geleisteten Arbeitszeiten an. Diese Flex-Stunden müssen bis zum Vertragsende, aber spätestens innerhalb von 12 Monaten nach Erbringung der Arbeitsleistung ausgeglichen sein. Am Monatsende übernehmen Sie die Flex-Stunden aus dem Feld </a:t>
          </a:r>
          <a:r>
            <a:rPr lang="de-DE" sz="1100" b="1" u="none" baseline="0"/>
            <a:t>Flex Gesamt </a:t>
          </a:r>
          <a:r>
            <a:rPr lang="de-DE" sz="1100" b="0" u="none" baseline="0"/>
            <a:t>in den Folgemonat und tragen diesen Wert in das Feld </a:t>
          </a:r>
          <a:r>
            <a:rPr lang="de-DE" sz="1100" b="1" baseline="0"/>
            <a:t>Übertrag Vormonat</a:t>
          </a:r>
          <a:r>
            <a:rPr lang="de-DE" sz="1100" b="0" baseline="0"/>
            <a:t> ein.</a:t>
          </a:r>
          <a:endParaRPr lang="de-DE" sz="1100" b="1"/>
        </a:p>
        <a:p>
          <a:pPr>
            <a:lnSpc>
              <a:spcPts val="1100"/>
            </a:lnSpc>
          </a:pPr>
          <a:r>
            <a:rPr lang="de-DE" sz="1100"/>
            <a:t>___________________________________________________</a:t>
          </a:r>
        </a:p>
        <a:p>
          <a:pPr>
            <a:lnSpc>
              <a:spcPts val="1100"/>
            </a:lnSpc>
          </a:pPr>
          <a:endParaRPr lang="de-DE" sz="1100"/>
        </a:p>
        <a:p>
          <a:pPr>
            <a:lnSpc>
              <a:spcPts val="1100"/>
            </a:lnSpc>
          </a:pPr>
          <a:r>
            <a:rPr lang="de-DE" sz="1100"/>
            <a:t>In der Spalte </a:t>
          </a:r>
          <a:r>
            <a:rPr lang="de-DE" sz="1100" b="1"/>
            <a:t>Art </a:t>
          </a:r>
          <a:r>
            <a:rPr lang="de-DE" sz="1100" b="0"/>
            <a:t>können Sie Tage</a:t>
          </a:r>
          <a:r>
            <a:rPr lang="de-DE" sz="1100" b="0" baseline="0"/>
            <a:t> markieren, an denen eine Abweichung vom Standard vorliegt. Je nach Art der Eingabe gibt es unterschiedliche Auswirkungen. Sie können dort zwischen folgenden Kürzel wählen</a:t>
          </a:r>
        </a:p>
        <a:p>
          <a:pPr>
            <a:lnSpc>
              <a:spcPts val="1100"/>
            </a:lnSpc>
          </a:pPr>
          <a:endParaRPr lang="de-DE" sz="1100" b="0" baseline="0"/>
        </a:p>
        <a:p>
          <a:r>
            <a:rPr lang="de-DE" sz="1100"/>
            <a:t>K = krank 		(IST</a:t>
          </a:r>
          <a:r>
            <a:rPr lang="de-DE" sz="1100" baseline="0"/>
            <a:t> = SOLL)</a:t>
          </a:r>
        </a:p>
        <a:p>
          <a:pPr>
            <a:lnSpc>
              <a:spcPts val="1100"/>
            </a:lnSpc>
          </a:pPr>
          <a:r>
            <a:rPr lang="de-DE" sz="1100" baseline="0"/>
            <a:t>U = Urlaub</a:t>
          </a:r>
          <a:r>
            <a:rPr lang="de-DE" sz="1100"/>
            <a:t>          	(IST = SOLL)</a:t>
          </a:r>
        </a:p>
        <a:p>
          <a:r>
            <a:rPr lang="de-DE" sz="1100"/>
            <a:t>F = Feiertag		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(IST = SOLL)</a:t>
          </a:r>
          <a:endParaRPr lang="de-DE">
            <a:effectLst/>
          </a:endParaRPr>
        </a:p>
        <a:p>
          <a:pPr>
            <a:lnSpc>
              <a:spcPts val="1100"/>
            </a:lnSpc>
          </a:pPr>
          <a:r>
            <a:rPr lang="de-DE" sz="1100"/>
            <a:t>SU = Stundenweise Urlaub	(für SHK/WHF/WHK:</a:t>
          </a:r>
          <a:r>
            <a:rPr lang="de-DE" sz="1100" baseline="0"/>
            <a:t> </a:t>
          </a:r>
          <a:r>
            <a:rPr lang="de-DE" sz="1100"/>
            <a:t>Urlaubszeit in Stunden in der Spalte</a:t>
          </a:r>
          <a:r>
            <a:rPr lang="de-DE" sz="1100" baseline="0"/>
            <a:t> </a:t>
          </a:r>
          <a:r>
            <a:rPr lang="de-DE" sz="1100" b="1" baseline="0"/>
            <a:t>Zeit</a:t>
          </a:r>
          <a:r>
            <a:rPr lang="de-DE" sz="1100" b="0" baseline="0"/>
            <a:t> eintragen)</a:t>
          </a:r>
        </a:p>
        <a:p>
          <a:pPr>
            <a:lnSpc>
              <a:spcPts val="1100"/>
            </a:lnSpc>
          </a:pPr>
          <a:r>
            <a:rPr lang="de-DE" sz="1100"/>
            <a:t>UU = Unbezahlter Urlaub	(SOLL</a:t>
          </a:r>
          <a:r>
            <a:rPr lang="de-DE" sz="1100" baseline="0"/>
            <a:t> = 0,00)</a:t>
          </a:r>
          <a:endParaRPr lang="de-DE" sz="1100"/>
        </a:p>
        <a:p>
          <a:r>
            <a:rPr lang="de-DE" sz="1100"/>
            <a:t>SV = Sollvorgabe	(Eingabe</a:t>
          </a:r>
          <a:r>
            <a:rPr lang="de-DE" sz="1100" baseline="0"/>
            <a:t> des SOLL in die Spalte </a:t>
          </a:r>
          <a:r>
            <a:rPr lang="de-DE" sz="1100" b="1" baseline="0"/>
            <a:t>Zeit</a:t>
          </a:r>
          <a:r>
            <a:rPr lang="de-DE" sz="1100" b="0" baseline="0"/>
            <a:t> wenn SOLL vom Standard abweicht.)</a:t>
          </a:r>
        </a:p>
        <a:p>
          <a:endParaRPr lang="de-DE" sz="1100" b="0" baseline="0"/>
        </a:p>
        <a:p>
          <a:pPr>
            <a:lnSpc>
              <a:spcPts val="900"/>
            </a:lnSpc>
          </a:pPr>
          <a:endParaRPr lang="de-DE" sz="1100" b="1" baseline="0"/>
        </a:p>
        <a:p>
          <a:endParaRPr lang="de-DE" sz="1100" b="1" baseline="0"/>
        </a:p>
        <a:p>
          <a:pPr>
            <a:lnSpc>
              <a:spcPts val="900"/>
            </a:lnSpc>
          </a:pPr>
          <a:endParaRPr lang="de-DE" sz="1100" b="1" baseline="0"/>
        </a:p>
        <a:p>
          <a:pPr>
            <a:lnSpc>
              <a:spcPts val="1200"/>
            </a:lnSpc>
          </a:pPr>
          <a:endParaRPr lang="de-DE" sz="1100" b="1" baseline="0"/>
        </a:p>
        <a:p>
          <a:pPr>
            <a:lnSpc>
              <a:spcPts val="700"/>
            </a:lnSpc>
          </a:pPr>
          <a:endParaRPr lang="de-DE" sz="1100" b="1"/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0</xdr:rowOff>
    </xdr:from>
    <xdr:to>
      <xdr:col>8</xdr:col>
      <xdr:colOff>0</xdr:colOff>
      <xdr:row>46</xdr:row>
      <xdr:rowOff>0</xdr:rowOff>
    </xdr:to>
    <xdr:sp macro="" textlink="">
      <xdr:nvSpPr>
        <xdr:cNvPr id="15" name="Rechteck 14"/>
        <xdr:cNvSpPr/>
      </xdr:nvSpPr>
      <xdr:spPr>
        <a:xfrm>
          <a:off x="2520462" y="3040673"/>
          <a:ext cx="1714500" cy="9341827"/>
        </a:xfrm>
        <a:prstGeom prst="rect">
          <a:avLst/>
        </a:prstGeom>
        <a:noFill/>
        <a:ln w="12700">
          <a:solidFill>
            <a:prstClr val="black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/>
      </xdr:spPr>
      <xdr:txBody>
        <a:bodyPr vertOverflow="clip" horzOverflow="clip" wrap="square"/>
        <a:lstStyle/>
        <a:p>
          <a:endParaRPr lang="de-DE"/>
        </a:p>
      </xdr:txBody>
    </xdr:sp>
    <xdr:clientData fPrintsWithSheet="0"/>
  </xdr:twoCellAnchor>
  <xdr:twoCellAnchor>
    <xdr:from>
      <xdr:col>10</xdr:col>
      <xdr:colOff>723900</xdr:colOff>
      <xdr:row>47</xdr:row>
      <xdr:rowOff>0</xdr:rowOff>
    </xdr:from>
    <xdr:to>
      <xdr:col>12</xdr:col>
      <xdr:colOff>809625</xdr:colOff>
      <xdr:row>48</xdr:row>
      <xdr:rowOff>9525</xdr:rowOff>
    </xdr:to>
    <xdr:sp macro="" textlink="">
      <xdr:nvSpPr>
        <xdr:cNvPr id="16" name="Textfeld 15"/>
        <xdr:cNvSpPr txBox="1"/>
      </xdr:nvSpPr>
      <xdr:spPr>
        <a:xfrm>
          <a:off x="6229350" y="12620625"/>
          <a:ext cx="28765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--&gt; diesen Wert</a:t>
          </a:r>
          <a:r>
            <a:rPr lang="de-DE" sz="1000" baseline="0"/>
            <a:t> in den Folgemonat übertragen</a:t>
          </a:r>
          <a:endParaRPr lang="de-DE" sz="1000"/>
        </a:p>
      </xdr:txBody>
    </xdr:sp>
    <xdr:clientData fPrintsWithSheet="0"/>
  </xdr:twoCellAnchor>
  <xdr:twoCellAnchor>
    <xdr:from>
      <xdr:col>14</xdr:col>
      <xdr:colOff>277091</xdr:colOff>
      <xdr:row>0</xdr:row>
      <xdr:rowOff>69273</xdr:rowOff>
    </xdr:from>
    <xdr:to>
      <xdr:col>24</xdr:col>
      <xdr:colOff>497899</xdr:colOff>
      <xdr:row>14</xdr:row>
      <xdr:rowOff>140277</xdr:rowOff>
    </xdr:to>
    <xdr:sp macro="" textlink="">
      <xdr:nvSpPr>
        <xdr:cNvPr id="6" name="Textfeld 5"/>
        <xdr:cNvSpPr txBox="1"/>
      </xdr:nvSpPr>
      <xdr:spPr>
        <a:xfrm>
          <a:off x="9888682" y="69273"/>
          <a:ext cx="6351444" cy="3292186"/>
        </a:xfrm>
        <a:prstGeom prst="rect">
          <a:avLst/>
        </a:prstGeom>
        <a:solidFill>
          <a:srgbClr val="FFFF00"/>
        </a:solidFill>
        <a:ln w="317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400" b="1" u="sng"/>
            <a:t>Rechtliche Rahmenbedingungen:</a:t>
          </a:r>
        </a:p>
        <a:p>
          <a:endParaRPr lang="de-DE" sz="1100"/>
        </a:p>
        <a:p>
          <a:r>
            <a:rPr lang="de-DE" sz="1200">
              <a:solidFill>
                <a:srgbClr val="FF0000"/>
              </a:solidFill>
            </a:rPr>
            <a:t>Die Regelungen des Arbeitszeitgesetzes (ArbZG)</a:t>
          </a:r>
          <a:r>
            <a:rPr lang="de-DE" sz="1200" baseline="0">
              <a:solidFill>
                <a:srgbClr val="FF0000"/>
              </a:solidFill>
            </a:rPr>
            <a:t> sind jederzeit zu beachten!</a:t>
          </a:r>
        </a:p>
        <a:p>
          <a:endParaRPr lang="de-DE" sz="1100" baseline="0"/>
        </a:p>
        <a:p>
          <a:r>
            <a:rPr lang="de-DE" sz="1100" u="sng" baseline="0"/>
            <a:t>Auszug aus dem Gesetz (Stand: Jan. 2015)</a:t>
          </a:r>
        </a:p>
        <a:p>
          <a:endParaRPr lang="de-DE" sz="1100" u="sng" baseline="0"/>
        </a:p>
        <a:p>
          <a:r>
            <a:rPr lang="de-DE" sz="1100" b="1" baseline="0"/>
            <a:t>§ 3: Arbeitszeit</a:t>
          </a:r>
        </a:p>
        <a:p>
          <a:r>
            <a:rPr lang="de-DE" sz="1100" baseline="0"/>
            <a:t>- die tägliche Arbeitszeit darf 10 Stunden nicht überschreiten</a:t>
          </a:r>
        </a:p>
        <a:p>
          <a:r>
            <a:rPr lang="de-DE" sz="1100" baseline="0"/>
            <a:t>- die wöchentliche Arbeitszeit darf 48 Stunden nicht überschreiten</a:t>
          </a:r>
        </a:p>
        <a:p>
          <a:endParaRPr lang="de-DE" sz="1100" baseline="0"/>
        </a:p>
        <a:p>
          <a:r>
            <a:rPr lang="de-DE" sz="1100" b="1" baseline="0"/>
            <a:t>§ 4: Ruhepausen</a:t>
          </a:r>
        </a:p>
        <a:p>
          <a:r>
            <a:rPr lang="de-DE" sz="1100" baseline="0"/>
            <a:t>- mindestens 30 Minuten Pause bei einer Arbeitszeit von mehr als 6 bis zu 9 Stunden</a:t>
          </a:r>
        </a:p>
        <a:p>
          <a:r>
            <a:rPr lang="de-DE" sz="1100" baseline="0"/>
            <a:t>- weitere 15 Minuten Pause bei einer Arbeitszeit von mehr als 9 Stunden</a:t>
          </a:r>
        </a:p>
        <a:p>
          <a:endParaRPr lang="de-DE" sz="1100" baseline="0"/>
        </a:p>
        <a:p>
          <a:r>
            <a:rPr lang="de-DE" sz="1100" b="1" baseline="0"/>
            <a:t>§ 5: Ruhezeit</a:t>
          </a:r>
        </a:p>
        <a:p>
          <a:r>
            <a:rPr lang="de-DE" sz="1100" baseline="0"/>
            <a:t>- nach Beendigung der täglichen Arbeitszeit ist eine Ruhezeit von mindestens 11 Stunden vor Beginn der nächsten Arbeitszeit einzuhalten</a:t>
          </a:r>
        </a:p>
      </xdr:txBody>
    </xdr:sp>
    <xdr:clientData fPrintsWithSheet="0"/>
  </xdr:twoCellAnchor>
  <xdr:twoCellAnchor>
    <xdr:from>
      <xdr:col>14</xdr:col>
      <xdr:colOff>266626</xdr:colOff>
      <xdr:row>14</xdr:row>
      <xdr:rowOff>192422</xdr:rowOff>
    </xdr:from>
    <xdr:to>
      <xdr:col>24</xdr:col>
      <xdr:colOff>518949</xdr:colOff>
      <xdr:row>54</xdr:row>
      <xdr:rowOff>111893</xdr:rowOff>
    </xdr:to>
    <xdr:sp macro="" textlink="">
      <xdr:nvSpPr>
        <xdr:cNvPr id="7" name="Textfeld 6"/>
        <xdr:cNvSpPr txBox="1"/>
      </xdr:nvSpPr>
      <xdr:spPr>
        <a:xfrm>
          <a:off x="9890160" y="3391508"/>
          <a:ext cx="6374599" cy="10731988"/>
        </a:xfrm>
        <a:prstGeom prst="rect">
          <a:avLst/>
        </a:prstGeom>
        <a:solidFill>
          <a:schemeClr val="bg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400"/>
            </a:lnSpc>
          </a:pPr>
          <a:r>
            <a:rPr lang="de-DE" sz="1200" b="1" u="sng"/>
            <a:t>Hinweise zur Nutzung</a:t>
          </a:r>
          <a:r>
            <a:rPr lang="de-DE" sz="1200" b="1" u="sng" baseline="0"/>
            <a:t> des Formulars:</a:t>
          </a:r>
          <a:endParaRPr lang="de-DE" sz="1100" b="1" u="sng"/>
        </a:p>
        <a:p>
          <a:endParaRPr lang="de-DE" sz="1100"/>
        </a:p>
        <a:p>
          <a:r>
            <a:rPr lang="de-DE" sz="1100"/>
            <a:t>Bitte tragen Sie im oberen Bereich zunächst</a:t>
          </a:r>
          <a:r>
            <a:rPr lang="de-DE" sz="1100" baseline="0"/>
            <a:t> das </a:t>
          </a:r>
          <a:r>
            <a:rPr lang="de-DE" sz="1100" b="1" baseline="0"/>
            <a:t>Jahr</a:t>
          </a:r>
          <a:r>
            <a:rPr lang="de-DE" sz="1100" baseline="0"/>
            <a:t>, Ihren </a:t>
          </a:r>
          <a:r>
            <a:rPr lang="de-DE" sz="1100" b="1" baseline="0"/>
            <a:t>Namen</a:t>
          </a:r>
          <a:r>
            <a:rPr lang="de-DE" sz="1100" baseline="0"/>
            <a:t>, </a:t>
          </a:r>
          <a:r>
            <a:rPr lang="de-DE" sz="1100" b="1" baseline="0"/>
            <a:t>Beschäftigungsbereich</a:t>
          </a:r>
          <a:r>
            <a:rPr lang="de-DE" sz="1100" baseline="0"/>
            <a:t> und Ihr </a:t>
          </a:r>
          <a:r>
            <a:rPr lang="de-DE" sz="1100" b="1" baseline="0"/>
            <a:t>Beschäftigungsverhältnis </a:t>
          </a:r>
          <a:r>
            <a:rPr lang="de-DE" sz="1100" baseline="0"/>
            <a:t>ein.</a:t>
          </a:r>
        </a:p>
        <a:p>
          <a:endParaRPr lang="de-DE" sz="1100" baseline="0"/>
        </a:p>
        <a:p>
          <a:r>
            <a:rPr lang="de-DE" sz="1100" baseline="0"/>
            <a:t>Im Feld </a:t>
          </a:r>
          <a:r>
            <a:rPr lang="de-DE" sz="1100" b="1" baseline="0"/>
            <a:t>Wöchentl. Arbeitszeit</a:t>
          </a:r>
          <a:r>
            <a:rPr lang="de-DE" sz="1100" b="0" baseline="0"/>
            <a:t> tragen Sie bitte Ihre vertraglich vereinbarte Wochenarbeitszeit ein.</a:t>
          </a:r>
        </a:p>
        <a:p>
          <a:endParaRPr lang="de-DE" sz="1100" b="0" baseline="0"/>
        </a:p>
        <a:p>
          <a:r>
            <a:rPr lang="de-DE" sz="1100" b="0" baseline="0"/>
            <a:t>Die Wochenarbeitszeit wird standardmäßig auf </a:t>
          </a:r>
          <a:r>
            <a:rPr lang="de-DE" sz="1100" b="1" baseline="0"/>
            <a:t>5</a:t>
          </a:r>
          <a:r>
            <a:rPr lang="de-DE" sz="1100" b="0" baseline="0"/>
            <a:t> </a:t>
          </a:r>
          <a:r>
            <a:rPr lang="de-DE" sz="1100" b="1" baseline="0"/>
            <a:t>Arbeitstage </a:t>
          </a:r>
          <a:r>
            <a:rPr lang="de-DE" sz="1100" b="0" baseline="0"/>
            <a:t>(Mo - Fr) verteilt. Wenn Sie eine hiervon abweichende Verteilung vereinbart haben, tragen Sie bitte Ihre indivduellen Soll-Zeiten in die Zeile  </a:t>
          </a:r>
          <a:r>
            <a:rPr lang="de-DE" sz="1100" b="1" baseline="0"/>
            <a:t>individuell </a:t>
          </a:r>
          <a:r>
            <a:rPr lang="de-DE" sz="1100" b="0" baseline="0"/>
            <a:t>ein. Beachten Sie bitte, dass die Summe der Soll-Stunden pro Tag dem Wert im Feld </a:t>
          </a:r>
          <a:r>
            <a:rPr lang="de-DE" sz="1100" b="1" baseline="0"/>
            <a:t>wöchentl. Arbeitszeit </a:t>
          </a:r>
          <a:r>
            <a:rPr lang="de-DE" sz="1100" b="0" baseline="0"/>
            <a:t>entsprechen muss. </a:t>
          </a:r>
        </a:p>
        <a:p>
          <a:endParaRPr lang="de-DE" sz="1100" b="0" baseline="0"/>
        </a:p>
        <a:p>
          <a:r>
            <a:rPr lang="de-DE" sz="1100" b="0" baseline="0"/>
            <a:t>Die eingetragenen Soll-Werte gelten für den gesamten Monat! Einzelne Abweichungen hiervon werden über das FLEX-Konto ausgeglichen.</a:t>
          </a:r>
        </a:p>
        <a:p>
          <a:endParaRPr lang="de-DE" sz="1100" b="0" baseline="0"/>
        </a:p>
        <a:p>
          <a:pPr lvl="1"/>
          <a:r>
            <a:rPr lang="de-DE" sz="1100" b="0" baseline="0"/>
            <a:t>Wenn Sie also bspw. </a:t>
          </a:r>
          <a:r>
            <a:rPr lang="de-DE" sz="1100" b="0" i="1" baseline="0"/>
            <a:t>Montag, Mittwoch</a:t>
          </a:r>
          <a:r>
            <a:rPr lang="de-DE" sz="1100" b="0" baseline="0"/>
            <a:t>, und </a:t>
          </a:r>
          <a:r>
            <a:rPr lang="de-DE" sz="1100" b="0" i="1" baseline="0"/>
            <a:t>Freitag </a:t>
          </a:r>
          <a:r>
            <a:rPr lang="de-DE" sz="1100" b="0" baseline="0"/>
            <a:t>als regelmäßige Arbeitstage eingetragen haben, aber in einer Woche mal am </a:t>
          </a:r>
          <a:r>
            <a:rPr lang="de-DE" sz="1100" b="0" i="1" baseline="0"/>
            <a:t>Donnerstag </a:t>
          </a:r>
          <a:r>
            <a:rPr lang="de-DE" sz="1100" b="0" baseline="0"/>
            <a:t>anstatt </a:t>
          </a:r>
          <a:r>
            <a:rPr lang="de-DE" sz="1100" b="0" i="1" baseline="0"/>
            <a:t>Mittwoch </a:t>
          </a:r>
          <a:r>
            <a:rPr lang="de-DE" sz="1100" b="0" baseline="0"/>
            <a:t>arbeiten, dann werden die Minusstunden vom </a:t>
          </a:r>
          <a:r>
            <a:rPr lang="de-DE" sz="1100" b="0" i="1" baseline="0"/>
            <a:t>Mi ttwoch </a:t>
          </a:r>
          <a:r>
            <a:rPr lang="de-DE" sz="1100" b="0" baseline="0"/>
            <a:t>am </a:t>
          </a:r>
          <a:r>
            <a:rPr lang="de-DE" sz="1100" b="0" i="1" baseline="0"/>
            <a:t>Donnerstag</a:t>
          </a:r>
          <a:r>
            <a:rPr lang="de-DE" sz="1100" b="0" baseline="0"/>
            <a:t> wieder ausgeglichen.</a:t>
          </a:r>
        </a:p>
        <a:p>
          <a:endParaRPr lang="de-DE" sz="1100" b="0" baseline="0"/>
        </a:p>
        <a:p>
          <a:r>
            <a:rPr lang="de-DE" sz="1100" b="0" baseline="0"/>
            <a:t>Wenn sich im Laufe des Monats ihre Wochenarbeitszeit ändert, müssen Sie die geänderten täglichen Soll-Stunden bis zum Monatsende in der Spalte </a:t>
          </a:r>
          <a:r>
            <a:rPr lang="de-DE" sz="1100" b="1" baseline="0"/>
            <a:t>Zeit</a:t>
          </a:r>
          <a:r>
            <a:rPr lang="de-DE" sz="1100" b="0" baseline="0"/>
            <a:t> eintragen und mit dem Kürzel </a:t>
          </a:r>
          <a:r>
            <a:rPr lang="de-DE" sz="1100" b="1" baseline="0"/>
            <a:t>SV</a:t>
          </a:r>
          <a:r>
            <a:rPr lang="de-DE" sz="1100" b="0" baseline="0"/>
            <a:t> in der Spalte </a:t>
          </a:r>
          <a:r>
            <a:rPr lang="de-DE" sz="1100" b="1" baseline="0"/>
            <a:t>Art</a:t>
          </a:r>
          <a:r>
            <a:rPr lang="de-DE" sz="1100" b="0" baseline="0"/>
            <a:t> kennzeichnen.</a:t>
          </a:r>
        </a:p>
        <a:p>
          <a:endParaRPr lang="de-DE" sz="1100" b="0" baseline="0"/>
        </a:p>
        <a:p>
          <a:r>
            <a:rPr lang="de-DE" sz="1100" b="0" baseline="0"/>
            <a:t>In den Spalten </a:t>
          </a:r>
          <a:r>
            <a:rPr lang="de-DE" sz="1100" b="1" baseline="0"/>
            <a:t>Beginn </a:t>
          </a:r>
          <a:r>
            <a:rPr lang="de-DE" sz="1100" b="0" u="none" baseline="0"/>
            <a:t>und </a:t>
          </a:r>
          <a:r>
            <a:rPr lang="de-DE" sz="1100" b="1" u="none" baseline="0"/>
            <a:t>Ende </a:t>
          </a:r>
          <a:r>
            <a:rPr lang="de-DE" sz="1100" b="0" u="none" baseline="0"/>
            <a:t>tragen Sie bitte jeweils Beginn und Ende der täglichen Arbeitszeit im Format </a:t>
          </a:r>
          <a:r>
            <a:rPr lang="de-DE" sz="1100" b="1" u="none" baseline="0"/>
            <a:t>hh,mm</a:t>
          </a:r>
          <a:r>
            <a:rPr lang="de-DE" sz="1100" b="0" u="none" baseline="0"/>
            <a:t> ein. Die Summe aller Pausen pro Tag tragen Sie bitte in die Spalte </a:t>
          </a:r>
          <a:r>
            <a:rPr lang="de-DE" sz="1100" b="1" u="none" baseline="0"/>
            <a:t>Pause/n</a:t>
          </a:r>
          <a:r>
            <a:rPr lang="de-DE" sz="1100" b="0" u="none" baseline="0"/>
            <a:t> ein.</a:t>
          </a:r>
        </a:p>
        <a:p>
          <a:endParaRPr lang="de-DE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de-DE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Beginn   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8:00 Uhr   --&gt; Eingabe:    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8,00		</a:t>
          </a:r>
          <a:r>
            <a:rPr lang="de-DE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Ende   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14:25 Uhr --&gt; Eingabe:  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14,25	</a:t>
          </a:r>
        </a:p>
        <a:p>
          <a:pPr lvl="1"/>
          <a:endParaRPr lang="de-D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Pause </a:t>
          </a:r>
          <a:endParaRPr lang="de-DE">
            <a:effectLst/>
          </a:endParaRPr>
        </a:p>
        <a:p>
          <a:pPr lvl="1"/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 Minuten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0,30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endParaRPr lang="de-DE">
            <a:effectLst/>
          </a:endParaRPr>
        </a:p>
        <a:p>
          <a:pPr lvl="1"/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 Minuten Pause = 1 Stunde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1,00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de-DE">
            <a:effectLst/>
          </a:endParaRPr>
        </a:p>
        <a:p>
          <a:pPr lvl="1"/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 Minuten Pause = 1 Stunde 30 Minuten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1,30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de-DE">
            <a:effectLst/>
          </a:endParaRPr>
        </a:p>
        <a:p>
          <a:endParaRPr lang="de-DE" sz="1100" b="0" u="none" baseline="0"/>
        </a:p>
        <a:p>
          <a:r>
            <a:rPr lang="de-DE" sz="1100" b="0" u="none" baseline="0"/>
            <a:t>In der Spalte </a:t>
          </a:r>
          <a:r>
            <a:rPr lang="de-DE" sz="1100" b="1" u="none" baseline="0"/>
            <a:t>IST</a:t>
          </a:r>
          <a:r>
            <a:rPr lang="de-DE" sz="1100" b="0" u="none" baseline="0"/>
            <a:t> wird die tatsächliche Arbeitszeit pro Tag angezeigt. Die Spalte </a:t>
          </a:r>
          <a:r>
            <a:rPr lang="de-DE" sz="1100" b="1" u="none" baseline="0"/>
            <a:t> + / - Tag</a:t>
          </a:r>
          <a:r>
            <a:rPr lang="de-DE" sz="1100" b="0" u="none" baseline="0"/>
            <a:t> zeigt die tägliche Abweichung der tatsächlichen Arbeitszeit vom Tages-Soll an.</a:t>
          </a:r>
        </a:p>
        <a:p>
          <a:endParaRPr lang="de-DE" sz="1100" b="0" u="none" baseline="0"/>
        </a:p>
        <a:p>
          <a:r>
            <a:rPr lang="de-DE" sz="1100" b="0" u="none" baseline="0"/>
            <a:t>Die Spalte </a:t>
          </a:r>
          <a:r>
            <a:rPr lang="de-DE" sz="1100" b="1" u="none" baseline="0"/>
            <a:t>FLEX</a:t>
          </a:r>
          <a:r>
            <a:rPr lang="de-DE" sz="1100" b="0" u="none" baseline="0"/>
            <a:t> zeigt die Summe aller über die Vertragsstunden hinaus geleisteten Arbeitszeiten an. Diese Flex-Stunden müssen bis zum Vertragsende, aber spätestens innerhalb von 12 Monaten nach Erbringung der Arbeitsleistung ausgeglichen sein. Am Monatsende übernehmen Sie die Flex-Stunden aus dem Feld </a:t>
          </a:r>
          <a:r>
            <a:rPr lang="de-DE" sz="1100" b="1" u="none" baseline="0"/>
            <a:t>Flex Gesamt </a:t>
          </a:r>
          <a:r>
            <a:rPr lang="de-DE" sz="1100" b="0" u="none" baseline="0"/>
            <a:t>in den Folgemonat und tragen diesen Wert in das Feld </a:t>
          </a:r>
          <a:r>
            <a:rPr lang="de-DE" sz="1100" b="1" baseline="0"/>
            <a:t>Übertrag Vormonat</a:t>
          </a:r>
          <a:r>
            <a:rPr lang="de-DE" sz="1100" b="0" baseline="0"/>
            <a:t> ein.</a:t>
          </a:r>
          <a:endParaRPr lang="de-DE" sz="1100" b="1"/>
        </a:p>
        <a:p>
          <a:pPr>
            <a:lnSpc>
              <a:spcPts val="1200"/>
            </a:lnSpc>
          </a:pPr>
          <a:r>
            <a:rPr lang="de-DE" sz="1100"/>
            <a:t>___________________________________________________</a:t>
          </a:r>
        </a:p>
        <a:p>
          <a:pPr>
            <a:lnSpc>
              <a:spcPts val="1200"/>
            </a:lnSpc>
          </a:pPr>
          <a:endParaRPr lang="de-DE" sz="1100"/>
        </a:p>
        <a:p>
          <a:pPr>
            <a:lnSpc>
              <a:spcPts val="1200"/>
            </a:lnSpc>
          </a:pPr>
          <a:r>
            <a:rPr lang="de-DE" sz="1100"/>
            <a:t>In der Spalte </a:t>
          </a:r>
          <a:r>
            <a:rPr lang="de-DE" sz="1100" b="1"/>
            <a:t>Art </a:t>
          </a:r>
          <a:r>
            <a:rPr lang="de-DE" sz="1100" b="0"/>
            <a:t>können Sie Tage</a:t>
          </a:r>
          <a:r>
            <a:rPr lang="de-DE" sz="1100" b="0" baseline="0"/>
            <a:t> markieren, an denen eine Abweichung vom Standard vorliegt. Je nach Art der Eingabe gibt es unterschiedliche Auswirkungen. Sie können dort zwischen folgenden Kürzel wählen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r>
            <a:rPr lang="de-DE" sz="1100"/>
            <a:t>K = krank 		(IST</a:t>
          </a:r>
          <a:r>
            <a:rPr lang="de-DE" sz="1100" baseline="0"/>
            <a:t> = SOLL)</a:t>
          </a:r>
        </a:p>
        <a:p>
          <a:pPr>
            <a:lnSpc>
              <a:spcPts val="1200"/>
            </a:lnSpc>
          </a:pPr>
          <a:r>
            <a:rPr lang="de-DE" sz="1100" baseline="0"/>
            <a:t>U = Urlaub</a:t>
          </a:r>
          <a:r>
            <a:rPr lang="de-DE" sz="1100"/>
            <a:t>          	(IST = SOLL)</a:t>
          </a:r>
        </a:p>
        <a:p>
          <a:r>
            <a:rPr lang="de-DE" sz="1100"/>
            <a:t>F = Feiertag		(SOLL = 0,00)</a:t>
          </a:r>
        </a:p>
        <a:p>
          <a:pPr>
            <a:lnSpc>
              <a:spcPts val="1200"/>
            </a:lnSpc>
          </a:pPr>
          <a:r>
            <a:rPr lang="de-DE" sz="1100"/>
            <a:t>SU = Stundenweise Urlaub	(für SHK/WHF/WHK:</a:t>
          </a:r>
          <a:r>
            <a:rPr lang="de-DE" sz="1100" baseline="0"/>
            <a:t> </a:t>
          </a:r>
          <a:r>
            <a:rPr lang="de-DE" sz="1100"/>
            <a:t>Urlaubszeit in Stunden in der Spalte</a:t>
          </a:r>
          <a:r>
            <a:rPr lang="de-DE" sz="1100" baseline="0"/>
            <a:t> </a:t>
          </a:r>
          <a:r>
            <a:rPr lang="de-DE" sz="1100" b="1" baseline="0"/>
            <a:t>Zeit</a:t>
          </a:r>
          <a:r>
            <a:rPr lang="de-DE" sz="1100" b="0" baseline="0"/>
            <a:t> eintragen)</a:t>
          </a:r>
        </a:p>
        <a:p>
          <a:pPr>
            <a:lnSpc>
              <a:spcPts val="1200"/>
            </a:lnSpc>
          </a:pPr>
          <a:r>
            <a:rPr lang="de-DE" sz="1100"/>
            <a:t>UU = Unbezahlter Urlaub	(SOLL</a:t>
          </a:r>
          <a:r>
            <a:rPr lang="de-DE" sz="1100" baseline="0"/>
            <a:t> = 0,00)</a:t>
          </a:r>
          <a:endParaRPr lang="de-DE" sz="1100"/>
        </a:p>
        <a:p>
          <a:r>
            <a:rPr lang="de-DE" sz="1100"/>
            <a:t>SV = Sollvorgabe	(Eingabe</a:t>
          </a:r>
          <a:r>
            <a:rPr lang="de-DE" sz="1100" baseline="0"/>
            <a:t> des SOLL in die Spalte </a:t>
          </a:r>
          <a:r>
            <a:rPr lang="de-DE" sz="1100" b="1" baseline="0"/>
            <a:t>Zeit</a:t>
          </a:r>
          <a:r>
            <a:rPr lang="de-DE" sz="1100" b="0" baseline="0"/>
            <a:t> wenn SOLL vom Standard abweicht. Bspw. bei Änderung der Wochenarbeitszeit im laufenden Monat)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pPr>
            <a:lnSpc>
              <a:spcPts val="1200"/>
            </a:lnSpc>
          </a:pPr>
          <a:r>
            <a:rPr lang="de-DE" sz="1100" b="0" baseline="0"/>
            <a:t>Die wöchentlich regelmäßige Arbeitszeit vermindert sich für jeden gesetzlichen Feiertag, sowie für den 24. und 31.12., sofern sie auf einen Werktag fallen, um die für diese Tage festgelegten Soll-Zeiten. Daher wird bei Eintrag des Kürzel </a:t>
          </a:r>
          <a:r>
            <a:rPr lang="de-DE" sz="1100" b="1" baseline="0"/>
            <a:t>"F"</a:t>
          </a:r>
          <a:r>
            <a:rPr lang="de-DE" sz="1100" b="0" baseline="0"/>
            <a:t> in die Spalte Art die SOLL-Zeit für diesen Tag mit 0,00 ausgewiesen. Diese Tage werden, im Gegensatz zu Krankheits- oder Urlaubstagen, nicht für die nach dem Mindestlohngesetz zu berücksichtigenden Stunden herangezogen.</a:t>
          </a:r>
        </a:p>
        <a:p>
          <a:pPr>
            <a:lnSpc>
              <a:spcPts val="1000"/>
            </a:lnSpc>
          </a:pPr>
          <a:endParaRPr lang="de-DE" sz="1100" b="1" baseline="0"/>
        </a:p>
        <a:p>
          <a:endParaRPr lang="de-DE" sz="1100" b="1" baseline="0"/>
        </a:p>
        <a:p>
          <a:pPr>
            <a:lnSpc>
              <a:spcPts val="1000"/>
            </a:lnSpc>
          </a:pPr>
          <a:endParaRPr lang="de-DE" sz="1100" b="1" baseline="0"/>
        </a:p>
        <a:p>
          <a:endParaRPr lang="de-DE" sz="1100" b="1" baseline="0"/>
        </a:p>
        <a:p>
          <a:pPr>
            <a:lnSpc>
              <a:spcPts val="800"/>
            </a:lnSpc>
          </a:pPr>
          <a:endParaRPr lang="de-DE" sz="1100" b="1"/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723900</xdr:colOff>
      <xdr:row>51</xdr:row>
      <xdr:rowOff>0</xdr:rowOff>
    </xdr:from>
    <xdr:to>
      <xdr:col>15</xdr:col>
      <xdr:colOff>809625</xdr:colOff>
      <xdr:row>52</xdr:row>
      <xdr:rowOff>9525</xdr:rowOff>
    </xdr:to>
    <xdr:sp macro="" textlink="">
      <xdr:nvSpPr>
        <xdr:cNvPr id="2" name="Textfeld 1"/>
        <xdr:cNvSpPr txBox="1"/>
      </xdr:nvSpPr>
      <xdr:spPr>
        <a:xfrm>
          <a:off x="6315075" y="12506325"/>
          <a:ext cx="31432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--&gt; diesen Wert</a:t>
          </a:r>
          <a:r>
            <a:rPr lang="de-DE" sz="1000" baseline="0"/>
            <a:t> in den Folgemonat übertragen</a:t>
          </a:r>
          <a:endParaRPr lang="de-DE" sz="1000"/>
        </a:p>
      </xdr:txBody>
    </xdr:sp>
    <xdr:clientData fPrintsWithSheet="0"/>
  </xdr:twoCellAnchor>
  <xdr:oneCellAnchor>
    <xdr:from>
      <xdr:col>17</xdr:col>
      <xdr:colOff>277091</xdr:colOff>
      <xdr:row>0</xdr:row>
      <xdr:rowOff>69273</xdr:rowOff>
    </xdr:from>
    <xdr:ext cx="6593033" cy="3082767"/>
    <xdr:sp macro="" textlink="">
      <xdr:nvSpPr>
        <xdr:cNvPr id="3" name="Textfeld 2"/>
        <xdr:cNvSpPr txBox="1"/>
      </xdr:nvSpPr>
      <xdr:spPr>
        <a:xfrm>
          <a:off x="10116416" y="69273"/>
          <a:ext cx="6593033" cy="3082767"/>
        </a:xfrm>
        <a:prstGeom prst="rect">
          <a:avLst/>
        </a:prstGeom>
        <a:solidFill>
          <a:srgbClr val="FFFF00"/>
        </a:solidFill>
        <a:ln w="317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400" b="1" u="sng"/>
            <a:t>Rechtliche Rahmenbedingungen:</a:t>
          </a:r>
        </a:p>
        <a:p>
          <a:endParaRPr lang="de-DE" sz="1100"/>
        </a:p>
        <a:p>
          <a:r>
            <a:rPr lang="de-DE" sz="1200">
              <a:solidFill>
                <a:srgbClr val="FF0000"/>
              </a:solidFill>
            </a:rPr>
            <a:t>Die Regelungen des Arbeitszeitgesetzes (ArbZG)</a:t>
          </a:r>
          <a:r>
            <a:rPr lang="de-DE" sz="1200" baseline="0">
              <a:solidFill>
                <a:srgbClr val="FF0000"/>
              </a:solidFill>
            </a:rPr>
            <a:t> sind jederzeit zu beachten!</a:t>
          </a:r>
        </a:p>
        <a:p>
          <a:endParaRPr lang="de-DE" sz="1100" baseline="0"/>
        </a:p>
        <a:p>
          <a:r>
            <a:rPr lang="de-DE" sz="1100" u="sng" baseline="0"/>
            <a:t>Auszug aus dem Gesetz (Stand: Jan. 2015)</a:t>
          </a:r>
        </a:p>
        <a:p>
          <a:endParaRPr lang="de-DE" sz="1100" u="sng" baseline="0"/>
        </a:p>
        <a:p>
          <a:r>
            <a:rPr lang="de-DE" sz="1100" b="1" baseline="0"/>
            <a:t>§ 3: Arbeitszeit</a:t>
          </a:r>
        </a:p>
        <a:p>
          <a:r>
            <a:rPr lang="de-DE" sz="1100" baseline="0"/>
            <a:t>- die tägliche Arbeitszeit darf 10 Stunden nicht überschreiten</a:t>
          </a:r>
        </a:p>
        <a:p>
          <a:r>
            <a:rPr lang="de-DE" sz="1100" baseline="0"/>
            <a:t>- die wöchentliche Arbeitszeit darf 48 Stunden nicht überschreiten</a:t>
          </a:r>
        </a:p>
        <a:p>
          <a:endParaRPr lang="de-DE" sz="1100" baseline="0"/>
        </a:p>
        <a:p>
          <a:r>
            <a:rPr lang="de-DE" sz="1100" b="1" baseline="0"/>
            <a:t>§ 4: Ruhepausen</a:t>
          </a:r>
        </a:p>
        <a:p>
          <a:r>
            <a:rPr lang="de-DE" sz="1100" baseline="0"/>
            <a:t>- mindestens 30 Minuten Pause bei einer Arbeitszeit von mehr als 6 bis zu 9 Stunden</a:t>
          </a:r>
        </a:p>
        <a:p>
          <a:r>
            <a:rPr lang="de-DE" sz="1100" baseline="0"/>
            <a:t>- weitere 15 Minuten Pause bei einer Arbeitszeit von mehr als 9 Stunden</a:t>
          </a:r>
        </a:p>
        <a:p>
          <a:endParaRPr lang="de-DE" sz="1100" baseline="0"/>
        </a:p>
        <a:p>
          <a:r>
            <a:rPr lang="de-DE" sz="1100" b="1" baseline="0"/>
            <a:t>§ 5: Ruhezeit</a:t>
          </a:r>
        </a:p>
        <a:p>
          <a:r>
            <a:rPr lang="de-DE" sz="1100" baseline="0"/>
            <a:t>- nach Beendigung der täglichen Arbeitszeit ist eine Ruhezeit von mindestens 11 Stunden vor Beginn der nächsten Arbeitszeit einzuhalten</a:t>
          </a:r>
        </a:p>
      </xdr:txBody>
    </xdr:sp>
    <xdr:clientData fPrintsWithSheet="0"/>
  </xdr:oneCellAnchor>
  <xdr:oneCellAnchor>
    <xdr:from>
      <xdr:col>17</xdr:col>
      <xdr:colOff>266626</xdr:colOff>
      <xdr:row>18</xdr:row>
      <xdr:rowOff>192422</xdr:rowOff>
    </xdr:from>
    <xdr:ext cx="6624548" cy="9148274"/>
    <xdr:sp macro="" textlink="">
      <xdr:nvSpPr>
        <xdr:cNvPr id="4" name="Textfeld 3"/>
        <xdr:cNvSpPr txBox="1"/>
      </xdr:nvSpPr>
      <xdr:spPr>
        <a:xfrm>
          <a:off x="10105951" y="4250072"/>
          <a:ext cx="6624548" cy="9148274"/>
        </a:xfrm>
        <a:prstGeom prst="rect">
          <a:avLst/>
        </a:prstGeom>
        <a:solidFill>
          <a:schemeClr val="bg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ts val="1300"/>
            </a:lnSpc>
          </a:pPr>
          <a:r>
            <a:rPr lang="de-DE" sz="1200" b="1" u="sng"/>
            <a:t>Hinweise zur Nutzung</a:t>
          </a:r>
          <a:r>
            <a:rPr lang="de-DE" sz="1200" b="1" u="sng" baseline="0"/>
            <a:t> des Formulars:</a:t>
          </a:r>
          <a:endParaRPr lang="de-DE" sz="1100" b="1" u="sng"/>
        </a:p>
        <a:p>
          <a:pPr>
            <a:lnSpc>
              <a:spcPts val="1200"/>
            </a:lnSpc>
          </a:pPr>
          <a:endParaRPr lang="de-DE" sz="1100"/>
        </a:p>
        <a:p>
          <a:pPr>
            <a:lnSpc>
              <a:spcPts val="1200"/>
            </a:lnSpc>
          </a:pPr>
          <a:r>
            <a:rPr lang="de-DE" sz="1100"/>
            <a:t>Bitte tragen Sie im oberen Bereich zunächst</a:t>
          </a:r>
          <a:r>
            <a:rPr lang="de-DE" sz="1100" baseline="0"/>
            <a:t> das </a:t>
          </a:r>
          <a:r>
            <a:rPr lang="de-DE" sz="1100" b="1" baseline="0"/>
            <a:t>Jahr</a:t>
          </a:r>
          <a:r>
            <a:rPr lang="de-DE" sz="1100" baseline="0"/>
            <a:t>, Ihren </a:t>
          </a:r>
          <a:r>
            <a:rPr lang="de-DE" sz="1100" b="1" baseline="0"/>
            <a:t>Namen</a:t>
          </a:r>
          <a:r>
            <a:rPr lang="de-DE" sz="1100" baseline="0"/>
            <a:t>, </a:t>
          </a:r>
          <a:r>
            <a:rPr lang="de-DE" sz="1100" b="1" baseline="0"/>
            <a:t>Beschäftigungsbereich</a:t>
          </a:r>
          <a:r>
            <a:rPr lang="de-DE" sz="1100" baseline="0"/>
            <a:t> und Ihr </a:t>
          </a:r>
          <a:r>
            <a:rPr lang="de-DE" sz="1100" b="1" baseline="0"/>
            <a:t>Beschäftigungsverhältnis </a:t>
          </a:r>
          <a:r>
            <a:rPr lang="de-DE" sz="1100" baseline="0"/>
            <a:t>ein.</a:t>
          </a:r>
        </a:p>
        <a:p>
          <a:pPr>
            <a:lnSpc>
              <a:spcPts val="1200"/>
            </a:lnSpc>
          </a:pPr>
          <a:endParaRPr lang="de-DE" sz="1100" baseline="0"/>
        </a:p>
        <a:p>
          <a:pPr>
            <a:lnSpc>
              <a:spcPts val="1200"/>
            </a:lnSpc>
          </a:pPr>
          <a:r>
            <a:rPr lang="de-DE" sz="1100" baseline="0"/>
            <a:t>Im Feld </a:t>
          </a:r>
          <a:r>
            <a:rPr lang="de-DE" sz="1100" b="1" baseline="0"/>
            <a:t>Wöchentl. Arbeitszeit</a:t>
          </a:r>
          <a:r>
            <a:rPr lang="de-DE" sz="1100" b="0" baseline="0"/>
            <a:t> im oberen Kasten tragen Sie bitte Ihre vertraglich vereinbarte Wochenarbeitszeit ein.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r>
            <a:rPr lang="de-DE" sz="1100" b="0" baseline="0"/>
            <a:t>Die Wochenarbeitszeit wird standardmäßig auf </a:t>
          </a:r>
          <a:r>
            <a:rPr lang="de-DE" sz="1100" b="1" baseline="0"/>
            <a:t>5</a:t>
          </a:r>
          <a:r>
            <a:rPr lang="de-DE" sz="1100" b="0" baseline="0"/>
            <a:t> </a:t>
          </a:r>
          <a:r>
            <a:rPr lang="de-DE" sz="1100" b="1" baseline="0"/>
            <a:t>Arbeitstage </a:t>
          </a:r>
          <a:r>
            <a:rPr lang="de-DE" sz="1100" b="0" baseline="0"/>
            <a:t>(Mo - Fr) verteilt. Wenn Sie eine hiervon abweichende Verteilung vereinbart haben, tragen Sie bitte Ihre indivduellen Soll-Zeiten in die Zeile  </a:t>
          </a:r>
          <a:r>
            <a:rPr lang="de-DE" sz="1100" b="1" baseline="0"/>
            <a:t>individuell </a:t>
          </a:r>
          <a:r>
            <a:rPr lang="de-DE" sz="1100" b="0" baseline="0"/>
            <a:t>ein. Beachten Sie bitte, dass die Summe der Soll-Stunden pro Tag dem Wert im Feld </a:t>
          </a:r>
          <a:r>
            <a:rPr lang="de-DE" sz="1100" b="1" baseline="0"/>
            <a:t>wöchentl. Arbeitszeit </a:t>
          </a:r>
          <a:r>
            <a:rPr lang="de-DE" sz="1100" b="0" baseline="0"/>
            <a:t>entsprechen muss. 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pPr>
            <a:lnSpc>
              <a:spcPts val="1200"/>
            </a:lnSpc>
          </a:pPr>
          <a:r>
            <a:rPr lang="de-DE" sz="1100" b="0" baseline="0"/>
            <a:t>Die eingetragenen Soll-Werte gelten für den gesamten Monat! Einzelne Abweichungen hiervon werden über das FLEX-Konto ausgeglichen.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pPr lvl="1">
            <a:lnSpc>
              <a:spcPts val="1200"/>
            </a:lnSpc>
          </a:pPr>
          <a:r>
            <a:rPr lang="de-DE" sz="1100" b="0" baseline="0"/>
            <a:t>Wenn Sie also bspw. </a:t>
          </a:r>
          <a:r>
            <a:rPr lang="de-DE" sz="1100" b="0" i="1" baseline="0"/>
            <a:t>Montag, Mittwoch</a:t>
          </a:r>
          <a:r>
            <a:rPr lang="de-DE" sz="1100" b="0" baseline="0"/>
            <a:t>, und </a:t>
          </a:r>
          <a:r>
            <a:rPr lang="de-DE" sz="1100" b="0" i="1" baseline="0"/>
            <a:t>Freitag </a:t>
          </a:r>
          <a:r>
            <a:rPr lang="de-DE" sz="1100" b="0" baseline="0"/>
            <a:t>als regelmäßige Arbeitstage eingetragen haben, aber in einer Woche mal am </a:t>
          </a:r>
          <a:r>
            <a:rPr lang="de-DE" sz="1100" b="0" i="1" baseline="0"/>
            <a:t>Donnerstag </a:t>
          </a:r>
          <a:r>
            <a:rPr lang="de-DE" sz="1100" b="0" baseline="0"/>
            <a:t>anstatt </a:t>
          </a:r>
          <a:r>
            <a:rPr lang="de-DE" sz="1100" b="0" i="1" baseline="0"/>
            <a:t>Mittwoch </a:t>
          </a:r>
          <a:r>
            <a:rPr lang="de-DE" sz="1100" b="0" baseline="0"/>
            <a:t>arbeiten, dann werden die Minusstunden vom </a:t>
          </a:r>
          <a:r>
            <a:rPr lang="de-DE" sz="1100" b="0" i="1" baseline="0"/>
            <a:t>Mittwoch </a:t>
          </a:r>
          <a:r>
            <a:rPr lang="de-DE" sz="1100" b="0" baseline="0"/>
            <a:t>am </a:t>
          </a:r>
          <a:r>
            <a:rPr lang="de-DE" sz="1100" b="0" i="1" baseline="0"/>
            <a:t>Donnerstag</a:t>
          </a:r>
          <a:r>
            <a:rPr lang="de-DE" sz="1100" b="0" baseline="0"/>
            <a:t> wieder ausgeglichen.</a:t>
          </a:r>
        </a:p>
        <a:p>
          <a:endParaRPr lang="de-DE" sz="1100" b="0" baseline="0"/>
        </a:p>
        <a:p>
          <a:r>
            <a:rPr lang="de-DE" sz="1100" b="0" baseline="0"/>
            <a:t>Wenn sich im Laufe des Monats Ihre </a:t>
          </a:r>
          <a:r>
            <a:rPr lang="de-DE" sz="1100" b="1" baseline="0"/>
            <a:t>vertraglich vereinbarte Wochenarbeitszeit ändert</a:t>
          </a:r>
          <a:r>
            <a:rPr lang="de-DE" sz="1100" b="0" baseline="0"/>
            <a:t> oder sich Ihre </a:t>
          </a:r>
          <a:r>
            <a:rPr lang="de-DE" sz="1100" b="1" baseline="0"/>
            <a:t>regelmäßigen Arbeitstage ändern </a:t>
          </a:r>
          <a:r>
            <a:rPr lang="de-DE" sz="1100" b="0" baseline="0"/>
            <a:t>tragen Sie die neue Arbeitszeit und/oder die neuen Arbeitstage in den unteren Kasten ein. Hier müssen Sie dann auch eintragen ab wann die Änderungen gültig sind. </a:t>
          </a:r>
          <a:endParaRPr lang="de-DE" sz="1100" b="1" baseline="0"/>
        </a:p>
        <a:p>
          <a:endParaRPr lang="de-DE" sz="1100" b="0" baseline="0"/>
        </a:p>
        <a:p>
          <a:pPr>
            <a:lnSpc>
              <a:spcPts val="1200"/>
            </a:lnSpc>
          </a:pPr>
          <a:r>
            <a:rPr lang="de-DE" sz="1100" b="0" baseline="0"/>
            <a:t>In den Spalten </a:t>
          </a:r>
          <a:r>
            <a:rPr lang="de-DE" sz="1100" b="1" baseline="0"/>
            <a:t>Beginn </a:t>
          </a:r>
          <a:r>
            <a:rPr lang="de-DE" sz="1100" b="0" u="none" baseline="0"/>
            <a:t>und </a:t>
          </a:r>
          <a:r>
            <a:rPr lang="de-DE" sz="1100" b="1" u="none" baseline="0"/>
            <a:t>Ende </a:t>
          </a:r>
          <a:r>
            <a:rPr lang="de-DE" sz="1100" b="0" u="none" baseline="0"/>
            <a:t>tragen Sie bitte jeweils Beginn und Ende der täglichen Arbeitszeit im Format </a:t>
          </a:r>
          <a:r>
            <a:rPr lang="de-DE" sz="1100" b="1" u="none" baseline="0"/>
            <a:t>hh,mm</a:t>
          </a:r>
          <a:r>
            <a:rPr lang="de-DE" sz="1100" b="0" u="none" baseline="0"/>
            <a:t> ein. Die Summe aller Pausen pro Tag tragen Sie bitte in die Spalte </a:t>
          </a:r>
          <a:r>
            <a:rPr lang="de-DE" sz="1100" b="1" u="none" baseline="0"/>
            <a:t>Pause/n</a:t>
          </a:r>
          <a:r>
            <a:rPr lang="de-DE" sz="1100" b="0" u="none" baseline="0"/>
            <a:t> ein.</a:t>
          </a:r>
        </a:p>
        <a:p>
          <a:endParaRPr lang="de-DE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de-DE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Beginn   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8:00 Uhr   --&gt; Eingabe:    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8,00		</a:t>
          </a:r>
          <a:r>
            <a:rPr lang="de-DE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Ende   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14:25 Uhr --&gt; Eingabe:  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14,25	</a:t>
          </a:r>
        </a:p>
        <a:p>
          <a:pPr lvl="1"/>
          <a:endParaRPr lang="de-D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Pause </a:t>
          </a:r>
          <a:endParaRPr lang="de-DE">
            <a:effectLst/>
          </a:endParaRPr>
        </a:p>
        <a:p>
          <a:pPr lvl="1"/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 Minuten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0,30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endParaRPr lang="de-DE">
            <a:effectLst/>
          </a:endParaRPr>
        </a:p>
        <a:p>
          <a:pPr lvl="1">
            <a:lnSpc>
              <a:spcPts val="1200"/>
            </a:lnSpc>
          </a:pP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 Minuten Pause = 1 Stunde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1,00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de-DE">
            <a:effectLst/>
          </a:endParaRPr>
        </a:p>
        <a:p>
          <a:pPr lvl="1">
            <a:lnSpc>
              <a:spcPts val="1200"/>
            </a:lnSpc>
          </a:pP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 Minuten Pause = 1 Stunde 30 Minuten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1,30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de-DE">
            <a:effectLst/>
          </a:endParaRPr>
        </a:p>
        <a:p>
          <a:endParaRPr lang="de-DE" sz="1100" b="0" u="none" baseline="0"/>
        </a:p>
        <a:p>
          <a:pPr>
            <a:lnSpc>
              <a:spcPts val="1200"/>
            </a:lnSpc>
          </a:pPr>
          <a:r>
            <a:rPr lang="de-DE" sz="1100" b="0" u="none" baseline="0"/>
            <a:t>In der Spalte </a:t>
          </a:r>
          <a:r>
            <a:rPr lang="de-DE" sz="1100" b="1" u="none" baseline="0"/>
            <a:t>IST</a:t>
          </a:r>
          <a:r>
            <a:rPr lang="de-DE" sz="1100" b="0" u="none" baseline="0"/>
            <a:t> wird die tatsächliche Arbeitszeit pro Tag angezeigt. Die Spalte </a:t>
          </a:r>
          <a:r>
            <a:rPr lang="de-DE" sz="1100" b="1" u="none" baseline="0"/>
            <a:t> + / - Tag</a:t>
          </a:r>
          <a:r>
            <a:rPr lang="de-DE" sz="1100" b="0" u="none" baseline="0"/>
            <a:t> zeigt die tägliche Abweichung der tatsächlichen Arbeitszeit vom Tages-Soll an.</a:t>
          </a:r>
        </a:p>
        <a:p>
          <a:endParaRPr lang="de-DE" sz="1100" b="0" u="none" baseline="0"/>
        </a:p>
        <a:p>
          <a:pPr>
            <a:lnSpc>
              <a:spcPts val="1200"/>
            </a:lnSpc>
          </a:pPr>
          <a:r>
            <a:rPr lang="de-DE" sz="1100" b="0" u="none" baseline="0"/>
            <a:t>Die Spalte </a:t>
          </a:r>
          <a:r>
            <a:rPr lang="de-DE" sz="1100" b="1" u="none" baseline="0"/>
            <a:t>FLEX</a:t>
          </a:r>
          <a:r>
            <a:rPr lang="de-DE" sz="1100" b="0" u="none" baseline="0"/>
            <a:t> zeigt die Summe aller über die Vertragsstunden hinaus geleisteten Arbeitszeiten an. Diese Flex-Stunden müssen bis zum Vertragsende, aber spätestens innerhalb von 12 Monaten nach Erbringung der Arbeitsleistung ausgeglichen sein. Am Monatsende übernehmen Sie die Flex-Stunden aus dem Feld </a:t>
          </a:r>
          <a:r>
            <a:rPr lang="de-DE" sz="1100" b="1" u="none" baseline="0"/>
            <a:t>Flex Gesamt </a:t>
          </a:r>
          <a:r>
            <a:rPr lang="de-DE" sz="1100" b="0" u="none" baseline="0"/>
            <a:t>in den Folgemonat und tragen diesen Wert in das Feld </a:t>
          </a:r>
          <a:r>
            <a:rPr lang="de-DE" sz="1100" b="1" baseline="0"/>
            <a:t>Übertrag Vormonat</a:t>
          </a:r>
          <a:r>
            <a:rPr lang="de-DE" sz="1100" b="0" baseline="0"/>
            <a:t> ein.</a:t>
          </a:r>
          <a:endParaRPr lang="de-DE" sz="1100" b="1"/>
        </a:p>
        <a:p>
          <a:pPr>
            <a:lnSpc>
              <a:spcPts val="1100"/>
            </a:lnSpc>
          </a:pPr>
          <a:r>
            <a:rPr lang="de-DE" sz="1100"/>
            <a:t>___________________________________________________</a:t>
          </a:r>
        </a:p>
        <a:p>
          <a:pPr>
            <a:lnSpc>
              <a:spcPts val="1100"/>
            </a:lnSpc>
          </a:pPr>
          <a:endParaRPr lang="de-DE" sz="1100"/>
        </a:p>
        <a:p>
          <a:pPr>
            <a:lnSpc>
              <a:spcPts val="1100"/>
            </a:lnSpc>
          </a:pPr>
          <a:r>
            <a:rPr lang="de-DE" sz="1100"/>
            <a:t>In der Spalte </a:t>
          </a:r>
          <a:r>
            <a:rPr lang="de-DE" sz="1100" b="1"/>
            <a:t>Art </a:t>
          </a:r>
          <a:r>
            <a:rPr lang="de-DE" sz="1100" b="0"/>
            <a:t>können Sie Tage</a:t>
          </a:r>
          <a:r>
            <a:rPr lang="de-DE" sz="1100" b="0" baseline="0"/>
            <a:t> markieren, an denen eine Abweichung vom Standard vorliegt. Je nach Art der Eingabe gibt es unterschiedliche Auswirkungen. Sie können dort zwischen folgenden Kürzel wählen</a:t>
          </a:r>
        </a:p>
        <a:p>
          <a:pPr>
            <a:lnSpc>
              <a:spcPts val="1100"/>
            </a:lnSpc>
          </a:pPr>
          <a:endParaRPr lang="de-DE" sz="1100" b="0" baseline="0"/>
        </a:p>
        <a:p>
          <a:r>
            <a:rPr lang="de-DE" sz="1100"/>
            <a:t>K = krank 		(IST</a:t>
          </a:r>
          <a:r>
            <a:rPr lang="de-DE" sz="1100" baseline="0"/>
            <a:t> = SOLL)</a:t>
          </a:r>
        </a:p>
        <a:p>
          <a:pPr>
            <a:lnSpc>
              <a:spcPts val="1100"/>
            </a:lnSpc>
          </a:pPr>
          <a:r>
            <a:rPr lang="de-DE" sz="1100" baseline="0"/>
            <a:t>U = Urlaub</a:t>
          </a:r>
          <a:r>
            <a:rPr lang="de-DE" sz="1100"/>
            <a:t>          	(IST = SOLL)</a:t>
          </a:r>
        </a:p>
        <a:p>
          <a:r>
            <a:rPr lang="de-DE" sz="1100"/>
            <a:t>F = Feiertag		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(IST = SOLL)</a:t>
          </a:r>
          <a:endParaRPr lang="de-DE">
            <a:effectLst/>
          </a:endParaRPr>
        </a:p>
        <a:p>
          <a:pPr>
            <a:lnSpc>
              <a:spcPts val="1100"/>
            </a:lnSpc>
          </a:pPr>
          <a:r>
            <a:rPr lang="de-DE" sz="1100"/>
            <a:t>SU = Stundenweise Urlaub	(für SHK/WHF/WHK:</a:t>
          </a:r>
          <a:r>
            <a:rPr lang="de-DE" sz="1100" baseline="0"/>
            <a:t> </a:t>
          </a:r>
          <a:r>
            <a:rPr lang="de-DE" sz="1100"/>
            <a:t>Urlaubszeit in Stunden in der Spalte</a:t>
          </a:r>
          <a:r>
            <a:rPr lang="de-DE" sz="1100" baseline="0"/>
            <a:t> </a:t>
          </a:r>
          <a:r>
            <a:rPr lang="de-DE" sz="1100" b="1" baseline="0"/>
            <a:t>Zeit</a:t>
          </a:r>
          <a:r>
            <a:rPr lang="de-DE" sz="1100" b="0" baseline="0"/>
            <a:t> eintragen)</a:t>
          </a:r>
        </a:p>
        <a:p>
          <a:pPr>
            <a:lnSpc>
              <a:spcPts val="1100"/>
            </a:lnSpc>
          </a:pPr>
          <a:r>
            <a:rPr lang="de-DE" sz="1100"/>
            <a:t>UU = Unbezahlter Urlaub	(SOLL</a:t>
          </a:r>
          <a:r>
            <a:rPr lang="de-DE" sz="1100" baseline="0"/>
            <a:t> = 0,00)</a:t>
          </a:r>
          <a:endParaRPr lang="de-DE" sz="1100"/>
        </a:p>
        <a:p>
          <a:r>
            <a:rPr lang="de-DE" sz="1100"/>
            <a:t>SV = Sollvorgabe	(Eingabe</a:t>
          </a:r>
          <a:r>
            <a:rPr lang="de-DE" sz="1100" baseline="0"/>
            <a:t> des SOLL in die Spalte </a:t>
          </a:r>
          <a:r>
            <a:rPr lang="de-DE" sz="1100" b="1" baseline="0"/>
            <a:t>Zeit</a:t>
          </a:r>
          <a:r>
            <a:rPr lang="de-DE" sz="1100" b="0" baseline="0"/>
            <a:t> wenn SOLL vom Standard abweicht.)</a:t>
          </a:r>
        </a:p>
        <a:p>
          <a:endParaRPr lang="de-DE" sz="1100" b="0" baseline="0"/>
        </a:p>
        <a:p>
          <a:pPr>
            <a:lnSpc>
              <a:spcPts val="900"/>
            </a:lnSpc>
          </a:pPr>
          <a:endParaRPr lang="de-DE" sz="1100" b="1" baseline="0"/>
        </a:p>
        <a:p>
          <a:endParaRPr lang="de-DE" sz="1100" b="1" baseline="0"/>
        </a:p>
        <a:p>
          <a:pPr>
            <a:lnSpc>
              <a:spcPts val="900"/>
            </a:lnSpc>
          </a:pPr>
          <a:endParaRPr lang="de-DE" sz="1100" b="1" baseline="0"/>
        </a:p>
        <a:p>
          <a:pPr>
            <a:lnSpc>
              <a:spcPts val="1200"/>
            </a:lnSpc>
          </a:pPr>
          <a:endParaRPr lang="de-DE" sz="1100" b="1" baseline="0"/>
        </a:p>
        <a:p>
          <a:pPr>
            <a:lnSpc>
              <a:spcPts val="800"/>
            </a:lnSpc>
          </a:pPr>
          <a:endParaRPr lang="de-DE" sz="1100" b="1"/>
        </a:p>
      </xdr:txBody>
    </xdr:sp>
    <xdr:clientData fPrintsWithSheet="0"/>
  </xdr:oneCellAnchor>
  <xdr:twoCellAnchor>
    <xdr:from>
      <xdr:col>5</xdr:col>
      <xdr:colOff>0</xdr:colOff>
      <xdr:row>17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9" name="Rechteck 8"/>
        <xdr:cNvSpPr/>
      </xdr:nvSpPr>
      <xdr:spPr>
        <a:xfrm>
          <a:off x="2686050" y="3819525"/>
          <a:ext cx="1771650" cy="8448675"/>
        </a:xfrm>
        <a:prstGeom prst="rect">
          <a:avLst/>
        </a:prstGeom>
        <a:noFill/>
        <a:ln w="12700">
          <a:solidFill>
            <a:prstClr val="black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/>
      </xdr:spPr>
      <xdr:txBody>
        <a:bodyPr vertOverflow="clip" horzOverflow="clip" wrap="square"/>
        <a:lstStyle/>
        <a:p>
          <a:endParaRPr lang="de-DE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723900</xdr:colOff>
      <xdr:row>51</xdr:row>
      <xdr:rowOff>0</xdr:rowOff>
    </xdr:from>
    <xdr:to>
      <xdr:col>15</xdr:col>
      <xdr:colOff>809625</xdr:colOff>
      <xdr:row>52</xdr:row>
      <xdr:rowOff>9525</xdr:rowOff>
    </xdr:to>
    <xdr:sp macro="" textlink="">
      <xdr:nvSpPr>
        <xdr:cNvPr id="2" name="Textfeld 1"/>
        <xdr:cNvSpPr txBox="1"/>
      </xdr:nvSpPr>
      <xdr:spPr>
        <a:xfrm>
          <a:off x="6315075" y="12506325"/>
          <a:ext cx="31432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--&gt; diesen Wert</a:t>
          </a:r>
          <a:r>
            <a:rPr lang="de-DE" sz="1000" baseline="0"/>
            <a:t> in den Folgemonat übertragen</a:t>
          </a:r>
          <a:endParaRPr lang="de-DE" sz="1000"/>
        </a:p>
      </xdr:txBody>
    </xdr:sp>
    <xdr:clientData fPrintsWithSheet="0"/>
  </xdr:twoCellAnchor>
  <xdr:oneCellAnchor>
    <xdr:from>
      <xdr:col>17</xdr:col>
      <xdr:colOff>277091</xdr:colOff>
      <xdr:row>0</xdr:row>
      <xdr:rowOff>69273</xdr:rowOff>
    </xdr:from>
    <xdr:ext cx="6593033" cy="3082767"/>
    <xdr:sp macro="" textlink="">
      <xdr:nvSpPr>
        <xdr:cNvPr id="3" name="Textfeld 2"/>
        <xdr:cNvSpPr txBox="1"/>
      </xdr:nvSpPr>
      <xdr:spPr>
        <a:xfrm>
          <a:off x="10116416" y="69273"/>
          <a:ext cx="6593033" cy="3082767"/>
        </a:xfrm>
        <a:prstGeom prst="rect">
          <a:avLst/>
        </a:prstGeom>
        <a:solidFill>
          <a:srgbClr val="FFFF00"/>
        </a:solidFill>
        <a:ln w="317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400" b="1" u="sng"/>
            <a:t>Rechtliche Rahmenbedingungen:</a:t>
          </a:r>
        </a:p>
        <a:p>
          <a:endParaRPr lang="de-DE" sz="1100"/>
        </a:p>
        <a:p>
          <a:r>
            <a:rPr lang="de-DE" sz="1200">
              <a:solidFill>
                <a:srgbClr val="FF0000"/>
              </a:solidFill>
            </a:rPr>
            <a:t>Die Regelungen des Arbeitszeitgesetzes (ArbZG)</a:t>
          </a:r>
          <a:r>
            <a:rPr lang="de-DE" sz="1200" baseline="0">
              <a:solidFill>
                <a:srgbClr val="FF0000"/>
              </a:solidFill>
            </a:rPr>
            <a:t> sind jederzeit zu beachten!</a:t>
          </a:r>
        </a:p>
        <a:p>
          <a:endParaRPr lang="de-DE" sz="1100" baseline="0"/>
        </a:p>
        <a:p>
          <a:r>
            <a:rPr lang="de-DE" sz="1100" u="sng" baseline="0"/>
            <a:t>Auszug aus dem Gesetz (Stand: Jan. 2015)</a:t>
          </a:r>
        </a:p>
        <a:p>
          <a:endParaRPr lang="de-DE" sz="1100" u="sng" baseline="0"/>
        </a:p>
        <a:p>
          <a:r>
            <a:rPr lang="de-DE" sz="1100" b="1" baseline="0"/>
            <a:t>§ 3: Arbeitszeit</a:t>
          </a:r>
        </a:p>
        <a:p>
          <a:r>
            <a:rPr lang="de-DE" sz="1100" baseline="0"/>
            <a:t>- die tägliche Arbeitszeit darf 10 Stunden nicht überschreiten</a:t>
          </a:r>
        </a:p>
        <a:p>
          <a:r>
            <a:rPr lang="de-DE" sz="1100" baseline="0"/>
            <a:t>- die wöchentliche Arbeitszeit darf 48 Stunden nicht überschreiten</a:t>
          </a:r>
        </a:p>
        <a:p>
          <a:endParaRPr lang="de-DE" sz="1100" baseline="0"/>
        </a:p>
        <a:p>
          <a:r>
            <a:rPr lang="de-DE" sz="1100" b="1" baseline="0"/>
            <a:t>§ 4: Ruhepausen</a:t>
          </a:r>
        </a:p>
        <a:p>
          <a:r>
            <a:rPr lang="de-DE" sz="1100" baseline="0"/>
            <a:t>- mindestens 30 Minuten Pause bei einer Arbeitszeit von mehr als 6 bis zu 9 Stunden</a:t>
          </a:r>
        </a:p>
        <a:p>
          <a:r>
            <a:rPr lang="de-DE" sz="1100" baseline="0"/>
            <a:t>- weitere 15 Minuten Pause bei einer Arbeitszeit von mehr als 9 Stunden</a:t>
          </a:r>
        </a:p>
        <a:p>
          <a:endParaRPr lang="de-DE" sz="1100" baseline="0"/>
        </a:p>
        <a:p>
          <a:r>
            <a:rPr lang="de-DE" sz="1100" b="1" baseline="0"/>
            <a:t>§ 5: Ruhezeit</a:t>
          </a:r>
        </a:p>
        <a:p>
          <a:r>
            <a:rPr lang="de-DE" sz="1100" baseline="0"/>
            <a:t>- nach Beendigung der täglichen Arbeitszeit ist eine Ruhezeit von mindestens 11 Stunden vor Beginn der nächsten Arbeitszeit einzuhalten</a:t>
          </a:r>
        </a:p>
      </xdr:txBody>
    </xdr:sp>
    <xdr:clientData fPrintsWithSheet="0"/>
  </xdr:oneCellAnchor>
  <xdr:oneCellAnchor>
    <xdr:from>
      <xdr:col>17</xdr:col>
      <xdr:colOff>266626</xdr:colOff>
      <xdr:row>18</xdr:row>
      <xdr:rowOff>192422</xdr:rowOff>
    </xdr:from>
    <xdr:ext cx="6624548" cy="9148274"/>
    <xdr:sp macro="" textlink="">
      <xdr:nvSpPr>
        <xdr:cNvPr id="4" name="Textfeld 3"/>
        <xdr:cNvSpPr txBox="1"/>
      </xdr:nvSpPr>
      <xdr:spPr>
        <a:xfrm>
          <a:off x="10105951" y="4250072"/>
          <a:ext cx="6624548" cy="9148274"/>
        </a:xfrm>
        <a:prstGeom prst="rect">
          <a:avLst/>
        </a:prstGeom>
        <a:solidFill>
          <a:schemeClr val="bg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ts val="1300"/>
            </a:lnSpc>
          </a:pPr>
          <a:r>
            <a:rPr lang="de-DE" sz="1200" b="1" u="sng"/>
            <a:t>Hinweise zur Nutzung</a:t>
          </a:r>
          <a:r>
            <a:rPr lang="de-DE" sz="1200" b="1" u="sng" baseline="0"/>
            <a:t> des Formulars:</a:t>
          </a:r>
          <a:endParaRPr lang="de-DE" sz="1100" b="1" u="sng"/>
        </a:p>
        <a:p>
          <a:pPr>
            <a:lnSpc>
              <a:spcPts val="1200"/>
            </a:lnSpc>
          </a:pPr>
          <a:endParaRPr lang="de-DE" sz="1100"/>
        </a:p>
        <a:p>
          <a:pPr>
            <a:lnSpc>
              <a:spcPts val="1200"/>
            </a:lnSpc>
          </a:pPr>
          <a:r>
            <a:rPr lang="de-DE" sz="1100"/>
            <a:t>Bitte tragen Sie im oberen Bereich zunächst</a:t>
          </a:r>
          <a:r>
            <a:rPr lang="de-DE" sz="1100" baseline="0"/>
            <a:t> das </a:t>
          </a:r>
          <a:r>
            <a:rPr lang="de-DE" sz="1100" b="1" baseline="0"/>
            <a:t>Jahr</a:t>
          </a:r>
          <a:r>
            <a:rPr lang="de-DE" sz="1100" baseline="0"/>
            <a:t>, Ihren </a:t>
          </a:r>
          <a:r>
            <a:rPr lang="de-DE" sz="1100" b="1" baseline="0"/>
            <a:t>Namen</a:t>
          </a:r>
          <a:r>
            <a:rPr lang="de-DE" sz="1100" baseline="0"/>
            <a:t>, </a:t>
          </a:r>
          <a:r>
            <a:rPr lang="de-DE" sz="1100" b="1" baseline="0"/>
            <a:t>Beschäftigungsbereich</a:t>
          </a:r>
          <a:r>
            <a:rPr lang="de-DE" sz="1100" baseline="0"/>
            <a:t> und Ihr </a:t>
          </a:r>
          <a:r>
            <a:rPr lang="de-DE" sz="1100" b="1" baseline="0"/>
            <a:t>Beschäftigungsverhältnis </a:t>
          </a:r>
          <a:r>
            <a:rPr lang="de-DE" sz="1100" baseline="0"/>
            <a:t>ein.</a:t>
          </a:r>
        </a:p>
        <a:p>
          <a:pPr>
            <a:lnSpc>
              <a:spcPts val="1200"/>
            </a:lnSpc>
          </a:pPr>
          <a:endParaRPr lang="de-DE" sz="1100" baseline="0"/>
        </a:p>
        <a:p>
          <a:pPr>
            <a:lnSpc>
              <a:spcPts val="1200"/>
            </a:lnSpc>
          </a:pPr>
          <a:r>
            <a:rPr lang="de-DE" sz="1100" baseline="0"/>
            <a:t>Im Feld </a:t>
          </a:r>
          <a:r>
            <a:rPr lang="de-DE" sz="1100" b="1" baseline="0"/>
            <a:t>Wöchentl. Arbeitszeit</a:t>
          </a:r>
          <a:r>
            <a:rPr lang="de-DE" sz="1100" b="0" baseline="0"/>
            <a:t> im oberen Kasten tragen Sie bitte Ihre vertraglich vereinbarte Wochenarbeitszeit ein.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r>
            <a:rPr lang="de-DE" sz="1100" b="0" baseline="0"/>
            <a:t>Die Wochenarbeitszeit wird standardmäßig auf </a:t>
          </a:r>
          <a:r>
            <a:rPr lang="de-DE" sz="1100" b="1" baseline="0"/>
            <a:t>5</a:t>
          </a:r>
          <a:r>
            <a:rPr lang="de-DE" sz="1100" b="0" baseline="0"/>
            <a:t> </a:t>
          </a:r>
          <a:r>
            <a:rPr lang="de-DE" sz="1100" b="1" baseline="0"/>
            <a:t>Arbeitstage </a:t>
          </a:r>
          <a:r>
            <a:rPr lang="de-DE" sz="1100" b="0" baseline="0"/>
            <a:t>(Mo - Fr) verteilt. Wenn Sie eine hiervon abweichende Verteilung vereinbart haben, tragen Sie bitte Ihre indivduellen Soll-Zeiten in die Zeile  </a:t>
          </a:r>
          <a:r>
            <a:rPr lang="de-DE" sz="1100" b="1" baseline="0"/>
            <a:t>individuell </a:t>
          </a:r>
          <a:r>
            <a:rPr lang="de-DE" sz="1100" b="0" baseline="0"/>
            <a:t>ein. Beachten Sie bitte, dass die Summe der Soll-Stunden pro Tag dem Wert im Feld </a:t>
          </a:r>
          <a:r>
            <a:rPr lang="de-DE" sz="1100" b="1" baseline="0"/>
            <a:t>wöchentl. Arbeitszeit </a:t>
          </a:r>
          <a:r>
            <a:rPr lang="de-DE" sz="1100" b="0" baseline="0"/>
            <a:t>entsprechen muss. 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pPr>
            <a:lnSpc>
              <a:spcPts val="1200"/>
            </a:lnSpc>
          </a:pPr>
          <a:r>
            <a:rPr lang="de-DE" sz="1100" b="0" baseline="0"/>
            <a:t>Die eingetragenen Soll-Werte gelten für den gesamten Monat! Einzelne Abweichungen hiervon werden über das FLEX-Konto ausgeglichen.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pPr lvl="1">
            <a:lnSpc>
              <a:spcPts val="1200"/>
            </a:lnSpc>
          </a:pPr>
          <a:r>
            <a:rPr lang="de-DE" sz="1100" b="0" baseline="0"/>
            <a:t>Wenn Sie also bspw. </a:t>
          </a:r>
          <a:r>
            <a:rPr lang="de-DE" sz="1100" b="0" i="1" baseline="0"/>
            <a:t>Montag, Mittwoch</a:t>
          </a:r>
          <a:r>
            <a:rPr lang="de-DE" sz="1100" b="0" baseline="0"/>
            <a:t>, und </a:t>
          </a:r>
          <a:r>
            <a:rPr lang="de-DE" sz="1100" b="0" i="1" baseline="0"/>
            <a:t>Freitag </a:t>
          </a:r>
          <a:r>
            <a:rPr lang="de-DE" sz="1100" b="0" baseline="0"/>
            <a:t>als regelmäßige Arbeitstage eingetragen haben, aber in einer Woche mal am </a:t>
          </a:r>
          <a:r>
            <a:rPr lang="de-DE" sz="1100" b="0" i="1" baseline="0"/>
            <a:t>Donnerstag </a:t>
          </a:r>
          <a:r>
            <a:rPr lang="de-DE" sz="1100" b="0" baseline="0"/>
            <a:t>anstatt </a:t>
          </a:r>
          <a:r>
            <a:rPr lang="de-DE" sz="1100" b="0" i="1" baseline="0"/>
            <a:t>Mittwoch </a:t>
          </a:r>
          <a:r>
            <a:rPr lang="de-DE" sz="1100" b="0" baseline="0"/>
            <a:t>arbeiten, dann werden die Minusstunden vom </a:t>
          </a:r>
          <a:r>
            <a:rPr lang="de-DE" sz="1100" b="0" i="1" baseline="0"/>
            <a:t>Mittwoch </a:t>
          </a:r>
          <a:r>
            <a:rPr lang="de-DE" sz="1100" b="0" baseline="0"/>
            <a:t>am </a:t>
          </a:r>
          <a:r>
            <a:rPr lang="de-DE" sz="1100" b="0" i="1" baseline="0"/>
            <a:t>Donnerstag</a:t>
          </a:r>
          <a:r>
            <a:rPr lang="de-DE" sz="1100" b="0" baseline="0"/>
            <a:t> wieder ausgeglichen.</a:t>
          </a:r>
        </a:p>
        <a:p>
          <a:endParaRPr lang="de-DE" sz="1100" b="0" baseline="0"/>
        </a:p>
        <a:p>
          <a:r>
            <a:rPr lang="de-DE" sz="1100" b="0" baseline="0"/>
            <a:t>Wenn sich im Laufe des Monats Ihre </a:t>
          </a:r>
          <a:r>
            <a:rPr lang="de-DE" sz="1100" b="1" baseline="0"/>
            <a:t>vertraglich vereinbarte Wochenarbeitszeit ändert</a:t>
          </a:r>
          <a:r>
            <a:rPr lang="de-DE" sz="1100" b="0" baseline="0"/>
            <a:t> oder sich Ihre </a:t>
          </a:r>
          <a:r>
            <a:rPr lang="de-DE" sz="1100" b="1" baseline="0"/>
            <a:t>regelmäßigen Arbeitstage ändern </a:t>
          </a:r>
          <a:r>
            <a:rPr lang="de-DE" sz="1100" b="0" baseline="0"/>
            <a:t>tragen Sie die neue Arbeitszeit und/oder die neuen Arbeitstage in den unteren Kasten ein. Hier müssen Sie dann auch eintragen ab wann die Änderungen gültig sind. </a:t>
          </a:r>
          <a:endParaRPr lang="de-DE" sz="1100" b="1" baseline="0"/>
        </a:p>
        <a:p>
          <a:endParaRPr lang="de-DE" sz="1100" b="0" baseline="0"/>
        </a:p>
        <a:p>
          <a:pPr>
            <a:lnSpc>
              <a:spcPts val="1200"/>
            </a:lnSpc>
          </a:pPr>
          <a:r>
            <a:rPr lang="de-DE" sz="1100" b="0" baseline="0"/>
            <a:t>In den Spalten </a:t>
          </a:r>
          <a:r>
            <a:rPr lang="de-DE" sz="1100" b="1" baseline="0"/>
            <a:t>Beginn </a:t>
          </a:r>
          <a:r>
            <a:rPr lang="de-DE" sz="1100" b="0" u="none" baseline="0"/>
            <a:t>und </a:t>
          </a:r>
          <a:r>
            <a:rPr lang="de-DE" sz="1100" b="1" u="none" baseline="0"/>
            <a:t>Ende </a:t>
          </a:r>
          <a:r>
            <a:rPr lang="de-DE" sz="1100" b="0" u="none" baseline="0"/>
            <a:t>tragen Sie bitte jeweils Beginn und Ende der täglichen Arbeitszeit im Format </a:t>
          </a:r>
          <a:r>
            <a:rPr lang="de-DE" sz="1100" b="1" u="none" baseline="0"/>
            <a:t>hh,mm</a:t>
          </a:r>
          <a:r>
            <a:rPr lang="de-DE" sz="1100" b="0" u="none" baseline="0"/>
            <a:t> ein. Die Summe aller Pausen pro Tag tragen Sie bitte in die Spalte </a:t>
          </a:r>
          <a:r>
            <a:rPr lang="de-DE" sz="1100" b="1" u="none" baseline="0"/>
            <a:t>Pause/n</a:t>
          </a:r>
          <a:r>
            <a:rPr lang="de-DE" sz="1100" b="0" u="none" baseline="0"/>
            <a:t> ein.</a:t>
          </a:r>
        </a:p>
        <a:p>
          <a:endParaRPr lang="de-DE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de-DE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Beginn   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8:00 Uhr   --&gt; Eingabe:    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8,00		</a:t>
          </a:r>
          <a:r>
            <a:rPr lang="de-DE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Ende   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14:25 Uhr --&gt; Eingabe:  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14,25	</a:t>
          </a:r>
        </a:p>
        <a:p>
          <a:pPr lvl="1"/>
          <a:endParaRPr lang="de-D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Pause </a:t>
          </a:r>
          <a:endParaRPr lang="de-DE">
            <a:effectLst/>
          </a:endParaRPr>
        </a:p>
        <a:p>
          <a:pPr lvl="1"/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 Minuten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0,30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endParaRPr lang="de-DE">
            <a:effectLst/>
          </a:endParaRPr>
        </a:p>
        <a:p>
          <a:pPr lvl="1">
            <a:lnSpc>
              <a:spcPts val="1200"/>
            </a:lnSpc>
          </a:pP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 Minuten Pause = 1 Stunde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1,00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de-DE">
            <a:effectLst/>
          </a:endParaRPr>
        </a:p>
        <a:p>
          <a:pPr lvl="1">
            <a:lnSpc>
              <a:spcPts val="1200"/>
            </a:lnSpc>
          </a:pP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 Minuten Pause = 1 Stunde 30 Minuten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1,30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de-DE">
            <a:effectLst/>
          </a:endParaRPr>
        </a:p>
        <a:p>
          <a:endParaRPr lang="de-DE" sz="1100" b="0" u="none" baseline="0"/>
        </a:p>
        <a:p>
          <a:pPr>
            <a:lnSpc>
              <a:spcPts val="1200"/>
            </a:lnSpc>
          </a:pPr>
          <a:r>
            <a:rPr lang="de-DE" sz="1100" b="0" u="none" baseline="0"/>
            <a:t>In der Spalte </a:t>
          </a:r>
          <a:r>
            <a:rPr lang="de-DE" sz="1100" b="1" u="none" baseline="0"/>
            <a:t>IST</a:t>
          </a:r>
          <a:r>
            <a:rPr lang="de-DE" sz="1100" b="0" u="none" baseline="0"/>
            <a:t> wird die tatsächliche Arbeitszeit pro Tag angezeigt. Die Spalte </a:t>
          </a:r>
          <a:r>
            <a:rPr lang="de-DE" sz="1100" b="1" u="none" baseline="0"/>
            <a:t> + / - Tag</a:t>
          </a:r>
          <a:r>
            <a:rPr lang="de-DE" sz="1100" b="0" u="none" baseline="0"/>
            <a:t> zeigt die tägliche Abweichung der tatsächlichen Arbeitszeit vom Tages-Soll an.</a:t>
          </a:r>
        </a:p>
        <a:p>
          <a:endParaRPr lang="de-DE" sz="1100" b="0" u="none" baseline="0"/>
        </a:p>
        <a:p>
          <a:pPr>
            <a:lnSpc>
              <a:spcPts val="1200"/>
            </a:lnSpc>
          </a:pPr>
          <a:r>
            <a:rPr lang="de-DE" sz="1100" b="0" u="none" baseline="0"/>
            <a:t>Die Spalte </a:t>
          </a:r>
          <a:r>
            <a:rPr lang="de-DE" sz="1100" b="1" u="none" baseline="0"/>
            <a:t>FLEX</a:t>
          </a:r>
          <a:r>
            <a:rPr lang="de-DE" sz="1100" b="0" u="none" baseline="0"/>
            <a:t> zeigt die Summe aller über die Vertragsstunden hinaus geleisteten Arbeitszeiten an. Diese Flex-Stunden müssen bis zum Vertragsende, aber spätestens innerhalb von 12 Monaten nach Erbringung der Arbeitsleistung ausgeglichen sein. Am Monatsende übernehmen Sie die Flex-Stunden aus dem Feld </a:t>
          </a:r>
          <a:r>
            <a:rPr lang="de-DE" sz="1100" b="1" u="none" baseline="0"/>
            <a:t>Flex Gesamt </a:t>
          </a:r>
          <a:r>
            <a:rPr lang="de-DE" sz="1100" b="0" u="none" baseline="0"/>
            <a:t>in den Folgemonat und tragen diesen Wert in das Feld </a:t>
          </a:r>
          <a:r>
            <a:rPr lang="de-DE" sz="1100" b="1" baseline="0"/>
            <a:t>Übertrag Vormonat</a:t>
          </a:r>
          <a:r>
            <a:rPr lang="de-DE" sz="1100" b="0" baseline="0"/>
            <a:t> ein.</a:t>
          </a:r>
          <a:endParaRPr lang="de-DE" sz="1100" b="1"/>
        </a:p>
        <a:p>
          <a:pPr>
            <a:lnSpc>
              <a:spcPts val="1100"/>
            </a:lnSpc>
          </a:pPr>
          <a:r>
            <a:rPr lang="de-DE" sz="1100"/>
            <a:t>___________________________________________________</a:t>
          </a:r>
        </a:p>
        <a:p>
          <a:pPr>
            <a:lnSpc>
              <a:spcPts val="1100"/>
            </a:lnSpc>
          </a:pPr>
          <a:endParaRPr lang="de-DE" sz="1100"/>
        </a:p>
        <a:p>
          <a:pPr>
            <a:lnSpc>
              <a:spcPts val="1100"/>
            </a:lnSpc>
          </a:pPr>
          <a:r>
            <a:rPr lang="de-DE" sz="1100"/>
            <a:t>In der Spalte </a:t>
          </a:r>
          <a:r>
            <a:rPr lang="de-DE" sz="1100" b="1"/>
            <a:t>Art </a:t>
          </a:r>
          <a:r>
            <a:rPr lang="de-DE" sz="1100" b="0"/>
            <a:t>können Sie Tage</a:t>
          </a:r>
          <a:r>
            <a:rPr lang="de-DE" sz="1100" b="0" baseline="0"/>
            <a:t> markieren, an denen eine Abweichung vom Standard vorliegt. Je nach Art der Eingabe gibt es unterschiedliche Auswirkungen. Sie können dort zwischen folgenden Kürzel wählen</a:t>
          </a:r>
        </a:p>
        <a:p>
          <a:pPr>
            <a:lnSpc>
              <a:spcPts val="1100"/>
            </a:lnSpc>
          </a:pPr>
          <a:endParaRPr lang="de-DE" sz="1100" b="0" baseline="0"/>
        </a:p>
        <a:p>
          <a:r>
            <a:rPr lang="de-DE" sz="1100"/>
            <a:t>K = krank 		(IST</a:t>
          </a:r>
          <a:r>
            <a:rPr lang="de-DE" sz="1100" baseline="0"/>
            <a:t> = SOLL)</a:t>
          </a:r>
        </a:p>
        <a:p>
          <a:pPr>
            <a:lnSpc>
              <a:spcPts val="1100"/>
            </a:lnSpc>
          </a:pPr>
          <a:r>
            <a:rPr lang="de-DE" sz="1100" baseline="0"/>
            <a:t>U = Urlaub</a:t>
          </a:r>
          <a:r>
            <a:rPr lang="de-DE" sz="1100"/>
            <a:t>          	(IST = SOLL)</a:t>
          </a:r>
        </a:p>
        <a:p>
          <a:r>
            <a:rPr lang="de-DE" sz="1100"/>
            <a:t>F = Feiertag		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(IST = SOLL)</a:t>
          </a:r>
          <a:endParaRPr lang="de-DE">
            <a:effectLst/>
          </a:endParaRPr>
        </a:p>
        <a:p>
          <a:pPr>
            <a:lnSpc>
              <a:spcPts val="1100"/>
            </a:lnSpc>
          </a:pPr>
          <a:r>
            <a:rPr lang="de-DE" sz="1100"/>
            <a:t>SU = Stundenweise Urlaub	(für SHK/WHF/WHK:</a:t>
          </a:r>
          <a:r>
            <a:rPr lang="de-DE" sz="1100" baseline="0"/>
            <a:t> </a:t>
          </a:r>
          <a:r>
            <a:rPr lang="de-DE" sz="1100"/>
            <a:t>Urlaubszeit in Stunden in der Spalte</a:t>
          </a:r>
          <a:r>
            <a:rPr lang="de-DE" sz="1100" baseline="0"/>
            <a:t> </a:t>
          </a:r>
          <a:r>
            <a:rPr lang="de-DE" sz="1100" b="1" baseline="0"/>
            <a:t>Zeit</a:t>
          </a:r>
          <a:r>
            <a:rPr lang="de-DE" sz="1100" b="0" baseline="0"/>
            <a:t> eintragen)</a:t>
          </a:r>
        </a:p>
        <a:p>
          <a:pPr>
            <a:lnSpc>
              <a:spcPts val="1100"/>
            </a:lnSpc>
          </a:pPr>
          <a:r>
            <a:rPr lang="de-DE" sz="1100"/>
            <a:t>UU = Unbezahlter Urlaub	(SOLL</a:t>
          </a:r>
          <a:r>
            <a:rPr lang="de-DE" sz="1100" baseline="0"/>
            <a:t> = 0,00)</a:t>
          </a:r>
          <a:endParaRPr lang="de-DE" sz="1100"/>
        </a:p>
        <a:p>
          <a:r>
            <a:rPr lang="de-DE" sz="1100"/>
            <a:t>SV = Sollvorgabe	(Eingabe</a:t>
          </a:r>
          <a:r>
            <a:rPr lang="de-DE" sz="1100" baseline="0"/>
            <a:t> des SOLL in die Spalte </a:t>
          </a:r>
          <a:r>
            <a:rPr lang="de-DE" sz="1100" b="1" baseline="0"/>
            <a:t>Zeit</a:t>
          </a:r>
          <a:r>
            <a:rPr lang="de-DE" sz="1100" b="0" baseline="0"/>
            <a:t> wenn SOLL vom Standard abweicht.)</a:t>
          </a:r>
        </a:p>
        <a:p>
          <a:endParaRPr lang="de-DE" sz="1100" b="0" baseline="0"/>
        </a:p>
        <a:p>
          <a:pPr>
            <a:lnSpc>
              <a:spcPts val="900"/>
            </a:lnSpc>
          </a:pPr>
          <a:endParaRPr lang="de-DE" sz="1100" b="1" baseline="0"/>
        </a:p>
        <a:p>
          <a:endParaRPr lang="de-DE" sz="1100" b="1" baseline="0"/>
        </a:p>
        <a:p>
          <a:pPr>
            <a:lnSpc>
              <a:spcPts val="900"/>
            </a:lnSpc>
          </a:pPr>
          <a:endParaRPr lang="de-DE" sz="1100" b="1" baseline="0"/>
        </a:p>
        <a:p>
          <a:pPr>
            <a:lnSpc>
              <a:spcPts val="1200"/>
            </a:lnSpc>
          </a:pPr>
          <a:endParaRPr lang="de-DE" sz="1100" b="1" baseline="0"/>
        </a:p>
        <a:p>
          <a:pPr>
            <a:lnSpc>
              <a:spcPts val="800"/>
            </a:lnSpc>
          </a:pPr>
          <a:endParaRPr lang="de-DE" sz="1100" b="1"/>
        </a:p>
      </xdr:txBody>
    </xdr:sp>
    <xdr:clientData fPrintsWithSheet="0"/>
  </xdr:oneCellAnchor>
  <xdr:twoCellAnchor>
    <xdr:from>
      <xdr:col>5</xdr:col>
      <xdr:colOff>0</xdr:colOff>
      <xdr:row>17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5" name="Rechteck 4"/>
        <xdr:cNvSpPr/>
      </xdr:nvSpPr>
      <xdr:spPr>
        <a:xfrm>
          <a:off x="2686050" y="3819525"/>
          <a:ext cx="1771650" cy="8448675"/>
        </a:xfrm>
        <a:prstGeom prst="rect">
          <a:avLst/>
        </a:prstGeom>
        <a:noFill/>
        <a:ln w="12700">
          <a:solidFill>
            <a:prstClr val="black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/>
      </xdr:spPr>
      <xdr:txBody>
        <a:bodyPr vertOverflow="clip" horzOverflow="clip" wrap="square"/>
        <a:lstStyle/>
        <a:p>
          <a:endParaRPr lang="de-DE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723900</xdr:colOff>
      <xdr:row>51</xdr:row>
      <xdr:rowOff>0</xdr:rowOff>
    </xdr:from>
    <xdr:to>
      <xdr:col>15</xdr:col>
      <xdr:colOff>809625</xdr:colOff>
      <xdr:row>52</xdr:row>
      <xdr:rowOff>9525</xdr:rowOff>
    </xdr:to>
    <xdr:sp macro="" textlink="">
      <xdr:nvSpPr>
        <xdr:cNvPr id="2" name="Textfeld 1"/>
        <xdr:cNvSpPr txBox="1"/>
      </xdr:nvSpPr>
      <xdr:spPr>
        <a:xfrm>
          <a:off x="6315075" y="12506325"/>
          <a:ext cx="31432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--&gt; diesen Wert</a:t>
          </a:r>
          <a:r>
            <a:rPr lang="de-DE" sz="1000" baseline="0"/>
            <a:t> in den Folgemonat übertragen</a:t>
          </a:r>
          <a:endParaRPr lang="de-DE" sz="1000"/>
        </a:p>
      </xdr:txBody>
    </xdr:sp>
    <xdr:clientData fPrintsWithSheet="0"/>
  </xdr:twoCellAnchor>
  <xdr:oneCellAnchor>
    <xdr:from>
      <xdr:col>17</xdr:col>
      <xdr:colOff>277091</xdr:colOff>
      <xdr:row>0</xdr:row>
      <xdr:rowOff>69273</xdr:rowOff>
    </xdr:from>
    <xdr:ext cx="6593033" cy="3082767"/>
    <xdr:sp macro="" textlink="">
      <xdr:nvSpPr>
        <xdr:cNvPr id="3" name="Textfeld 2"/>
        <xdr:cNvSpPr txBox="1"/>
      </xdr:nvSpPr>
      <xdr:spPr>
        <a:xfrm>
          <a:off x="10116416" y="69273"/>
          <a:ext cx="6593033" cy="3082767"/>
        </a:xfrm>
        <a:prstGeom prst="rect">
          <a:avLst/>
        </a:prstGeom>
        <a:solidFill>
          <a:srgbClr val="FFFF00"/>
        </a:solidFill>
        <a:ln w="317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400" b="1" u="sng"/>
            <a:t>Rechtliche Rahmenbedingungen:</a:t>
          </a:r>
        </a:p>
        <a:p>
          <a:endParaRPr lang="de-DE" sz="1100"/>
        </a:p>
        <a:p>
          <a:r>
            <a:rPr lang="de-DE" sz="1200">
              <a:solidFill>
                <a:srgbClr val="FF0000"/>
              </a:solidFill>
            </a:rPr>
            <a:t>Die Regelungen des Arbeitszeitgesetzes (ArbZG)</a:t>
          </a:r>
          <a:r>
            <a:rPr lang="de-DE" sz="1200" baseline="0">
              <a:solidFill>
                <a:srgbClr val="FF0000"/>
              </a:solidFill>
            </a:rPr>
            <a:t> sind jederzeit zu beachten!</a:t>
          </a:r>
        </a:p>
        <a:p>
          <a:endParaRPr lang="de-DE" sz="1100" baseline="0"/>
        </a:p>
        <a:p>
          <a:r>
            <a:rPr lang="de-DE" sz="1100" u="sng" baseline="0"/>
            <a:t>Auszug aus dem Gesetz (Stand: Jan. 2015)</a:t>
          </a:r>
        </a:p>
        <a:p>
          <a:endParaRPr lang="de-DE" sz="1100" u="sng" baseline="0"/>
        </a:p>
        <a:p>
          <a:r>
            <a:rPr lang="de-DE" sz="1100" b="1" baseline="0"/>
            <a:t>§ 3: Arbeitszeit</a:t>
          </a:r>
        </a:p>
        <a:p>
          <a:r>
            <a:rPr lang="de-DE" sz="1100" baseline="0"/>
            <a:t>- die tägliche Arbeitszeit darf 10 Stunden nicht überschreiten</a:t>
          </a:r>
        </a:p>
        <a:p>
          <a:r>
            <a:rPr lang="de-DE" sz="1100" baseline="0"/>
            <a:t>- die wöchentliche Arbeitszeit darf 48 Stunden nicht überschreiten</a:t>
          </a:r>
        </a:p>
        <a:p>
          <a:endParaRPr lang="de-DE" sz="1100" baseline="0"/>
        </a:p>
        <a:p>
          <a:r>
            <a:rPr lang="de-DE" sz="1100" b="1" baseline="0"/>
            <a:t>§ 4: Ruhepausen</a:t>
          </a:r>
        </a:p>
        <a:p>
          <a:r>
            <a:rPr lang="de-DE" sz="1100" baseline="0"/>
            <a:t>- mindestens 30 Minuten Pause bei einer Arbeitszeit von mehr als 6 bis zu 9 Stunden</a:t>
          </a:r>
        </a:p>
        <a:p>
          <a:r>
            <a:rPr lang="de-DE" sz="1100" baseline="0"/>
            <a:t>- weitere 15 Minuten Pause bei einer Arbeitszeit von mehr als 9 Stunden</a:t>
          </a:r>
        </a:p>
        <a:p>
          <a:endParaRPr lang="de-DE" sz="1100" baseline="0"/>
        </a:p>
        <a:p>
          <a:r>
            <a:rPr lang="de-DE" sz="1100" b="1" baseline="0"/>
            <a:t>§ 5: Ruhezeit</a:t>
          </a:r>
        </a:p>
        <a:p>
          <a:r>
            <a:rPr lang="de-DE" sz="1100" baseline="0"/>
            <a:t>- nach Beendigung der täglichen Arbeitszeit ist eine Ruhezeit von mindestens 11 Stunden vor Beginn der nächsten Arbeitszeit einzuhalten</a:t>
          </a:r>
        </a:p>
      </xdr:txBody>
    </xdr:sp>
    <xdr:clientData fPrintsWithSheet="0"/>
  </xdr:oneCellAnchor>
  <xdr:oneCellAnchor>
    <xdr:from>
      <xdr:col>17</xdr:col>
      <xdr:colOff>266626</xdr:colOff>
      <xdr:row>18</xdr:row>
      <xdr:rowOff>192422</xdr:rowOff>
    </xdr:from>
    <xdr:ext cx="6624548" cy="9148274"/>
    <xdr:sp macro="" textlink="">
      <xdr:nvSpPr>
        <xdr:cNvPr id="4" name="Textfeld 3"/>
        <xdr:cNvSpPr txBox="1"/>
      </xdr:nvSpPr>
      <xdr:spPr>
        <a:xfrm>
          <a:off x="10105951" y="4250072"/>
          <a:ext cx="6624548" cy="9148274"/>
        </a:xfrm>
        <a:prstGeom prst="rect">
          <a:avLst/>
        </a:prstGeom>
        <a:solidFill>
          <a:schemeClr val="bg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ts val="1300"/>
            </a:lnSpc>
          </a:pPr>
          <a:r>
            <a:rPr lang="de-DE" sz="1200" b="1" u="sng"/>
            <a:t>Hinweise zur Nutzung</a:t>
          </a:r>
          <a:r>
            <a:rPr lang="de-DE" sz="1200" b="1" u="sng" baseline="0"/>
            <a:t> des Formulars:</a:t>
          </a:r>
          <a:endParaRPr lang="de-DE" sz="1100" b="1" u="sng"/>
        </a:p>
        <a:p>
          <a:pPr>
            <a:lnSpc>
              <a:spcPts val="1200"/>
            </a:lnSpc>
          </a:pPr>
          <a:endParaRPr lang="de-DE" sz="1100"/>
        </a:p>
        <a:p>
          <a:pPr>
            <a:lnSpc>
              <a:spcPts val="1200"/>
            </a:lnSpc>
          </a:pPr>
          <a:r>
            <a:rPr lang="de-DE" sz="1100"/>
            <a:t>Bitte tragen Sie im oberen Bereich zunächst</a:t>
          </a:r>
          <a:r>
            <a:rPr lang="de-DE" sz="1100" baseline="0"/>
            <a:t> das </a:t>
          </a:r>
          <a:r>
            <a:rPr lang="de-DE" sz="1100" b="1" baseline="0"/>
            <a:t>Jahr</a:t>
          </a:r>
          <a:r>
            <a:rPr lang="de-DE" sz="1100" baseline="0"/>
            <a:t>, Ihren </a:t>
          </a:r>
          <a:r>
            <a:rPr lang="de-DE" sz="1100" b="1" baseline="0"/>
            <a:t>Namen</a:t>
          </a:r>
          <a:r>
            <a:rPr lang="de-DE" sz="1100" baseline="0"/>
            <a:t>, </a:t>
          </a:r>
          <a:r>
            <a:rPr lang="de-DE" sz="1100" b="1" baseline="0"/>
            <a:t>Beschäftigungsbereich</a:t>
          </a:r>
          <a:r>
            <a:rPr lang="de-DE" sz="1100" baseline="0"/>
            <a:t> und Ihr </a:t>
          </a:r>
          <a:r>
            <a:rPr lang="de-DE" sz="1100" b="1" baseline="0"/>
            <a:t>Beschäftigungsverhältnis </a:t>
          </a:r>
          <a:r>
            <a:rPr lang="de-DE" sz="1100" baseline="0"/>
            <a:t>ein.</a:t>
          </a:r>
        </a:p>
        <a:p>
          <a:pPr>
            <a:lnSpc>
              <a:spcPts val="1200"/>
            </a:lnSpc>
          </a:pPr>
          <a:endParaRPr lang="de-DE" sz="1100" baseline="0"/>
        </a:p>
        <a:p>
          <a:pPr>
            <a:lnSpc>
              <a:spcPts val="1200"/>
            </a:lnSpc>
          </a:pPr>
          <a:r>
            <a:rPr lang="de-DE" sz="1100" baseline="0"/>
            <a:t>Im Feld </a:t>
          </a:r>
          <a:r>
            <a:rPr lang="de-DE" sz="1100" b="1" baseline="0"/>
            <a:t>Wöchentl. Arbeitszeit</a:t>
          </a:r>
          <a:r>
            <a:rPr lang="de-DE" sz="1100" b="0" baseline="0"/>
            <a:t> im oberen Kasten tragen Sie bitte Ihre vertraglich vereinbarte Wochenarbeitszeit ein.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r>
            <a:rPr lang="de-DE" sz="1100" b="0" baseline="0"/>
            <a:t>Die Wochenarbeitszeit wird standardmäßig auf </a:t>
          </a:r>
          <a:r>
            <a:rPr lang="de-DE" sz="1100" b="1" baseline="0"/>
            <a:t>5</a:t>
          </a:r>
          <a:r>
            <a:rPr lang="de-DE" sz="1100" b="0" baseline="0"/>
            <a:t> </a:t>
          </a:r>
          <a:r>
            <a:rPr lang="de-DE" sz="1100" b="1" baseline="0"/>
            <a:t>Arbeitstage </a:t>
          </a:r>
          <a:r>
            <a:rPr lang="de-DE" sz="1100" b="0" baseline="0"/>
            <a:t>(Mo - Fr) verteilt. Wenn Sie eine hiervon abweichende Verteilung vereinbart haben, tragen Sie bitte Ihre indivduellen Soll-Zeiten in die Zeile  </a:t>
          </a:r>
          <a:r>
            <a:rPr lang="de-DE" sz="1100" b="1" baseline="0"/>
            <a:t>individuell </a:t>
          </a:r>
          <a:r>
            <a:rPr lang="de-DE" sz="1100" b="0" baseline="0"/>
            <a:t>ein. Beachten Sie bitte, dass die Summe der Soll-Stunden pro Tag dem Wert im Feld </a:t>
          </a:r>
          <a:r>
            <a:rPr lang="de-DE" sz="1100" b="1" baseline="0"/>
            <a:t>wöchentl. Arbeitszeit </a:t>
          </a:r>
          <a:r>
            <a:rPr lang="de-DE" sz="1100" b="0" baseline="0"/>
            <a:t>entsprechen muss. 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pPr>
            <a:lnSpc>
              <a:spcPts val="1200"/>
            </a:lnSpc>
          </a:pPr>
          <a:r>
            <a:rPr lang="de-DE" sz="1100" b="0" baseline="0"/>
            <a:t>Die eingetragenen Soll-Werte gelten für den gesamten Monat! Einzelne Abweichungen hiervon werden über das FLEX-Konto ausgeglichen.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pPr lvl="1">
            <a:lnSpc>
              <a:spcPts val="1200"/>
            </a:lnSpc>
          </a:pPr>
          <a:r>
            <a:rPr lang="de-DE" sz="1100" b="0" baseline="0"/>
            <a:t>Wenn Sie also bspw. </a:t>
          </a:r>
          <a:r>
            <a:rPr lang="de-DE" sz="1100" b="0" i="1" baseline="0"/>
            <a:t>Montag, Mittwoch</a:t>
          </a:r>
          <a:r>
            <a:rPr lang="de-DE" sz="1100" b="0" baseline="0"/>
            <a:t>, und </a:t>
          </a:r>
          <a:r>
            <a:rPr lang="de-DE" sz="1100" b="0" i="1" baseline="0"/>
            <a:t>Freitag </a:t>
          </a:r>
          <a:r>
            <a:rPr lang="de-DE" sz="1100" b="0" baseline="0"/>
            <a:t>als regelmäßige Arbeitstage eingetragen haben, aber in einer Woche mal am </a:t>
          </a:r>
          <a:r>
            <a:rPr lang="de-DE" sz="1100" b="0" i="1" baseline="0"/>
            <a:t>Donnerstag </a:t>
          </a:r>
          <a:r>
            <a:rPr lang="de-DE" sz="1100" b="0" baseline="0"/>
            <a:t>anstatt </a:t>
          </a:r>
          <a:r>
            <a:rPr lang="de-DE" sz="1100" b="0" i="1" baseline="0"/>
            <a:t>Mittwoch </a:t>
          </a:r>
          <a:r>
            <a:rPr lang="de-DE" sz="1100" b="0" baseline="0"/>
            <a:t>arbeiten, dann werden die Minusstunden vom </a:t>
          </a:r>
          <a:r>
            <a:rPr lang="de-DE" sz="1100" b="0" i="1" baseline="0"/>
            <a:t>Mittwoch </a:t>
          </a:r>
          <a:r>
            <a:rPr lang="de-DE" sz="1100" b="0" baseline="0"/>
            <a:t>am </a:t>
          </a:r>
          <a:r>
            <a:rPr lang="de-DE" sz="1100" b="0" i="1" baseline="0"/>
            <a:t>Donnerstag</a:t>
          </a:r>
          <a:r>
            <a:rPr lang="de-DE" sz="1100" b="0" baseline="0"/>
            <a:t> wieder ausgeglichen.</a:t>
          </a:r>
        </a:p>
        <a:p>
          <a:endParaRPr lang="de-DE" sz="1100" b="0" baseline="0"/>
        </a:p>
        <a:p>
          <a:r>
            <a:rPr lang="de-DE" sz="1100" b="0" baseline="0"/>
            <a:t>Wenn sich im Laufe des Monats Ihre </a:t>
          </a:r>
          <a:r>
            <a:rPr lang="de-DE" sz="1100" b="1" baseline="0"/>
            <a:t>vertraglich vereinbarte Wochenarbeitszeit ändert</a:t>
          </a:r>
          <a:r>
            <a:rPr lang="de-DE" sz="1100" b="0" baseline="0"/>
            <a:t> oder sich Ihre </a:t>
          </a:r>
          <a:r>
            <a:rPr lang="de-DE" sz="1100" b="1" baseline="0"/>
            <a:t>regelmäßigen Arbeitstage ändern </a:t>
          </a:r>
          <a:r>
            <a:rPr lang="de-DE" sz="1100" b="0" baseline="0"/>
            <a:t>tragen Sie die neue Arbeitszeit und/oder die neuen Arbeitstage in den unteren Kasten ein. Hier müssen Sie dann auch eintragen ab wann die Änderungen gültig sind. </a:t>
          </a:r>
          <a:endParaRPr lang="de-DE" sz="1100" b="1" baseline="0"/>
        </a:p>
        <a:p>
          <a:endParaRPr lang="de-DE" sz="1100" b="0" baseline="0"/>
        </a:p>
        <a:p>
          <a:pPr>
            <a:lnSpc>
              <a:spcPts val="1200"/>
            </a:lnSpc>
          </a:pPr>
          <a:r>
            <a:rPr lang="de-DE" sz="1100" b="0" baseline="0"/>
            <a:t>In den Spalten </a:t>
          </a:r>
          <a:r>
            <a:rPr lang="de-DE" sz="1100" b="1" baseline="0"/>
            <a:t>Beginn </a:t>
          </a:r>
          <a:r>
            <a:rPr lang="de-DE" sz="1100" b="0" u="none" baseline="0"/>
            <a:t>und </a:t>
          </a:r>
          <a:r>
            <a:rPr lang="de-DE" sz="1100" b="1" u="none" baseline="0"/>
            <a:t>Ende </a:t>
          </a:r>
          <a:r>
            <a:rPr lang="de-DE" sz="1100" b="0" u="none" baseline="0"/>
            <a:t>tragen Sie bitte jeweils Beginn und Ende der täglichen Arbeitszeit im Format </a:t>
          </a:r>
          <a:r>
            <a:rPr lang="de-DE" sz="1100" b="1" u="none" baseline="0"/>
            <a:t>hh,mm</a:t>
          </a:r>
          <a:r>
            <a:rPr lang="de-DE" sz="1100" b="0" u="none" baseline="0"/>
            <a:t> ein. Die Summe aller Pausen pro Tag tragen Sie bitte in die Spalte </a:t>
          </a:r>
          <a:r>
            <a:rPr lang="de-DE" sz="1100" b="1" u="none" baseline="0"/>
            <a:t>Pause/n</a:t>
          </a:r>
          <a:r>
            <a:rPr lang="de-DE" sz="1100" b="0" u="none" baseline="0"/>
            <a:t> ein.</a:t>
          </a:r>
        </a:p>
        <a:p>
          <a:endParaRPr lang="de-DE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de-DE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Beginn   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8:00 Uhr   --&gt; Eingabe:    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8,00		</a:t>
          </a:r>
          <a:r>
            <a:rPr lang="de-DE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Ende   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14:25 Uhr --&gt; Eingabe:  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14,25	</a:t>
          </a:r>
        </a:p>
        <a:p>
          <a:pPr lvl="1"/>
          <a:endParaRPr lang="de-D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Pause </a:t>
          </a:r>
          <a:endParaRPr lang="de-DE">
            <a:effectLst/>
          </a:endParaRPr>
        </a:p>
        <a:p>
          <a:pPr lvl="1"/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 Minuten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0,30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endParaRPr lang="de-DE">
            <a:effectLst/>
          </a:endParaRPr>
        </a:p>
        <a:p>
          <a:pPr lvl="1">
            <a:lnSpc>
              <a:spcPts val="1200"/>
            </a:lnSpc>
          </a:pP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 Minuten Pause = 1 Stunde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1,00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de-DE">
            <a:effectLst/>
          </a:endParaRPr>
        </a:p>
        <a:p>
          <a:pPr lvl="1">
            <a:lnSpc>
              <a:spcPts val="1200"/>
            </a:lnSpc>
          </a:pP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 Minuten Pause = 1 Stunde 30 Minuten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1,30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de-DE">
            <a:effectLst/>
          </a:endParaRPr>
        </a:p>
        <a:p>
          <a:endParaRPr lang="de-DE" sz="1100" b="0" u="none" baseline="0"/>
        </a:p>
        <a:p>
          <a:pPr>
            <a:lnSpc>
              <a:spcPts val="1200"/>
            </a:lnSpc>
          </a:pPr>
          <a:r>
            <a:rPr lang="de-DE" sz="1100" b="0" u="none" baseline="0"/>
            <a:t>In der Spalte </a:t>
          </a:r>
          <a:r>
            <a:rPr lang="de-DE" sz="1100" b="1" u="none" baseline="0"/>
            <a:t>IST</a:t>
          </a:r>
          <a:r>
            <a:rPr lang="de-DE" sz="1100" b="0" u="none" baseline="0"/>
            <a:t> wird die tatsächliche Arbeitszeit pro Tag angezeigt. Die Spalte </a:t>
          </a:r>
          <a:r>
            <a:rPr lang="de-DE" sz="1100" b="1" u="none" baseline="0"/>
            <a:t> + / - Tag</a:t>
          </a:r>
          <a:r>
            <a:rPr lang="de-DE" sz="1100" b="0" u="none" baseline="0"/>
            <a:t> zeigt die tägliche Abweichung der tatsächlichen Arbeitszeit vom Tages-Soll an.</a:t>
          </a:r>
        </a:p>
        <a:p>
          <a:endParaRPr lang="de-DE" sz="1100" b="0" u="none" baseline="0"/>
        </a:p>
        <a:p>
          <a:pPr>
            <a:lnSpc>
              <a:spcPts val="1200"/>
            </a:lnSpc>
          </a:pPr>
          <a:r>
            <a:rPr lang="de-DE" sz="1100" b="0" u="none" baseline="0"/>
            <a:t>Die Spalte </a:t>
          </a:r>
          <a:r>
            <a:rPr lang="de-DE" sz="1100" b="1" u="none" baseline="0"/>
            <a:t>FLEX</a:t>
          </a:r>
          <a:r>
            <a:rPr lang="de-DE" sz="1100" b="0" u="none" baseline="0"/>
            <a:t> zeigt die Summe aller über die Vertragsstunden hinaus geleisteten Arbeitszeiten an. Diese Flex-Stunden müssen bis zum Vertragsende, aber spätestens innerhalb von 12 Monaten nach Erbringung der Arbeitsleistung ausgeglichen sein. Am Monatsende übernehmen Sie die Flex-Stunden aus dem Feld </a:t>
          </a:r>
          <a:r>
            <a:rPr lang="de-DE" sz="1100" b="1" u="none" baseline="0"/>
            <a:t>Flex Gesamt </a:t>
          </a:r>
          <a:r>
            <a:rPr lang="de-DE" sz="1100" b="0" u="none" baseline="0"/>
            <a:t>in den Folgemonat und tragen diesen Wert in das Feld </a:t>
          </a:r>
          <a:r>
            <a:rPr lang="de-DE" sz="1100" b="1" baseline="0"/>
            <a:t>Übertrag Vormonat</a:t>
          </a:r>
          <a:r>
            <a:rPr lang="de-DE" sz="1100" b="0" baseline="0"/>
            <a:t> ein.</a:t>
          </a:r>
          <a:endParaRPr lang="de-DE" sz="1100" b="1"/>
        </a:p>
        <a:p>
          <a:pPr>
            <a:lnSpc>
              <a:spcPts val="1100"/>
            </a:lnSpc>
          </a:pPr>
          <a:r>
            <a:rPr lang="de-DE" sz="1100"/>
            <a:t>___________________________________________________</a:t>
          </a:r>
        </a:p>
        <a:p>
          <a:pPr>
            <a:lnSpc>
              <a:spcPts val="1100"/>
            </a:lnSpc>
          </a:pPr>
          <a:endParaRPr lang="de-DE" sz="1100"/>
        </a:p>
        <a:p>
          <a:pPr>
            <a:lnSpc>
              <a:spcPts val="1100"/>
            </a:lnSpc>
          </a:pPr>
          <a:r>
            <a:rPr lang="de-DE" sz="1100"/>
            <a:t>In der Spalte </a:t>
          </a:r>
          <a:r>
            <a:rPr lang="de-DE" sz="1100" b="1"/>
            <a:t>Art </a:t>
          </a:r>
          <a:r>
            <a:rPr lang="de-DE" sz="1100" b="0"/>
            <a:t>können Sie Tage</a:t>
          </a:r>
          <a:r>
            <a:rPr lang="de-DE" sz="1100" b="0" baseline="0"/>
            <a:t> markieren, an denen eine Abweichung vom Standard vorliegt. Je nach Art der Eingabe gibt es unterschiedliche Auswirkungen. Sie können dort zwischen folgenden Kürzel wählen</a:t>
          </a:r>
        </a:p>
        <a:p>
          <a:pPr>
            <a:lnSpc>
              <a:spcPts val="1100"/>
            </a:lnSpc>
          </a:pPr>
          <a:endParaRPr lang="de-DE" sz="1100" b="0" baseline="0"/>
        </a:p>
        <a:p>
          <a:r>
            <a:rPr lang="de-DE" sz="1100"/>
            <a:t>K = krank 		(IST</a:t>
          </a:r>
          <a:r>
            <a:rPr lang="de-DE" sz="1100" baseline="0"/>
            <a:t> = SOLL)</a:t>
          </a:r>
        </a:p>
        <a:p>
          <a:pPr>
            <a:lnSpc>
              <a:spcPts val="1100"/>
            </a:lnSpc>
          </a:pPr>
          <a:r>
            <a:rPr lang="de-DE" sz="1100" baseline="0"/>
            <a:t>U = Urlaub</a:t>
          </a:r>
          <a:r>
            <a:rPr lang="de-DE" sz="1100"/>
            <a:t>          	(IST = SOLL)</a:t>
          </a:r>
        </a:p>
        <a:p>
          <a:r>
            <a:rPr lang="de-DE" sz="1100"/>
            <a:t>F = Feiertag		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(IST = SOLL)</a:t>
          </a:r>
          <a:endParaRPr lang="de-DE">
            <a:effectLst/>
          </a:endParaRPr>
        </a:p>
        <a:p>
          <a:pPr>
            <a:lnSpc>
              <a:spcPts val="1100"/>
            </a:lnSpc>
          </a:pPr>
          <a:r>
            <a:rPr lang="de-DE" sz="1100"/>
            <a:t>SU = Stundenweise Urlaub	(für SHK/WHF/WHK:</a:t>
          </a:r>
          <a:r>
            <a:rPr lang="de-DE" sz="1100" baseline="0"/>
            <a:t> </a:t>
          </a:r>
          <a:r>
            <a:rPr lang="de-DE" sz="1100"/>
            <a:t>Urlaubszeit in Stunden in der Spalte</a:t>
          </a:r>
          <a:r>
            <a:rPr lang="de-DE" sz="1100" baseline="0"/>
            <a:t> </a:t>
          </a:r>
          <a:r>
            <a:rPr lang="de-DE" sz="1100" b="1" baseline="0"/>
            <a:t>Zeit</a:t>
          </a:r>
          <a:r>
            <a:rPr lang="de-DE" sz="1100" b="0" baseline="0"/>
            <a:t> eintragen)</a:t>
          </a:r>
        </a:p>
        <a:p>
          <a:pPr>
            <a:lnSpc>
              <a:spcPts val="1100"/>
            </a:lnSpc>
          </a:pPr>
          <a:r>
            <a:rPr lang="de-DE" sz="1100"/>
            <a:t>UU = Unbezahlter Urlaub	(SOLL</a:t>
          </a:r>
          <a:r>
            <a:rPr lang="de-DE" sz="1100" baseline="0"/>
            <a:t> = 0,00)</a:t>
          </a:r>
          <a:endParaRPr lang="de-DE" sz="1100"/>
        </a:p>
        <a:p>
          <a:r>
            <a:rPr lang="de-DE" sz="1100"/>
            <a:t>SV = Sollvorgabe	(Eingabe</a:t>
          </a:r>
          <a:r>
            <a:rPr lang="de-DE" sz="1100" baseline="0"/>
            <a:t> des SOLL in die Spalte </a:t>
          </a:r>
          <a:r>
            <a:rPr lang="de-DE" sz="1100" b="1" baseline="0"/>
            <a:t>Zeit</a:t>
          </a:r>
          <a:r>
            <a:rPr lang="de-DE" sz="1100" b="0" baseline="0"/>
            <a:t> wenn SOLL vom Standard abweicht.)</a:t>
          </a:r>
        </a:p>
        <a:p>
          <a:endParaRPr lang="de-DE" sz="1100" b="0" baseline="0"/>
        </a:p>
        <a:p>
          <a:pPr>
            <a:lnSpc>
              <a:spcPts val="900"/>
            </a:lnSpc>
          </a:pPr>
          <a:endParaRPr lang="de-DE" sz="1100" b="1" baseline="0"/>
        </a:p>
        <a:p>
          <a:endParaRPr lang="de-DE" sz="1100" b="1" baseline="0"/>
        </a:p>
        <a:p>
          <a:pPr>
            <a:lnSpc>
              <a:spcPts val="900"/>
            </a:lnSpc>
          </a:pPr>
          <a:endParaRPr lang="de-DE" sz="1100" b="1" baseline="0"/>
        </a:p>
        <a:p>
          <a:pPr>
            <a:lnSpc>
              <a:spcPts val="1200"/>
            </a:lnSpc>
          </a:pPr>
          <a:endParaRPr lang="de-DE" sz="1100" b="1" baseline="0"/>
        </a:p>
        <a:p>
          <a:pPr>
            <a:lnSpc>
              <a:spcPts val="800"/>
            </a:lnSpc>
          </a:pPr>
          <a:endParaRPr lang="de-DE" sz="1100" b="1"/>
        </a:p>
      </xdr:txBody>
    </xdr:sp>
    <xdr:clientData fPrintsWithSheet="0"/>
  </xdr:oneCellAnchor>
  <xdr:twoCellAnchor>
    <xdr:from>
      <xdr:col>5</xdr:col>
      <xdr:colOff>0</xdr:colOff>
      <xdr:row>17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5" name="Rechteck 4"/>
        <xdr:cNvSpPr/>
      </xdr:nvSpPr>
      <xdr:spPr>
        <a:xfrm>
          <a:off x="2686050" y="3819525"/>
          <a:ext cx="1771650" cy="8448675"/>
        </a:xfrm>
        <a:prstGeom prst="rect">
          <a:avLst/>
        </a:prstGeom>
        <a:noFill/>
        <a:ln w="12700">
          <a:solidFill>
            <a:prstClr val="black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/>
      </xdr:spPr>
      <xdr:txBody>
        <a:bodyPr vertOverflow="clip" horzOverflow="clip" wrap="square"/>
        <a:lstStyle/>
        <a:p>
          <a:endParaRPr lang="de-DE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723900</xdr:colOff>
      <xdr:row>51</xdr:row>
      <xdr:rowOff>0</xdr:rowOff>
    </xdr:from>
    <xdr:to>
      <xdr:col>15</xdr:col>
      <xdr:colOff>809625</xdr:colOff>
      <xdr:row>52</xdr:row>
      <xdr:rowOff>9525</xdr:rowOff>
    </xdr:to>
    <xdr:sp macro="" textlink="">
      <xdr:nvSpPr>
        <xdr:cNvPr id="2" name="Textfeld 1"/>
        <xdr:cNvSpPr txBox="1"/>
      </xdr:nvSpPr>
      <xdr:spPr>
        <a:xfrm>
          <a:off x="6315075" y="12506325"/>
          <a:ext cx="31432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--&gt; diesen Wert</a:t>
          </a:r>
          <a:r>
            <a:rPr lang="de-DE" sz="1000" baseline="0"/>
            <a:t> in den Folgemonat übertragen</a:t>
          </a:r>
          <a:endParaRPr lang="de-DE" sz="1000"/>
        </a:p>
      </xdr:txBody>
    </xdr:sp>
    <xdr:clientData fPrintsWithSheet="0"/>
  </xdr:twoCellAnchor>
  <xdr:oneCellAnchor>
    <xdr:from>
      <xdr:col>17</xdr:col>
      <xdr:colOff>277091</xdr:colOff>
      <xdr:row>0</xdr:row>
      <xdr:rowOff>69273</xdr:rowOff>
    </xdr:from>
    <xdr:ext cx="6593033" cy="3082767"/>
    <xdr:sp macro="" textlink="">
      <xdr:nvSpPr>
        <xdr:cNvPr id="3" name="Textfeld 2"/>
        <xdr:cNvSpPr txBox="1"/>
      </xdr:nvSpPr>
      <xdr:spPr>
        <a:xfrm>
          <a:off x="10116416" y="69273"/>
          <a:ext cx="6593033" cy="3082767"/>
        </a:xfrm>
        <a:prstGeom prst="rect">
          <a:avLst/>
        </a:prstGeom>
        <a:solidFill>
          <a:srgbClr val="FFFF00"/>
        </a:solidFill>
        <a:ln w="317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400" b="1" u="sng"/>
            <a:t>Rechtliche Rahmenbedingungen:</a:t>
          </a:r>
        </a:p>
        <a:p>
          <a:endParaRPr lang="de-DE" sz="1100"/>
        </a:p>
        <a:p>
          <a:r>
            <a:rPr lang="de-DE" sz="1200">
              <a:solidFill>
                <a:srgbClr val="FF0000"/>
              </a:solidFill>
            </a:rPr>
            <a:t>Die Regelungen des Arbeitszeitgesetzes (ArbZG)</a:t>
          </a:r>
          <a:r>
            <a:rPr lang="de-DE" sz="1200" baseline="0">
              <a:solidFill>
                <a:srgbClr val="FF0000"/>
              </a:solidFill>
            </a:rPr>
            <a:t> sind jederzeit zu beachten!</a:t>
          </a:r>
        </a:p>
        <a:p>
          <a:endParaRPr lang="de-DE" sz="1100" baseline="0"/>
        </a:p>
        <a:p>
          <a:r>
            <a:rPr lang="de-DE" sz="1100" u="sng" baseline="0"/>
            <a:t>Auszug aus dem Gesetz (Stand: Jan. 2015)</a:t>
          </a:r>
        </a:p>
        <a:p>
          <a:endParaRPr lang="de-DE" sz="1100" u="sng" baseline="0"/>
        </a:p>
        <a:p>
          <a:r>
            <a:rPr lang="de-DE" sz="1100" b="1" baseline="0"/>
            <a:t>§ 3: Arbeitszeit</a:t>
          </a:r>
        </a:p>
        <a:p>
          <a:r>
            <a:rPr lang="de-DE" sz="1100" baseline="0"/>
            <a:t>- die tägliche Arbeitszeit darf 10 Stunden nicht überschreiten</a:t>
          </a:r>
        </a:p>
        <a:p>
          <a:r>
            <a:rPr lang="de-DE" sz="1100" baseline="0"/>
            <a:t>- die wöchentliche Arbeitszeit darf 48 Stunden nicht überschreiten</a:t>
          </a:r>
        </a:p>
        <a:p>
          <a:endParaRPr lang="de-DE" sz="1100" baseline="0"/>
        </a:p>
        <a:p>
          <a:r>
            <a:rPr lang="de-DE" sz="1100" b="1" baseline="0"/>
            <a:t>§ 4: Ruhepausen</a:t>
          </a:r>
        </a:p>
        <a:p>
          <a:r>
            <a:rPr lang="de-DE" sz="1100" baseline="0"/>
            <a:t>- mindestens 30 Minuten Pause bei einer Arbeitszeit von mehr als 6 bis zu 9 Stunden</a:t>
          </a:r>
        </a:p>
        <a:p>
          <a:r>
            <a:rPr lang="de-DE" sz="1100" baseline="0"/>
            <a:t>- weitere 15 Minuten Pause bei einer Arbeitszeit von mehr als 9 Stunden</a:t>
          </a:r>
        </a:p>
        <a:p>
          <a:endParaRPr lang="de-DE" sz="1100" baseline="0"/>
        </a:p>
        <a:p>
          <a:r>
            <a:rPr lang="de-DE" sz="1100" b="1" baseline="0"/>
            <a:t>§ 5: Ruhezeit</a:t>
          </a:r>
        </a:p>
        <a:p>
          <a:r>
            <a:rPr lang="de-DE" sz="1100" baseline="0"/>
            <a:t>- nach Beendigung der täglichen Arbeitszeit ist eine Ruhezeit von mindestens 11 Stunden vor Beginn der nächsten Arbeitszeit einzuhalten</a:t>
          </a:r>
        </a:p>
      </xdr:txBody>
    </xdr:sp>
    <xdr:clientData fPrintsWithSheet="0"/>
  </xdr:oneCellAnchor>
  <xdr:oneCellAnchor>
    <xdr:from>
      <xdr:col>17</xdr:col>
      <xdr:colOff>266626</xdr:colOff>
      <xdr:row>18</xdr:row>
      <xdr:rowOff>192422</xdr:rowOff>
    </xdr:from>
    <xdr:ext cx="6624548" cy="8860631"/>
    <xdr:sp macro="" textlink="">
      <xdr:nvSpPr>
        <xdr:cNvPr id="4" name="Textfeld 3"/>
        <xdr:cNvSpPr txBox="1"/>
      </xdr:nvSpPr>
      <xdr:spPr>
        <a:xfrm>
          <a:off x="10105951" y="4250072"/>
          <a:ext cx="6624548" cy="8860631"/>
        </a:xfrm>
        <a:prstGeom prst="rect">
          <a:avLst/>
        </a:prstGeom>
        <a:solidFill>
          <a:schemeClr val="bg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ts val="1300"/>
            </a:lnSpc>
          </a:pPr>
          <a:r>
            <a:rPr lang="de-DE" sz="1200" b="1" u="sng"/>
            <a:t>Hinweise zur Nutzung</a:t>
          </a:r>
          <a:r>
            <a:rPr lang="de-DE" sz="1200" b="1" u="sng" baseline="0"/>
            <a:t> des Formulars:</a:t>
          </a:r>
          <a:endParaRPr lang="de-DE" sz="1100" b="1" u="sng"/>
        </a:p>
        <a:p>
          <a:pPr>
            <a:lnSpc>
              <a:spcPts val="1200"/>
            </a:lnSpc>
          </a:pPr>
          <a:endParaRPr lang="de-DE" sz="1100"/>
        </a:p>
        <a:p>
          <a:pPr>
            <a:lnSpc>
              <a:spcPts val="1200"/>
            </a:lnSpc>
          </a:pPr>
          <a:r>
            <a:rPr lang="de-DE" sz="1100"/>
            <a:t>Bitte tragen Sie im oberen Bereich zunächst</a:t>
          </a:r>
          <a:r>
            <a:rPr lang="de-DE" sz="1100" baseline="0"/>
            <a:t> das </a:t>
          </a:r>
          <a:r>
            <a:rPr lang="de-DE" sz="1100" b="1" baseline="0"/>
            <a:t>Jahr</a:t>
          </a:r>
          <a:r>
            <a:rPr lang="de-DE" sz="1100" baseline="0"/>
            <a:t>, Ihren </a:t>
          </a:r>
          <a:r>
            <a:rPr lang="de-DE" sz="1100" b="1" baseline="0"/>
            <a:t>Namen</a:t>
          </a:r>
          <a:r>
            <a:rPr lang="de-DE" sz="1100" baseline="0"/>
            <a:t>, </a:t>
          </a:r>
          <a:r>
            <a:rPr lang="de-DE" sz="1100" b="1" baseline="0"/>
            <a:t>Beschäftigungsbereich</a:t>
          </a:r>
          <a:r>
            <a:rPr lang="de-DE" sz="1100" baseline="0"/>
            <a:t> und Ihr </a:t>
          </a:r>
          <a:r>
            <a:rPr lang="de-DE" sz="1100" b="1" baseline="0"/>
            <a:t>Beschäftigungsverhältnis </a:t>
          </a:r>
          <a:r>
            <a:rPr lang="de-DE" sz="1100" baseline="0"/>
            <a:t>ein.</a:t>
          </a:r>
        </a:p>
        <a:p>
          <a:pPr>
            <a:lnSpc>
              <a:spcPts val="1200"/>
            </a:lnSpc>
          </a:pPr>
          <a:endParaRPr lang="de-DE" sz="1100" baseline="0"/>
        </a:p>
        <a:p>
          <a:pPr>
            <a:lnSpc>
              <a:spcPts val="1200"/>
            </a:lnSpc>
          </a:pPr>
          <a:r>
            <a:rPr lang="de-DE" sz="1100" baseline="0"/>
            <a:t>Im Feld </a:t>
          </a:r>
          <a:r>
            <a:rPr lang="de-DE" sz="1100" b="1" baseline="0"/>
            <a:t>Wöchentl. Arbeitszeit</a:t>
          </a:r>
          <a:r>
            <a:rPr lang="de-DE" sz="1100" b="0" baseline="0"/>
            <a:t> im oberen Kasten tragen Sie bitte Ihre vertraglich vereinbarte Wochenarbeitszeit ein.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r>
            <a:rPr lang="de-DE" sz="1100" b="0" baseline="0"/>
            <a:t>Die Wochenarbeitszeit wird standardmäßig auf </a:t>
          </a:r>
          <a:r>
            <a:rPr lang="de-DE" sz="1100" b="1" baseline="0"/>
            <a:t>5</a:t>
          </a:r>
          <a:r>
            <a:rPr lang="de-DE" sz="1100" b="0" baseline="0"/>
            <a:t> </a:t>
          </a:r>
          <a:r>
            <a:rPr lang="de-DE" sz="1100" b="1" baseline="0"/>
            <a:t>Arbeitstage </a:t>
          </a:r>
          <a:r>
            <a:rPr lang="de-DE" sz="1100" b="0" baseline="0"/>
            <a:t>(Mo - Fr) verteilt. Wenn Sie eine hiervon abweichende Verteilung vereinbart haben, tragen Sie bitte Ihre indivduellen Soll-Zeiten in die Zeile  </a:t>
          </a:r>
          <a:r>
            <a:rPr lang="de-DE" sz="1100" b="1" baseline="0"/>
            <a:t>individuell </a:t>
          </a:r>
          <a:r>
            <a:rPr lang="de-DE" sz="1100" b="0" baseline="0"/>
            <a:t>ein. Beachten Sie bitte, dass die Summe der Soll-Stunden pro Tag dem Wert im Feld </a:t>
          </a:r>
          <a:r>
            <a:rPr lang="de-DE" sz="1100" b="1" baseline="0"/>
            <a:t>wöchentl. Arbeitszeit </a:t>
          </a:r>
          <a:r>
            <a:rPr lang="de-DE" sz="1100" b="0" baseline="0"/>
            <a:t>entsprechen muss. 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pPr>
            <a:lnSpc>
              <a:spcPts val="1200"/>
            </a:lnSpc>
          </a:pPr>
          <a:r>
            <a:rPr lang="de-DE" sz="1100" b="0" baseline="0"/>
            <a:t>Die eingetragenen Soll-Werte gelten für den gesamten Monat! Einzelne Abweichungen hiervon werden über das FLEX-Konto ausgeglichen.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pPr lvl="1">
            <a:lnSpc>
              <a:spcPts val="1200"/>
            </a:lnSpc>
          </a:pPr>
          <a:r>
            <a:rPr lang="de-DE" sz="1100" b="0" baseline="0"/>
            <a:t>Wenn Sie also bspw. </a:t>
          </a:r>
          <a:r>
            <a:rPr lang="de-DE" sz="1100" b="0" i="1" baseline="0"/>
            <a:t>Montag, Mittwoch</a:t>
          </a:r>
          <a:r>
            <a:rPr lang="de-DE" sz="1100" b="0" baseline="0"/>
            <a:t>, und </a:t>
          </a:r>
          <a:r>
            <a:rPr lang="de-DE" sz="1100" b="0" i="1" baseline="0"/>
            <a:t>Freitag </a:t>
          </a:r>
          <a:r>
            <a:rPr lang="de-DE" sz="1100" b="0" baseline="0"/>
            <a:t>als regelmäßige Arbeitstage eingetragen haben, aber in einer Woche mal am </a:t>
          </a:r>
          <a:r>
            <a:rPr lang="de-DE" sz="1100" b="0" i="1" baseline="0"/>
            <a:t>Donnerstag </a:t>
          </a:r>
          <a:r>
            <a:rPr lang="de-DE" sz="1100" b="0" baseline="0"/>
            <a:t>anstatt </a:t>
          </a:r>
          <a:r>
            <a:rPr lang="de-DE" sz="1100" b="0" i="1" baseline="0"/>
            <a:t>Mittwoch </a:t>
          </a:r>
          <a:r>
            <a:rPr lang="de-DE" sz="1100" b="0" baseline="0"/>
            <a:t>arbeiten, dann werden die Minusstunden vom </a:t>
          </a:r>
          <a:r>
            <a:rPr lang="de-DE" sz="1100" b="0" i="1" baseline="0"/>
            <a:t>Mittwoch </a:t>
          </a:r>
          <a:r>
            <a:rPr lang="de-DE" sz="1100" b="0" baseline="0"/>
            <a:t>am </a:t>
          </a:r>
          <a:r>
            <a:rPr lang="de-DE" sz="1100" b="0" i="1" baseline="0"/>
            <a:t>Donnerstag</a:t>
          </a:r>
          <a:r>
            <a:rPr lang="de-DE" sz="1100" b="0" baseline="0"/>
            <a:t> wieder ausgeglichen.</a:t>
          </a:r>
        </a:p>
        <a:p>
          <a:endParaRPr lang="de-DE" sz="1100" b="0" baseline="0"/>
        </a:p>
        <a:p>
          <a:r>
            <a:rPr lang="de-DE" sz="1100" b="0" baseline="0"/>
            <a:t>Wenn sich im Laufe des Monats Ihre </a:t>
          </a:r>
          <a:r>
            <a:rPr lang="de-DE" sz="1100" b="1" baseline="0"/>
            <a:t>vertraglich vereinbarte Wochenarbeitszeit ändert</a:t>
          </a:r>
          <a:r>
            <a:rPr lang="de-DE" sz="1100" b="0" baseline="0"/>
            <a:t> oder sich Ihre </a:t>
          </a:r>
          <a:r>
            <a:rPr lang="de-DE" sz="1100" b="1" baseline="0"/>
            <a:t>regelmäßigen Arbeitstage ändern </a:t>
          </a:r>
          <a:r>
            <a:rPr lang="de-DE" sz="1100" b="0" baseline="0"/>
            <a:t>tragen Sie die neue Arbeitszeit und/oder die neuen Arbeitstage in den unteren Kasten ein. Hier müssen Sie dann auch eintragen ab wann die Änderungen gültig sind. </a:t>
          </a:r>
          <a:endParaRPr lang="de-DE" sz="1100" b="1" baseline="0"/>
        </a:p>
        <a:p>
          <a:endParaRPr lang="de-DE" sz="1100" b="0" baseline="0"/>
        </a:p>
        <a:p>
          <a:pPr>
            <a:lnSpc>
              <a:spcPts val="1200"/>
            </a:lnSpc>
          </a:pPr>
          <a:r>
            <a:rPr lang="de-DE" sz="1100" b="0" baseline="0"/>
            <a:t>In den Spalten </a:t>
          </a:r>
          <a:r>
            <a:rPr lang="de-DE" sz="1100" b="1" baseline="0"/>
            <a:t>Beginn </a:t>
          </a:r>
          <a:r>
            <a:rPr lang="de-DE" sz="1100" b="0" u="none" baseline="0"/>
            <a:t>und </a:t>
          </a:r>
          <a:r>
            <a:rPr lang="de-DE" sz="1100" b="1" u="none" baseline="0"/>
            <a:t>Ende </a:t>
          </a:r>
          <a:r>
            <a:rPr lang="de-DE" sz="1100" b="0" u="none" baseline="0"/>
            <a:t>tragen Sie bitte jeweils Beginn und Ende der täglichen Arbeitszeit im Format </a:t>
          </a:r>
          <a:r>
            <a:rPr lang="de-DE" sz="1100" b="1" u="none" baseline="0"/>
            <a:t>hh,mm</a:t>
          </a:r>
          <a:r>
            <a:rPr lang="de-DE" sz="1100" b="0" u="none" baseline="0"/>
            <a:t> ein. Die Summe aller Pausen pro Tag tragen Sie bitte in die Spalte </a:t>
          </a:r>
          <a:r>
            <a:rPr lang="de-DE" sz="1100" b="1" u="none" baseline="0"/>
            <a:t>Pause/n</a:t>
          </a:r>
          <a:r>
            <a:rPr lang="de-DE" sz="1100" b="0" u="none" baseline="0"/>
            <a:t> ein.</a:t>
          </a:r>
        </a:p>
        <a:p>
          <a:endParaRPr lang="de-DE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de-DE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Beginn   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8:00 Uhr   --&gt; Eingabe:    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8,00		</a:t>
          </a:r>
          <a:r>
            <a:rPr lang="de-DE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Ende   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14:25 Uhr --&gt; Eingabe:  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14,25	</a:t>
          </a:r>
        </a:p>
        <a:p>
          <a:pPr lvl="1"/>
          <a:endParaRPr lang="de-D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Pause </a:t>
          </a:r>
          <a:endParaRPr lang="de-DE">
            <a:effectLst/>
          </a:endParaRPr>
        </a:p>
        <a:p>
          <a:pPr lvl="1"/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 Minuten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0,30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endParaRPr lang="de-DE">
            <a:effectLst/>
          </a:endParaRPr>
        </a:p>
        <a:p>
          <a:pPr lvl="1">
            <a:lnSpc>
              <a:spcPts val="1200"/>
            </a:lnSpc>
          </a:pP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 Minuten Pause = 1 Stunde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1,00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de-DE">
            <a:effectLst/>
          </a:endParaRPr>
        </a:p>
        <a:p>
          <a:pPr lvl="1">
            <a:lnSpc>
              <a:spcPts val="1200"/>
            </a:lnSpc>
          </a:pP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 Minuten Pause = 1 Stunde 30 Minuten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1,30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de-DE">
            <a:effectLst/>
          </a:endParaRPr>
        </a:p>
        <a:p>
          <a:endParaRPr lang="de-DE" sz="1100" b="0" u="none" baseline="0"/>
        </a:p>
        <a:p>
          <a:pPr>
            <a:lnSpc>
              <a:spcPts val="1200"/>
            </a:lnSpc>
          </a:pPr>
          <a:r>
            <a:rPr lang="de-DE" sz="1100" b="0" u="none" baseline="0"/>
            <a:t>In der Spalte </a:t>
          </a:r>
          <a:r>
            <a:rPr lang="de-DE" sz="1100" b="1" u="none" baseline="0"/>
            <a:t>IST</a:t>
          </a:r>
          <a:r>
            <a:rPr lang="de-DE" sz="1100" b="0" u="none" baseline="0"/>
            <a:t> wird die tatsächliche Arbeitszeit pro Tag angezeigt. Die Spalte </a:t>
          </a:r>
          <a:r>
            <a:rPr lang="de-DE" sz="1100" b="1" u="none" baseline="0"/>
            <a:t> + / - Tag</a:t>
          </a:r>
          <a:r>
            <a:rPr lang="de-DE" sz="1100" b="0" u="none" baseline="0"/>
            <a:t> zeigt die tägliche Abweichung der tatsächlichen Arbeitszeit vom Tages-Soll an.</a:t>
          </a:r>
        </a:p>
        <a:p>
          <a:endParaRPr lang="de-DE" sz="1100" b="0" u="none" baseline="0"/>
        </a:p>
        <a:p>
          <a:pPr>
            <a:lnSpc>
              <a:spcPts val="1200"/>
            </a:lnSpc>
          </a:pPr>
          <a:r>
            <a:rPr lang="de-DE" sz="1100" b="0" u="none" baseline="0"/>
            <a:t>Die Spalte </a:t>
          </a:r>
          <a:r>
            <a:rPr lang="de-DE" sz="1100" b="1" u="none" baseline="0"/>
            <a:t>FLEX</a:t>
          </a:r>
          <a:r>
            <a:rPr lang="de-DE" sz="1100" b="0" u="none" baseline="0"/>
            <a:t> zeigt die Summe aller über die Vertragsstunden hinaus geleisteten Arbeitszeiten an. Diese Flex-Stunden müssen bis zum Vertragsende, aber spätestens innerhalb von 12 Monaten nach Erbringung der Arbeitsleistung ausgeglichen sein. Am Monatsende übernehmen Sie die Flex-Stunden aus dem Feld </a:t>
          </a:r>
          <a:r>
            <a:rPr lang="de-DE" sz="1100" b="1" u="none" baseline="0"/>
            <a:t>Flex Gesamt </a:t>
          </a:r>
          <a:r>
            <a:rPr lang="de-DE" sz="1100" b="0" u="none" baseline="0"/>
            <a:t>in den Folgemonat und tragen diesen Wert in das Feld </a:t>
          </a:r>
          <a:r>
            <a:rPr lang="de-DE" sz="1100" b="1" baseline="0"/>
            <a:t>Übertrag Vormonat</a:t>
          </a:r>
          <a:r>
            <a:rPr lang="de-DE" sz="1100" b="0" baseline="0"/>
            <a:t> ein.</a:t>
          </a:r>
          <a:endParaRPr lang="de-DE" sz="1100" b="1"/>
        </a:p>
        <a:p>
          <a:pPr>
            <a:lnSpc>
              <a:spcPts val="1100"/>
            </a:lnSpc>
          </a:pPr>
          <a:r>
            <a:rPr lang="de-DE" sz="1100"/>
            <a:t>___________________________________________________</a:t>
          </a:r>
        </a:p>
        <a:p>
          <a:pPr>
            <a:lnSpc>
              <a:spcPts val="1100"/>
            </a:lnSpc>
          </a:pPr>
          <a:endParaRPr lang="de-DE" sz="1100"/>
        </a:p>
        <a:p>
          <a:pPr>
            <a:lnSpc>
              <a:spcPts val="1100"/>
            </a:lnSpc>
          </a:pPr>
          <a:r>
            <a:rPr lang="de-DE" sz="1100"/>
            <a:t>In der Spalte </a:t>
          </a:r>
          <a:r>
            <a:rPr lang="de-DE" sz="1100" b="1"/>
            <a:t>Art </a:t>
          </a:r>
          <a:r>
            <a:rPr lang="de-DE" sz="1100" b="0"/>
            <a:t>können Sie Tage</a:t>
          </a:r>
          <a:r>
            <a:rPr lang="de-DE" sz="1100" b="0" baseline="0"/>
            <a:t> markieren, an denen eine Abweichung vom Standard vorliegt. Je nach Art der Eingabe gibt es unterschiedliche Auswirkungen. Sie können dort zwischen folgenden Kürzel wählen</a:t>
          </a:r>
        </a:p>
        <a:p>
          <a:pPr>
            <a:lnSpc>
              <a:spcPts val="1100"/>
            </a:lnSpc>
          </a:pPr>
          <a:endParaRPr lang="de-DE" sz="1100" b="0" baseline="0"/>
        </a:p>
        <a:p>
          <a:r>
            <a:rPr lang="de-DE" sz="1100"/>
            <a:t>K = krank 		(IST</a:t>
          </a:r>
          <a:r>
            <a:rPr lang="de-DE" sz="1100" baseline="0"/>
            <a:t> = SOLL)</a:t>
          </a:r>
        </a:p>
        <a:p>
          <a:pPr>
            <a:lnSpc>
              <a:spcPts val="1100"/>
            </a:lnSpc>
          </a:pPr>
          <a:r>
            <a:rPr lang="de-DE" sz="1100" baseline="0"/>
            <a:t>U = Urlaub</a:t>
          </a:r>
          <a:r>
            <a:rPr lang="de-DE" sz="1100"/>
            <a:t>          	(IST = SOLL)</a:t>
          </a:r>
        </a:p>
        <a:p>
          <a:r>
            <a:rPr lang="de-DE" sz="1100"/>
            <a:t>F = Feiertag		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(IST = SOLL)</a:t>
          </a:r>
          <a:endParaRPr lang="de-DE">
            <a:effectLst/>
          </a:endParaRPr>
        </a:p>
        <a:p>
          <a:pPr>
            <a:lnSpc>
              <a:spcPts val="1100"/>
            </a:lnSpc>
          </a:pPr>
          <a:r>
            <a:rPr lang="de-DE" sz="1100"/>
            <a:t>SU = Stundenweise Urlaub	(für SHK/WHF/WHK:</a:t>
          </a:r>
          <a:r>
            <a:rPr lang="de-DE" sz="1100" baseline="0"/>
            <a:t> </a:t>
          </a:r>
          <a:r>
            <a:rPr lang="de-DE" sz="1100"/>
            <a:t>Urlaubszeit in Stunden in der Spalte</a:t>
          </a:r>
          <a:r>
            <a:rPr lang="de-DE" sz="1100" baseline="0"/>
            <a:t> </a:t>
          </a:r>
          <a:r>
            <a:rPr lang="de-DE" sz="1100" b="1" baseline="0"/>
            <a:t>Zeit</a:t>
          </a:r>
          <a:r>
            <a:rPr lang="de-DE" sz="1100" b="0" baseline="0"/>
            <a:t> eintragen)</a:t>
          </a:r>
        </a:p>
        <a:p>
          <a:pPr>
            <a:lnSpc>
              <a:spcPts val="1100"/>
            </a:lnSpc>
          </a:pPr>
          <a:r>
            <a:rPr lang="de-DE" sz="1100"/>
            <a:t>UU = Unbezahlter Urlaub	(SOLL</a:t>
          </a:r>
          <a:r>
            <a:rPr lang="de-DE" sz="1100" baseline="0"/>
            <a:t> = 0,00)</a:t>
          </a:r>
          <a:endParaRPr lang="de-DE" sz="1100"/>
        </a:p>
        <a:p>
          <a:r>
            <a:rPr lang="de-DE" sz="1100"/>
            <a:t>SV = Sollvorgabe	(Eingabe</a:t>
          </a:r>
          <a:r>
            <a:rPr lang="de-DE" sz="1100" baseline="0"/>
            <a:t> des SOLL in die Spalte </a:t>
          </a:r>
          <a:r>
            <a:rPr lang="de-DE" sz="1100" b="1" baseline="0"/>
            <a:t>Zeit</a:t>
          </a:r>
          <a:r>
            <a:rPr lang="de-DE" sz="1100" b="0" baseline="0"/>
            <a:t> wenn SOLL vom Standard abweicht.)</a:t>
          </a:r>
        </a:p>
        <a:p>
          <a:endParaRPr lang="de-DE" sz="1100" b="1" baseline="0"/>
        </a:p>
        <a:p>
          <a:pPr>
            <a:lnSpc>
              <a:spcPts val="900"/>
            </a:lnSpc>
          </a:pPr>
          <a:endParaRPr lang="de-DE" sz="1100" b="1" baseline="0"/>
        </a:p>
        <a:p>
          <a:pPr>
            <a:lnSpc>
              <a:spcPts val="1200"/>
            </a:lnSpc>
          </a:pPr>
          <a:endParaRPr lang="de-DE" sz="1100" b="1" baseline="0"/>
        </a:p>
        <a:p>
          <a:pPr>
            <a:lnSpc>
              <a:spcPts val="800"/>
            </a:lnSpc>
          </a:pPr>
          <a:endParaRPr lang="de-DE" sz="1100" b="1"/>
        </a:p>
      </xdr:txBody>
    </xdr:sp>
    <xdr:clientData fPrintsWithSheet="0"/>
  </xdr:oneCellAnchor>
  <xdr:twoCellAnchor>
    <xdr:from>
      <xdr:col>5</xdr:col>
      <xdr:colOff>0</xdr:colOff>
      <xdr:row>17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5" name="Rechteck 4"/>
        <xdr:cNvSpPr/>
      </xdr:nvSpPr>
      <xdr:spPr>
        <a:xfrm>
          <a:off x="2686050" y="3819525"/>
          <a:ext cx="1771650" cy="8448675"/>
        </a:xfrm>
        <a:prstGeom prst="rect">
          <a:avLst/>
        </a:prstGeom>
        <a:noFill/>
        <a:ln w="12700">
          <a:solidFill>
            <a:prstClr val="black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/>
      </xdr:spPr>
      <xdr:txBody>
        <a:bodyPr vertOverflow="clip" horzOverflow="clip" wrap="square"/>
        <a:lstStyle/>
        <a:p>
          <a:endParaRPr lang="de-DE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723900</xdr:colOff>
      <xdr:row>51</xdr:row>
      <xdr:rowOff>0</xdr:rowOff>
    </xdr:from>
    <xdr:to>
      <xdr:col>15</xdr:col>
      <xdr:colOff>809625</xdr:colOff>
      <xdr:row>52</xdr:row>
      <xdr:rowOff>9525</xdr:rowOff>
    </xdr:to>
    <xdr:sp macro="" textlink="">
      <xdr:nvSpPr>
        <xdr:cNvPr id="2" name="Textfeld 1"/>
        <xdr:cNvSpPr txBox="1"/>
      </xdr:nvSpPr>
      <xdr:spPr>
        <a:xfrm>
          <a:off x="6315075" y="12506325"/>
          <a:ext cx="31432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--&gt; diesen Wert</a:t>
          </a:r>
          <a:r>
            <a:rPr lang="de-DE" sz="1000" baseline="0"/>
            <a:t> in den Folgemonat übertragen</a:t>
          </a:r>
          <a:endParaRPr lang="de-DE" sz="1000"/>
        </a:p>
      </xdr:txBody>
    </xdr:sp>
    <xdr:clientData fPrintsWithSheet="0"/>
  </xdr:twoCellAnchor>
  <xdr:oneCellAnchor>
    <xdr:from>
      <xdr:col>17</xdr:col>
      <xdr:colOff>277091</xdr:colOff>
      <xdr:row>0</xdr:row>
      <xdr:rowOff>69273</xdr:rowOff>
    </xdr:from>
    <xdr:ext cx="6593033" cy="3082767"/>
    <xdr:sp macro="" textlink="">
      <xdr:nvSpPr>
        <xdr:cNvPr id="3" name="Textfeld 2"/>
        <xdr:cNvSpPr txBox="1"/>
      </xdr:nvSpPr>
      <xdr:spPr>
        <a:xfrm>
          <a:off x="10116416" y="69273"/>
          <a:ext cx="6593033" cy="3082767"/>
        </a:xfrm>
        <a:prstGeom prst="rect">
          <a:avLst/>
        </a:prstGeom>
        <a:solidFill>
          <a:srgbClr val="FFFF00"/>
        </a:solidFill>
        <a:ln w="317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400" b="1" u="sng"/>
            <a:t>Rechtliche Rahmenbedingungen:</a:t>
          </a:r>
        </a:p>
        <a:p>
          <a:endParaRPr lang="de-DE" sz="1100"/>
        </a:p>
        <a:p>
          <a:r>
            <a:rPr lang="de-DE" sz="1200">
              <a:solidFill>
                <a:srgbClr val="FF0000"/>
              </a:solidFill>
            </a:rPr>
            <a:t>Die Regelungen des Arbeitszeitgesetzes (ArbZG)</a:t>
          </a:r>
          <a:r>
            <a:rPr lang="de-DE" sz="1200" baseline="0">
              <a:solidFill>
                <a:srgbClr val="FF0000"/>
              </a:solidFill>
            </a:rPr>
            <a:t> sind jederzeit zu beachten!</a:t>
          </a:r>
        </a:p>
        <a:p>
          <a:endParaRPr lang="de-DE" sz="1100" baseline="0"/>
        </a:p>
        <a:p>
          <a:r>
            <a:rPr lang="de-DE" sz="1100" u="sng" baseline="0"/>
            <a:t>Auszug aus dem Gesetz (Stand: Jan. 2015)</a:t>
          </a:r>
        </a:p>
        <a:p>
          <a:endParaRPr lang="de-DE" sz="1100" u="sng" baseline="0"/>
        </a:p>
        <a:p>
          <a:r>
            <a:rPr lang="de-DE" sz="1100" b="1" baseline="0"/>
            <a:t>§ 3: Arbeitszeit</a:t>
          </a:r>
        </a:p>
        <a:p>
          <a:r>
            <a:rPr lang="de-DE" sz="1100" baseline="0"/>
            <a:t>- die tägliche Arbeitszeit darf 10 Stunden nicht überschreiten</a:t>
          </a:r>
        </a:p>
        <a:p>
          <a:r>
            <a:rPr lang="de-DE" sz="1100" baseline="0"/>
            <a:t>- die wöchentliche Arbeitszeit darf 48 Stunden nicht überschreiten</a:t>
          </a:r>
        </a:p>
        <a:p>
          <a:endParaRPr lang="de-DE" sz="1100" baseline="0"/>
        </a:p>
        <a:p>
          <a:r>
            <a:rPr lang="de-DE" sz="1100" b="1" baseline="0"/>
            <a:t>§ 4: Ruhepausen</a:t>
          </a:r>
        </a:p>
        <a:p>
          <a:r>
            <a:rPr lang="de-DE" sz="1100" baseline="0"/>
            <a:t>- mindestens 30 Minuten Pause bei einer Arbeitszeit von mehr als 6 bis zu 9 Stunden</a:t>
          </a:r>
        </a:p>
        <a:p>
          <a:r>
            <a:rPr lang="de-DE" sz="1100" baseline="0"/>
            <a:t>- weitere 15 Minuten Pause bei einer Arbeitszeit von mehr als 9 Stunden</a:t>
          </a:r>
        </a:p>
        <a:p>
          <a:endParaRPr lang="de-DE" sz="1100" baseline="0"/>
        </a:p>
        <a:p>
          <a:r>
            <a:rPr lang="de-DE" sz="1100" b="1" baseline="0"/>
            <a:t>§ 5: Ruhezeit</a:t>
          </a:r>
        </a:p>
        <a:p>
          <a:r>
            <a:rPr lang="de-DE" sz="1100" baseline="0"/>
            <a:t>- nach Beendigung der täglichen Arbeitszeit ist eine Ruhezeit von mindestens 11 Stunden vor Beginn der nächsten Arbeitszeit einzuhalten</a:t>
          </a:r>
        </a:p>
      </xdr:txBody>
    </xdr:sp>
    <xdr:clientData fPrintsWithSheet="0"/>
  </xdr:oneCellAnchor>
  <xdr:oneCellAnchor>
    <xdr:from>
      <xdr:col>17</xdr:col>
      <xdr:colOff>266626</xdr:colOff>
      <xdr:row>18</xdr:row>
      <xdr:rowOff>192422</xdr:rowOff>
    </xdr:from>
    <xdr:ext cx="6624548" cy="8976047"/>
    <xdr:sp macro="" textlink="">
      <xdr:nvSpPr>
        <xdr:cNvPr id="4" name="Textfeld 3"/>
        <xdr:cNvSpPr txBox="1"/>
      </xdr:nvSpPr>
      <xdr:spPr>
        <a:xfrm>
          <a:off x="10105951" y="4250072"/>
          <a:ext cx="6624548" cy="8976047"/>
        </a:xfrm>
        <a:prstGeom prst="rect">
          <a:avLst/>
        </a:prstGeom>
        <a:solidFill>
          <a:schemeClr val="bg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ts val="1300"/>
            </a:lnSpc>
          </a:pPr>
          <a:r>
            <a:rPr lang="de-DE" sz="1200" b="1" u="sng"/>
            <a:t>Hinweise zur Nutzung</a:t>
          </a:r>
          <a:r>
            <a:rPr lang="de-DE" sz="1200" b="1" u="sng" baseline="0"/>
            <a:t> des Formulars:</a:t>
          </a:r>
          <a:endParaRPr lang="de-DE" sz="1100" b="1" u="sng"/>
        </a:p>
        <a:p>
          <a:pPr>
            <a:lnSpc>
              <a:spcPts val="1200"/>
            </a:lnSpc>
          </a:pPr>
          <a:endParaRPr lang="de-DE" sz="1100"/>
        </a:p>
        <a:p>
          <a:pPr>
            <a:lnSpc>
              <a:spcPts val="1200"/>
            </a:lnSpc>
          </a:pPr>
          <a:r>
            <a:rPr lang="de-DE" sz="1100"/>
            <a:t>Bitte tragen Sie im oberen Bereich zunächst</a:t>
          </a:r>
          <a:r>
            <a:rPr lang="de-DE" sz="1100" baseline="0"/>
            <a:t> das </a:t>
          </a:r>
          <a:r>
            <a:rPr lang="de-DE" sz="1100" b="1" baseline="0"/>
            <a:t>Jahr</a:t>
          </a:r>
          <a:r>
            <a:rPr lang="de-DE" sz="1100" baseline="0"/>
            <a:t>, Ihren </a:t>
          </a:r>
          <a:r>
            <a:rPr lang="de-DE" sz="1100" b="1" baseline="0"/>
            <a:t>Namen</a:t>
          </a:r>
          <a:r>
            <a:rPr lang="de-DE" sz="1100" baseline="0"/>
            <a:t>, </a:t>
          </a:r>
          <a:r>
            <a:rPr lang="de-DE" sz="1100" b="1" baseline="0"/>
            <a:t>Beschäftigungsbereich</a:t>
          </a:r>
          <a:r>
            <a:rPr lang="de-DE" sz="1100" baseline="0"/>
            <a:t> und Ihr </a:t>
          </a:r>
          <a:r>
            <a:rPr lang="de-DE" sz="1100" b="1" baseline="0"/>
            <a:t>Beschäftigungsverhältnis </a:t>
          </a:r>
          <a:r>
            <a:rPr lang="de-DE" sz="1100" baseline="0"/>
            <a:t>ein.</a:t>
          </a:r>
        </a:p>
        <a:p>
          <a:pPr>
            <a:lnSpc>
              <a:spcPts val="1200"/>
            </a:lnSpc>
          </a:pPr>
          <a:endParaRPr lang="de-DE" sz="1100" baseline="0"/>
        </a:p>
        <a:p>
          <a:pPr>
            <a:lnSpc>
              <a:spcPts val="1200"/>
            </a:lnSpc>
          </a:pPr>
          <a:r>
            <a:rPr lang="de-DE" sz="1100" baseline="0"/>
            <a:t>Im Feld </a:t>
          </a:r>
          <a:r>
            <a:rPr lang="de-DE" sz="1100" b="1" baseline="0"/>
            <a:t>Wöchentl. Arbeitszeit</a:t>
          </a:r>
          <a:r>
            <a:rPr lang="de-DE" sz="1100" b="0" baseline="0"/>
            <a:t> im oberen Kasten tragen Sie bitte Ihre vertraglich vereinbarte Wochenarbeitszeit ein.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r>
            <a:rPr lang="de-DE" sz="1100" b="0" baseline="0"/>
            <a:t>Die Wochenarbeitszeit wird standardmäßig auf </a:t>
          </a:r>
          <a:r>
            <a:rPr lang="de-DE" sz="1100" b="1" baseline="0"/>
            <a:t>5</a:t>
          </a:r>
          <a:r>
            <a:rPr lang="de-DE" sz="1100" b="0" baseline="0"/>
            <a:t> </a:t>
          </a:r>
          <a:r>
            <a:rPr lang="de-DE" sz="1100" b="1" baseline="0"/>
            <a:t>Arbeitstage </a:t>
          </a:r>
          <a:r>
            <a:rPr lang="de-DE" sz="1100" b="0" baseline="0"/>
            <a:t>(Mo - Fr) verteilt. Wenn Sie eine hiervon abweichende Verteilung vereinbart haben, tragen Sie bitte Ihre indivduellen Soll-Zeiten in die Zeile  </a:t>
          </a:r>
          <a:r>
            <a:rPr lang="de-DE" sz="1100" b="1" baseline="0"/>
            <a:t>individuell </a:t>
          </a:r>
          <a:r>
            <a:rPr lang="de-DE" sz="1100" b="0" baseline="0"/>
            <a:t>ein. Beachten Sie bitte, dass die Summe der Soll-Stunden pro Tag dem Wert im Feld </a:t>
          </a:r>
          <a:r>
            <a:rPr lang="de-DE" sz="1100" b="1" baseline="0"/>
            <a:t>wöchentl. Arbeitszeit </a:t>
          </a:r>
          <a:r>
            <a:rPr lang="de-DE" sz="1100" b="0" baseline="0"/>
            <a:t>entsprechen muss. 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pPr>
            <a:lnSpc>
              <a:spcPts val="1200"/>
            </a:lnSpc>
          </a:pPr>
          <a:r>
            <a:rPr lang="de-DE" sz="1100" b="0" baseline="0"/>
            <a:t>Die eingetragenen Soll-Werte gelten für den gesamten Monat! Einzelne Abweichungen hiervon werden über das FLEX-Konto ausgeglichen.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pPr lvl="1">
            <a:lnSpc>
              <a:spcPts val="1200"/>
            </a:lnSpc>
          </a:pPr>
          <a:r>
            <a:rPr lang="de-DE" sz="1100" b="0" baseline="0"/>
            <a:t>Wenn Sie also bspw. </a:t>
          </a:r>
          <a:r>
            <a:rPr lang="de-DE" sz="1100" b="0" i="1" baseline="0"/>
            <a:t>Montag, Mittwoch</a:t>
          </a:r>
          <a:r>
            <a:rPr lang="de-DE" sz="1100" b="0" baseline="0"/>
            <a:t>, und </a:t>
          </a:r>
          <a:r>
            <a:rPr lang="de-DE" sz="1100" b="0" i="1" baseline="0"/>
            <a:t>Freitag </a:t>
          </a:r>
          <a:r>
            <a:rPr lang="de-DE" sz="1100" b="0" baseline="0"/>
            <a:t>als regelmäßige Arbeitstage eingetragen haben, aber in einer Woche mal am </a:t>
          </a:r>
          <a:r>
            <a:rPr lang="de-DE" sz="1100" b="0" i="1" baseline="0"/>
            <a:t>Donnerstag </a:t>
          </a:r>
          <a:r>
            <a:rPr lang="de-DE" sz="1100" b="0" baseline="0"/>
            <a:t>anstatt </a:t>
          </a:r>
          <a:r>
            <a:rPr lang="de-DE" sz="1100" b="0" i="1" baseline="0"/>
            <a:t>Mittwoch </a:t>
          </a:r>
          <a:r>
            <a:rPr lang="de-DE" sz="1100" b="0" baseline="0"/>
            <a:t>arbeiten, dann werden die Minusstunden vom </a:t>
          </a:r>
          <a:r>
            <a:rPr lang="de-DE" sz="1100" b="0" i="1" baseline="0"/>
            <a:t>Mittwoch </a:t>
          </a:r>
          <a:r>
            <a:rPr lang="de-DE" sz="1100" b="0" baseline="0"/>
            <a:t>am </a:t>
          </a:r>
          <a:r>
            <a:rPr lang="de-DE" sz="1100" b="0" i="1" baseline="0"/>
            <a:t>Donnerstag</a:t>
          </a:r>
          <a:r>
            <a:rPr lang="de-DE" sz="1100" b="0" baseline="0"/>
            <a:t> wieder ausgeglichen.</a:t>
          </a:r>
        </a:p>
        <a:p>
          <a:endParaRPr lang="de-DE" sz="1100" b="0" baseline="0"/>
        </a:p>
        <a:p>
          <a:r>
            <a:rPr lang="de-DE" sz="1100" b="0" baseline="0"/>
            <a:t>Wenn sich im Laufe des Monats Ihre </a:t>
          </a:r>
          <a:r>
            <a:rPr lang="de-DE" sz="1100" b="1" baseline="0"/>
            <a:t>vertraglich vereinbarte Wochenarbeitszeit ändert</a:t>
          </a:r>
          <a:r>
            <a:rPr lang="de-DE" sz="1100" b="0" baseline="0"/>
            <a:t> oder sich Ihre </a:t>
          </a:r>
          <a:r>
            <a:rPr lang="de-DE" sz="1100" b="1" baseline="0"/>
            <a:t>regelmäßigen Arbeitstage ändern </a:t>
          </a:r>
          <a:r>
            <a:rPr lang="de-DE" sz="1100" b="0" baseline="0"/>
            <a:t>tragen Sie die neue Arbeitszeit und/oder die neuen Arbeitstage in den unteren Kasten ein. Hier müssen Sie dann auch eintragen ab wann die Änderungen gültig sind. </a:t>
          </a:r>
          <a:endParaRPr lang="de-DE" sz="1100" b="1" baseline="0"/>
        </a:p>
        <a:p>
          <a:endParaRPr lang="de-DE" sz="1100" b="0" baseline="0"/>
        </a:p>
        <a:p>
          <a:pPr>
            <a:lnSpc>
              <a:spcPts val="1200"/>
            </a:lnSpc>
          </a:pPr>
          <a:r>
            <a:rPr lang="de-DE" sz="1100" b="0" baseline="0"/>
            <a:t>In den Spalten </a:t>
          </a:r>
          <a:r>
            <a:rPr lang="de-DE" sz="1100" b="1" baseline="0"/>
            <a:t>Beginn </a:t>
          </a:r>
          <a:r>
            <a:rPr lang="de-DE" sz="1100" b="0" u="none" baseline="0"/>
            <a:t>und </a:t>
          </a:r>
          <a:r>
            <a:rPr lang="de-DE" sz="1100" b="1" u="none" baseline="0"/>
            <a:t>Ende </a:t>
          </a:r>
          <a:r>
            <a:rPr lang="de-DE" sz="1100" b="0" u="none" baseline="0"/>
            <a:t>tragen Sie bitte jeweils Beginn und Ende der täglichen Arbeitszeit im Format </a:t>
          </a:r>
          <a:r>
            <a:rPr lang="de-DE" sz="1100" b="1" u="none" baseline="0"/>
            <a:t>hh,mm</a:t>
          </a:r>
          <a:r>
            <a:rPr lang="de-DE" sz="1100" b="0" u="none" baseline="0"/>
            <a:t> ein. Die Summe aller Pausen pro Tag tragen Sie bitte in die Spalte </a:t>
          </a:r>
          <a:r>
            <a:rPr lang="de-DE" sz="1100" b="1" u="none" baseline="0"/>
            <a:t>Pause/n</a:t>
          </a:r>
          <a:r>
            <a:rPr lang="de-DE" sz="1100" b="0" u="none" baseline="0"/>
            <a:t> ein.</a:t>
          </a:r>
        </a:p>
        <a:p>
          <a:endParaRPr lang="de-DE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de-DE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Beginn   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8:00 Uhr   --&gt; Eingabe:    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8,00		</a:t>
          </a:r>
          <a:r>
            <a:rPr lang="de-DE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Ende   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14:25 Uhr --&gt; Eingabe:  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14,25	</a:t>
          </a:r>
        </a:p>
        <a:p>
          <a:pPr lvl="1"/>
          <a:endParaRPr lang="de-D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Pause </a:t>
          </a:r>
          <a:endParaRPr lang="de-DE">
            <a:effectLst/>
          </a:endParaRPr>
        </a:p>
        <a:p>
          <a:pPr lvl="1"/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 Minuten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0,30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endParaRPr lang="de-DE">
            <a:effectLst/>
          </a:endParaRPr>
        </a:p>
        <a:p>
          <a:pPr lvl="1">
            <a:lnSpc>
              <a:spcPts val="1200"/>
            </a:lnSpc>
          </a:pP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 Minuten Pause = 1 Stunde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1,00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de-DE">
            <a:effectLst/>
          </a:endParaRPr>
        </a:p>
        <a:p>
          <a:pPr lvl="1">
            <a:lnSpc>
              <a:spcPts val="1200"/>
            </a:lnSpc>
          </a:pP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 Minuten Pause = 1 Stunde 30 Minuten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1,30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de-DE">
            <a:effectLst/>
          </a:endParaRPr>
        </a:p>
        <a:p>
          <a:endParaRPr lang="de-DE" sz="1100" b="0" u="none" baseline="0"/>
        </a:p>
        <a:p>
          <a:pPr>
            <a:lnSpc>
              <a:spcPts val="1200"/>
            </a:lnSpc>
          </a:pPr>
          <a:r>
            <a:rPr lang="de-DE" sz="1100" b="0" u="none" baseline="0"/>
            <a:t>In der Spalte </a:t>
          </a:r>
          <a:r>
            <a:rPr lang="de-DE" sz="1100" b="1" u="none" baseline="0"/>
            <a:t>IST</a:t>
          </a:r>
          <a:r>
            <a:rPr lang="de-DE" sz="1100" b="0" u="none" baseline="0"/>
            <a:t> wird die tatsächliche Arbeitszeit pro Tag angezeigt. Die Spalte </a:t>
          </a:r>
          <a:r>
            <a:rPr lang="de-DE" sz="1100" b="1" u="none" baseline="0"/>
            <a:t> + / - Tag</a:t>
          </a:r>
          <a:r>
            <a:rPr lang="de-DE" sz="1100" b="0" u="none" baseline="0"/>
            <a:t> zeigt die tägliche Abweichung der tatsächlichen Arbeitszeit vom Tages-Soll an.</a:t>
          </a:r>
        </a:p>
        <a:p>
          <a:endParaRPr lang="de-DE" sz="1100" b="0" u="none" baseline="0"/>
        </a:p>
        <a:p>
          <a:pPr>
            <a:lnSpc>
              <a:spcPts val="1200"/>
            </a:lnSpc>
          </a:pPr>
          <a:r>
            <a:rPr lang="de-DE" sz="1100" b="0" u="none" baseline="0"/>
            <a:t>Die Spalte </a:t>
          </a:r>
          <a:r>
            <a:rPr lang="de-DE" sz="1100" b="1" u="none" baseline="0"/>
            <a:t>FLEX</a:t>
          </a:r>
          <a:r>
            <a:rPr lang="de-DE" sz="1100" b="0" u="none" baseline="0"/>
            <a:t> zeigt die Summe aller über die Vertragsstunden hinaus geleisteten Arbeitszeiten an. Diese Flex-Stunden müssen bis zum Vertragsende, aber spätestens innerhalb von 12 Monaten nach Erbringung der Arbeitsleistung ausgeglichen sein. Am Monatsende übernehmen Sie die Flex-Stunden aus dem Feld </a:t>
          </a:r>
          <a:r>
            <a:rPr lang="de-DE" sz="1100" b="1" u="none" baseline="0"/>
            <a:t>Flex Gesamt </a:t>
          </a:r>
          <a:r>
            <a:rPr lang="de-DE" sz="1100" b="0" u="none" baseline="0"/>
            <a:t>in den Folgemonat und tragen diesen Wert in das Feld </a:t>
          </a:r>
          <a:r>
            <a:rPr lang="de-DE" sz="1100" b="1" baseline="0"/>
            <a:t>Übertrag Vormonat</a:t>
          </a:r>
          <a:r>
            <a:rPr lang="de-DE" sz="1100" b="0" baseline="0"/>
            <a:t> ein.</a:t>
          </a:r>
          <a:endParaRPr lang="de-DE" sz="1100" b="1"/>
        </a:p>
        <a:p>
          <a:pPr>
            <a:lnSpc>
              <a:spcPts val="1100"/>
            </a:lnSpc>
          </a:pPr>
          <a:r>
            <a:rPr lang="de-DE" sz="1100"/>
            <a:t>___________________________________________________</a:t>
          </a:r>
        </a:p>
        <a:p>
          <a:pPr>
            <a:lnSpc>
              <a:spcPts val="1100"/>
            </a:lnSpc>
          </a:pPr>
          <a:endParaRPr lang="de-DE" sz="1100"/>
        </a:p>
        <a:p>
          <a:pPr>
            <a:lnSpc>
              <a:spcPts val="1100"/>
            </a:lnSpc>
          </a:pPr>
          <a:r>
            <a:rPr lang="de-DE" sz="1100"/>
            <a:t>In der Spalte </a:t>
          </a:r>
          <a:r>
            <a:rPr lang="de-DE" sz="1100" b="1"/>
            <a:t>Art </a:t>
          </a:r>
          <a:r>
            <a:rPr lang="de-DE" sz="1100" b="0"/>
            <a:t>können Sie Tage</a:t>
          </a:r>
          <a:r>
            <a:rPr lang="de-DE" sz="1100" b="0" baseline="0"/>
            <a:t> markieren, an denen eine Abweichung vom Standard vorliegt. Je nach Art der Eingabe gibt es unterschiedliche Auswirkungen. Sie können dort zwischen folgenden Kürzel wählen</a:t>
          </a:r>
        </a:p>
        <a:p>
          <a:pPr>
            <a:lnSpc>
              <a:spcPts val="1100"/>
            </a:lnSpc>
          </a:pPr>
          <a:endParaRPr lang="de-DE" sz="1100" b="0" baseline="0"/>
        </a:p>
        <a:p>
          <a:r>
            <a:rPr lang="de-DE" sz="1100"/>
            <a:t>K = krank 		(IST</a:t>
          </a:r>
          <a:r>
            <a:rPr lang="de-DE" sz="1100" baseline="0"/>
            <a:t> = SOLL)</a:t>
          </a:r>
        </a:p>
        <a:p>
          <a:pPr>
            <a:lnSpc>
              <a:spcPts val="1100"/>
            </a:lnSpc>
          </a:pPr>
          <a:r>
            <a:rPr lang="de-DE" sz="1100" baseline="0"/>
            <a:t>U = Urlaub</a:t>
          </a:r>
          <a:r>
            <a:rPr lang="de-DE" sz="1100"/>
            <a:t>          	(IST = SOLL)</a:t>
          </a:r>
        </a:p>
        <a:p>
          <a:r>
            <a:rPr lang="de-DE" sz="1100"/>
            <a:t>F = Feiertag		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(IST = SOLL)</a:t>
          </a:r>
          <a:endParaRPr lang="de-DE">
            <a:effectLst/>
          </a:endParaRPr>
        </a:p>
        <a:p>
          <a:pPr>
            <a:lnSpc>
              <a:spcPts val="1100"/>
            </a:lnSpc>
          </a:pPr>
          <a:r>
            <a:rPr lang="de-DE" sz="1100"/>
            <a:t>SU = Stundenweise Urlaub	(für SHK/WHF/WHK:</a:t>
          </a:r>
          <a:r>
            <a:rPr lang="de-DE" sz="1100" baseline="0"/>
            <a:t> </a:t>
          </a:r>
          <a:r>
            <a:rPr lang="de-DE" sz="1100"/>
            <a:t>Urlaubszeit in Stunden in der Spalte</a:t>
          </a:r>
          <a:r>
            <a:rPr lang="de-DE" sz="1100" baseline="0"/>
            <a:t> </a:t>
          </a:r>
          <a:r>
            <a:rPr lang="de-DE" sz="1100" b="1" baseline="0"/>
            <a:t>Zeit</a:t>
          </a:r>
          <a:r>
            <a:rPr lang="de-DE" sz="1100" b="0" baseline="0"/>
            <a:t> eintragen)</a:t>
          </a:r>
        </a:p>
        <a:p>
          <a:pPr>
            <a:lnSpc>
              <a:spcPts val="1100"/>
            </a:lnSpc>
          </a:pPr>
          <a:r>
            <a:rPr lang="de-DE" sz="1100"/>
            <a:t>UU = Unbezahlter Urlaub	(SOLL</a:t>
          </a:r>
          <a:r>
            <a:rPr lang="de-DE" sz="1100" baseline="0"/>
            <a:t> = 0,00)</a:t>
          </a:r>
          <a:endParaRPr lang="de-DE" sz="1100"/>
        </a:p>
        <a:p>
          <a:r>
            <a:rPr lang="de-DE" sz="1100"/>
            <a:t>SV = Sollvorgabe	(Eingabe</a:t>
          </a:r>
          <a:r>
            <a:rPr lang="de-DE" sz="1100" baseline="0"/>
            <a:t> des SOLL in die Spalte </a:t>
          </a:r>
          <a:r>
            <a:rPr lang="de-DE" sz="1100" b="1" baseline="0"/>
            <a:t>Zeit</a:t>
          </a:r>
          <a:r>
            <a:rPr lang="de-DE" sz="1100" b="0" baseline="0"/>
            <a:t> wenn SOLL vom Standard abweicht.)</a:t>
          </a:r>
        </a:p>
        <a:p>
          <a:pPr>
            <a:lnSpc>
              <a:spcPts val="900"/>
            </a:lnSpc>
          </a:pPr>
          <a:endParaRPr lang="de-DE" sz="1100" b="1" baseline="0"/>
        </a:p>
        <a:p>
          <a:endParaRPr lang="de-DE" sz="1100" b="1" baseline="0"/>
        </a:p>
        <a:p>
          <a:pPr>
            <a:lnSpc>
              <a:spcPts val="900"/>
            </a:lnSpc>
          </a:pPr>
          <a:endParaRPr lang="de-DE" sz="1100" b="1" baseline="0"/>
        </a:p>
        <a:p>
          <a:pPr>
            <a:lnSpc>
              <a:spcPts val="1200"/>
            </a:lnSpc>
          </a:pPr>
          <a:endParaRPr lang="de-DE" sz="1100" b="1" baseline="0"/>
        </a:p>
        <a:p>
          <a:pPr>
            <a:lnSpc>
              <a:spcPts val="800"/>
            </a:lnSpc>
          </a:pPr>
          <a:endParaRPr lang="de-DE" sz="1100" b="1"/>
        </a:p>
      </xdr:txBody>
    </xdr:sp>
    <xdr:clientData fPrintsWithSheet="0"/>
  </xdr:oneCellAnchor>
  <xdr:twoCellAnchor>
    <xdr:from>
      <xdr:col>5</xdr:col>
      <xdr:colOff>0</xdr:colOff>
      <xdr:row>17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5" name="Rechteck 4"/>
        <xdr:cNvSpPr/>
      </xdr:nvSpPr>
      <xdr:spPr>
        <a:xfrm>
          <a:off x="2686050" y="3819525"/>
          <a:ext cx="1771650" cy="8448675"/>
        </a:xfrm>
        <a:prstGeom prst="rect">
          <a:avLst/>
        </a:prstGeom>
        <a:noFill/>
        <a:ln w="12700">
          <a:solidFill>
            <a:prstClr val="black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/>
      </xdr:spPr>
      <xdr:txBody>
        <a:bodyPr vertOverflow="clip" horzOverflow="clip" wrap="square"/>
        <a:lstStyle/>
        <a:p>
          <a:endParaRPr lang="de-DE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723900</xdr:colOff>
      <xdr:row>51</xdr:row>
      <xdr:rowOff>0</xdr:rowOff>
    </xdr:from>
    <xdr:to>
      <xdr:col>15</xdr:col>
      <xdr:colOff>809625</xdr:colOff>
      <xdr:row>52</xdr:row>
      <xdr:rowOff>9525</xdr:rowOff>
    </xdr:to>
    <xdr:sp macro="" textlink="">
      <xdr:nvSpPr>
        <xdr:cNvPr id="2" name="Textfeld 1"/>
        <xdr:cNvSpPr txBox="1"/>
      </xdr:nvSpPr>
      <xdr:spPr>
        <a:xfrm>
          <a:off x="6315075" y="12506325"/>
          <a:ext cx="31432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--&gt; diesen Wert</a:t>
          </a:r>
          <a:r>
            <a:rPr lang="de-DE" sz="1000" baseline="0"/>
            <a:t> in den Folgemonat übertragen</a:t>
          </a:r>
          <a:endParaRPr lang="de-DE" sz="1000"/>
        </a:p>
      </xdr:txBody>
    </xdr:sp>
    <xdr:clientData fPrintsWithSheet="0"/>
  </xdr:twoCellAnchor>
  <xdr:oneCellAnchor>
    <xdr:from>
      <xdr:col>17</xdr:col>
      <xdr:colOff>277091</xdr:colOff>
      <xdr:row>0</xdr:row>
      <xdr:rowOff>69273</xdr:rowOff>
    </xdr:from>
    <xdr:ext cx="6593033" cy="3082767"/>
    <xdr:sp macro="" textlink="">
      <xdr:nvSpPr>
        <xdr:cNvPr id="3" name="Textfeld 2"/>
        <xdr:cNvSpPr txBox="1"/>
      </xdr:nvSpPr>
      <xdr:spPr>
        <a:xfrm>
          <a:off x="10116416" y="69273"/>
          <a:ext cx="6593033" cy="3082767"/>
        </a:xfrm>
        <a:prstGeom prst="rect">
          <a:avLst/>
        </a:prstGeom>
        <a:solidFill>
          <a:srgbClr val="FFFF00"/>
        </a:solidFill>
        <a:ln w="317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400" b="1" u="sng"/>
            <a:t>Rechtliche Rahmenbedingungen:</a:t>
          </a:r>
        </a:p>
        <a:p>
          <a:endParaRPr lang="de-DE" sz="1100"/>
        </a:p>
        <a:p>
          <a:r>
            <a:rPr lang="de-DE" sz="1200">
              <a:solidFill>
                <a:srgbClr val="FF0000"/>
              </a:solidFill>
            </a:rPr>
            <a:t>Die Regelungen des Arbeitszeitgesetzes (ArbZG)</a:t>
          </a:r>
          <a:r>
            <a:rPr lang="de-DE" sz="1200" baseline="0">
              <a:solidFill>
                <a:srgbClr val="FF0000"/>
              </a:solidFill>
            </a:rPr>
            <a:t> sind jederzeit zu beachten!</a:t>
          </a:r>
        </a:p>
        <a:p>
          <a:endParaRPr lang="de-DE" sz="1100" baseline="0"/>
        </a:p>
        <a:p>
          <a:r>
            <a:rPr lang="de-DE" sz="1100" u="sng" baseline="0"/>
            <a:t>Auszug aus dem Gesetz (Stand: Jan. 2015)</a:t>
          </a:r>
        </a:p>
        <a:p>
          <a:endParaRPr lang="de-DE" sz="1100" u="sng" baseline="0"/>
        </a:p>
        <a:p>
          <a:r>
            <a:rPr lang="de-DE" sz="1100" b="1" baseline="0"/>
            <a:t>§ 3: Arbeitszeit</a:t>
          </a:r>
        </a:p>
        <a:p>
          <a:r>
            <a:rPr lang="de-DE" sz="1100" baseline="0"/>
            <a:t>- die tägliche Arbeitszeit darf 10 Stunden nicht überschreiten</a:t>
          </a:r>
        </a:p>
        <a:p>
          <a:r>
            <a:rPr lang="de-DE" sz="1100" baseline="0"/>
            <a:t>- die wöchentliche Arbeitszeit darf 48 Stunden nicht überschreiten</a:t>
          </a:r>
        </a:p>
        <a:p>
          <a:endParaRPr lang="de-DE" sz="1100" baseline="0"/>
        </a:p>
        <a:p>
          <a:r>
            <a:rPr lang="de-DE" sz="1100" b="1" baseline="0"/>
            <a:t>§ 4: Ruhepausen</a:t>
          </a:r>
        </a:p>
        <a:p>
          <a:r>
            <a:rPr lang="de-DE" sz="1100" baseline="0"/>
            <a:t>- mindestens 30 Minuten Pause bei einer Arbeitszeit von mehr als 6 bis zu 9 Stunden</a:t>
          </a:r>
        </a:p>
        <a:p>
          <a:r>
            <a:rPr lang="de-DE" sz="1100" baseline="0"/>
            <a:t>- weitere 15 Minuten Pause bei einer Arbeitszeit von mehr als 9 Stunden</a:t>
          </a:r>
        </a:p>
        <a:p>
          <a:endParaRPr lang="de-DE" sz="1100" baseline="0"/>
        </a:p>
        <a:p>
          <a:r>
            <a:rPr lang="de-DE" sz="1100" b="1" baseline="0"/>
            <a:t>§ 5: Ruhezeit</a:t>
          </a:r>
        </a:p>
        <a:p>
          <a:r>
            <a:rPr lang="de-DE" sz="1100" baseline="0"/>
            <a:t>- nach Beendigung der täglichen Arbeitszeit ist eine Ruhezeit von mindestens 11 Stunden vor Beginn der nächsten Arbeitszeit einzuhalten</a:t>
          </a:r>
        </a:p>
      </xdr:txBody>
    </xdr:sp>
    <xdr:clientData fPrintsWithSheet="0"/>
  </xdr:oneCellAnchor>
  <xdr:oneCellAnchor>
    <xdr:from>
      <xdr:col>17</xdr:col>
      <xdr:colOff>266626</xdr:colOff>
      <xdr:row>18</xdr:row>
      <xdr:rowOff>192422</xdr:rowOff>
    </xdr:from>
    <xdr:ext cx="6624548" cy="9032857"/>
    <xdr:sp macro="" textlink="">
      <xdr:nvSpPr>
        <xdr:cNvPr id="4" name="Textfeld 3"/>
        <xdr:cNvSpPr txBox="1"/>
      </xdr:nvSpPr>
      <xdr:spPr>
        <a:xfrm>
          <a:off x="10105951" y="4250072"/>
          <a:ext cx="6624548" cy="9032857"/>
        </a:xfrm>
        <a:prstGeom prst="rect">
          <a:avLst/>
        </a:prstGeom>
        <a:solidFill>
          <a:schemeClr val="bg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ts val="1300"/>
            </a:lnSpc>
          </a:pPr>
          <a:r>
            <a:rPr lang="de-DE" sz="1200" b="1" u="sng"/>
            <a:t>Hinweise zur Nutzung</a:t>
          </a:r>
          <a:r>
            <a:rPr lang="de-DE" sz="1200" b="1" u="sng" baseline="0"/>
            <a:t> des Formulars:</a:t>
          </a:r>
          <a:endParaRPr lang="de-DE" sz="1100" b="1" u="sng"/>
        </a:p>
        <a:p>
          <a:pPr>
            <a:lnSpc>
              <a:spcPts val="1200"/>
            </a:lnSpc>
          </a:pPr>
          <a:endParaRPr lang="de-DE" sz="1100"/>
        </a:p>
        <a:p>
          <a:pPr>
            <a:lnSpc>
              <a:spcPts val="1200"/>
            </a:lnSpc>
          </a:pPr>
          <a:r>
            <a:rPr lang="de-DE" sz="1100"/>
            <a:t>Bitte tragen Sie im oberen Bereich zunächst</a:t>
          </a:r>
          <a:r>
            <a:rPr lang="de-DE" sz="1100" baseline="0"/>
            <a:t> das </a:t>
          </a:r>
          <a:r>
            <a:rPr lang="de-DE" sz="1100" b="1" baseline="0"/>
            <a:t>Jahr</a:t>
          </a:r>
          <a:r>
            <a:rPr lang="de-DE" sz="1100" baseline="0"/>
            <a:t>, Ihren </a:t>
          </a:r>
          <a:r>
            <a:rPr lang="de-DE" sz="1100" b="1" baseline="0"/>
            <a:t>Namen</a:t>
          </a:r>
          <a:r>
            <a:rPr lang="de-DE" sz="1100" baseline="0"/>
            <a:t>, </a:t>
          </a:r>
          <a:r>
            <a:rPr lang="de-DE" sz="1100" b="1" baseline="0"/>
            <a:t>Beschäftigungsbereich</a:t>
          </a:r>
          <a:r>
            <a:rPr lang="de-DE" sz="1100" baseline="0"/>
            <a:t> und Ihr </a:t>
          </a:r>
          <a:r>
            <a:rPr lang="de-DE" sz="1100" b="1" baseline="0"/>
            <a:t>Beschäftigungsverhältnis </a:t>
          </a:r>
          <a:r>
            <a:rPr lang="de-DE" sz="1100" baseline="0"/>
            <a:t>ein.</a:t>
          </a:r>
        </a:p>
        <a:p>
          <a:pPr>
            <a:lnSpc>
              <a:spcPts val="1200"/>
            </a:lnSpc>
          </a:pPr>
          <a:endParaRPr lang="de-DE" sz="1100" baseline="0"/>
        </a:p>
        <a:p>
          <a:pPr>
            <a:lnSpc>
              <a:spcPts val="1200"/>
            </a:lnSpc>
          </a:pPr>
          <a:r>
            <a:rPr lang="de-DE" sz="1100" baseline="0"/>
            <a:t>Im Feld </a:t>
          </a:r>
          <a:r>
            <a:rPr lang="de-DE" sz="1100" b="1" baseline="0"/>
            <a:t>Wöchentl. Arbeitszeit</a:t>
          </a:r>
          <a:r>
            <a:rPr lang="de-DE" sz="1100" b="0" baseline="0"/>
            <a:t> im oberen Kasten tragen Sie bitte Ihre vertraglich vereinbarte Wochenarbeitszeit ein.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r>
            <a:rPr lang="de-DE" sz="1100" b="0" baseline="0"/>
            <a:t>Die Wochenarbeitszeit wird standardmäßig auf </a:t>
          </a:r>
          <a:r>
            <a:rPr lang="de-DE" sz="1100" b="1" baseline="0"/>
            <a:t>5</a:t>
          </a:r>
          <a:r>
            <a:rPr lang="de-DE" sz="1100" b="0" baseline="0"/>
            <a:t> </a:t>
          </a:r>
          <a:r>
            <a:rPr lang="de-DE" sz="1100" b="1" baseline="0"/>
            <a:t>Arbeitstage </a:t>
          </a:r>
          <a:r>
            <a:rPr lang="de-DE" sz="1100" b="0" baseline="0"/>
            <a:t>(Mo - Fr) verteilt. Wenn Sie eine hiervon abweichende Verteilung vereinbart haben, tragen Sie bitte Ihre indivduellen Soll-Zeiten in die Zeile  </a:t>
          </a:r>
          <a:r>
            <a:rPr lang="de-DE" sz="1100" b="1" baseline="0"/>
            <a:t>individuell </a:t>
          </a:r>
          <a:r>
            <a:rPr lang="de-DE" sz="1100" b="0" baseline="0"/>
            <a:t>ein. Beachten Sie bitte, dass die Summe der Soll-Stunden pro Tag dem Wert im Feld </a:t>
          </a:r>
          <a:r>
            <a:rPr lang="de-DE" sz="1100" b="1" baseline="0"/>
            <a:t>wöchentl. Arbeitszeit </a:t>
          </a:r>
          <a:r>
            <a:rPr lang="de-DE" sz="1100" b="0" baseline="0"/>
            <a:t>entsprechen muss. 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pPr>
            <a:lnSpc>
              <a:spcPts val="1200"/>
            </a:lnSpc>
          </a:pPr>
          <a:r>
            <a:rPr lang="de-DE" sz="1100" b="0" baseline="0"/>
            <a:t>Die eingetragenen Soll-Werte gelten für den gesamten Monat! Einzelne Abweichungen hiervon werden über das FLEX-Konto ausgeglichen.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pPr lvl="1">
            <a:lnSpc>
              <a:spcPts val="1200"/>
            </a:lnSpc>
          </a:pPr>
          <a:r>
            <a:rPr lang="de-DE" sz="1100" b="0" baseline="0"/>
            <a:t>Wenn Sie also bspw. </a:t>
          </a:r>
          <a:r>
            <a:rPr lang="de-DE" sz="1100" b="0" i="1" baseline="0"/>
            <a:t>Montag, Mittwoch</a:t>
          </a:r>
          <a:r>
            <a:rPr lang="de-DE" sz="1100" b="0" baseline="0"/>
            <a:t>, und </a:t>
          </a:r>
          <a:r>
            <a:rPr lang="de-DE" sz="1100" b="0" i="1" baseline="0"/>
            <a:t>Freitag </a:t>
          </a:r>
          <a:r>
            <a:rPr lang="de-DE" sz="1100" b="0" baseline="0"/>
            <a:t>als regelmäßige Arbeitstage eingetragen haben, aber in einer Woche mal am </a:t>
          </a:r>
          <a:r>
            <a:rPr lang="de-DE" sz="1100" b="0" i="1" baseline="0"/>
            <a:t>Donnerstag </a:t>
          </a:r>
          <a:r>
            <a:rPr lang="de-DE" sz="1100" b="0" baseline="0"/>
            <a:t>anstatt </a:t>
          </a:r>
          <a:r>
            <a:rPr lang="de-DE" sz="1100" b="0" i="1" baseline="0"/>
            <a:t>Mittwoch </a:t>
          </a:r>
          <a:r>
            <a:rPr lang="de-DE" sz="1100" b="0" baseline="0"/>
            <a:t>arbeiten, dann werden die Minusstunden vom </a:t>
          </a:r>
          <a:r>
            <a:rPr lang="de-DE" sz="1100" b="0" i="1" baseline="0"/>
            <a:t>Mittwoch </a:t>
          </a:r>
          <a:r>
            <a:rPr lang="de-DE" sz="1100" b="0" baseline="0"/>
            <a:t>am </a:t>
          </a:r>
          <a:r>
            <a:rPr lang="de-DE" sz="1100" b="0" i="1" baseline="0"/>
            <a:t>Donnerstag</a:t>
          </a:r>
          <a:r>
            <a:rPr lang="de-DE" sz="1100" b="0" baseline="0"/>
            <a:t> wieder ausgeglichen.</a:t>
          </a:r>
        </a:p>
        <a:p>
          <a:endParaRPr lang="de-DE" sz="1100" b="0" baseline="0"/>
        </a:p>
        <a:p>
          <a:r>
            <a:rPr lang="de-DE" sz="1100" b="0" baseline="0"/>
            <a:t>Wenn sich im Laufe des Monats Ihre </a:t>
          </a:r>
          <a:r>
            <a:rPr lang="de-DE" sz="1100" b="1" baseline="0"/>
            <a:t>vertraglich vereinbarte Wochenarbeitszeit ändert</a:t>
          </a:r>
          <a:r>
            <a:rPr lang="de-DE" sz="1100" b="0" baseline="0"/>
            <a:t> oder sich Ihre </a:t>
          </a:r>
          <a:r>
            <a:rPr lang="de-DE" sz="1100" b="1" baseline="0"/>
            <a:t>regelmäßigen Arbeitstage ändern </a:t>
          </a:r>
          <a:r>
            <a:rPr lang="de-DE" sz="1100" b="0" baseline="0"/>
            <a:t>tragen Sie die neue Arbeitszeit und/oder die neuen Arbeitstage in den unteren Kasten ein. Hier müssen Sie dann auch eintragen ab wann die Änderungen gültig sind. </a:t>
          </a:r>
          <a:endParaRPr lang="de-DE" sz="1100" b="1" baseline="0"/>
        </a:p>
        <a:p>
          <a:endParaRPr lang="de-DE" sz="1100" b="0" baseline="0"/>
        </a:p>
        <a:p>
          <a:pPr>
            <a:lnSpc>
              <a:spcPts val="1200"/>
            </a:lnSpc>
          </a:pPr>
          <a:r>
            <a:rPr lang="de-DE" sz="1100" b="0" baseline="0"/>
            <a:t>In den Spalten </a:t>
          </a:r>
          <a:r>
            <a:rPr lang="de-DE" sz="1100" b="1" baseline="0"/>
            <a:t>Beginn </a:t>
          </a:r>
          <a:r>
            <a:rPr lang="de-DE" sz="1100" b="0" u="none" baseline="0"/>
            <a:t>und </a:t>
          </a:r>
          <a:r>
            <a:rPr lang="de-DE" sz="1100" b="1" u="none" baseline="0"/>
            <a:t>Ende </a:t>
          </a:r>
          <a:r>
            <a:rPr lang="de-DE" sz="1100" b="0" u="none" baseline="0"/>
            <a:t>tragen Sie bitte jeweils Beginn und Ende der täglichen Arbeitszeit im Format </a:t>
          </a:r>
          <a:r>
            <a:rPr lang="de-DE" sz="1100" b="1" u="none" baseline="0"/>
            <a:t>hh,mm</a:t>
          </a:r>
          <a:r>
            <a:rPr lang="de-DE" sz="1100" b="0" u="none" baseline="0"/>
            <a:t> ein. Die Summe aller Pausen pro Tag tragen Sie bitte in die Spalte </a:t>
          </a:r>
          <a:r>
            <a:rPr lang="de-DE" sz="1100" b="1" u="none" baseline="0"/>
            <a:t>Pause/n</a:t>
          </a:r>
          <a:r>
            <a:rPr lang="de-DE" sz="1100" b="0" u="none" baseline="0"/>
            <a:t> ein.</a:t>
          </a:r>
        </a:p>
        <a:p>
          <a:endParaRPr lang="de-DE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de-DE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Beginn   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8:00 Uhr   --&gt; Eingabe:    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8,00		</a:t>
          </a:r>
          <a:r>
            <a:rPr lang="de-DE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Ende   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14:25 Uhr --&gt; Eingabe:  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14,25	</a:t>
          </a:r>
        </a:p>
        <a:p>
          <a:pPr lvl="1"/>
          <a:endParaRPr lang="de-D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Pause </a:t>
          </a:r>
          <a:endParaRPr lang="de-DE">
            <a:effectLst/>
          </a:endParaRPr>
        </a:p>
        <a:p>
          <a:pPr lvl="1"/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 Minuten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0,30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endParaRPr lang="de-DE">
            <a:effectLst/>
          </a:endParaRPr>
        </a:p>
        <a:p>
          <a:pPr lvl="1">
            <a:lnSpc>
              <a:spcPts val="1200"/>
            </a:lnSpc>
          </a:pP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 Minuten Pause = 1 Stunde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1,00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de-DE">
            <a:effectLst/>
          </a:endParaRPr>
        </a:p>
        <a:p>
          <a:pPr lvl="1">
            <a:lnSpc>
              <a:spcPts val="1200"/>
            </a:lnSpc>
          </a:pP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 Minuten Pause = 1 Stunde 30 Minuten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1,30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de-DE">
            <a:effectLst/>
          </a:endParaRPr>
        </a:p>
        <a:p>
          <a:endParaRPr lang="de-DE" sz="1100" b="0" u="none" baseline="0"/>
        </a:p>
        <a:p>
          <a:pPr>
            <a:lnSpc>
              <a:spcPts val="1200"/>
            </a:lnSpc>
          </a:pPr>
          <a:r>
            <a:rPr lang="de-DE" sz="1100" b="0" u="none" baseline="0"/>
            <a:t>In der Spalte </a:t>
          </a:r>
          <a:r>
            <a:rPr lang="de-DE" sz="1100" b="1" u="none" baseline="0"/>
            <a:t>IST</a:t>
          </a:r>
          <a:r>
            <a:rPr lang="de-DE" sz="1100" b="0" u="none" baseline="0"/>
            <a:t> wird die tatsächliche Arbeitszeit pro Tag angezeigt. Die Spalte </a:t>
          </a:r>
          <a:r>
            <a:rPr lang="de-DE" sz="1100" b="1" u="none" baseline="0"/>
            <a:t> + / - Tag</a:t>
          </a:r>
          <a:r>
            <a:rPr lang="de-DE" sz="1100" b="0" u="none" baseline="0"/>
            <a:t> zeigt die tägliche Abweichung der tatsächlichen Arbeitszeit vom Tages-Soll an.</a:t>
          </a:r>
        </a:p>
        <a:p>
          <a:endParaRPr lang="de-DE" sz="1100" b="0" u="none" baseline="0"/>
        </a:p>
        <a:p>
          <a:pPr>
            <a:lnSpc>
              <a:spcPts val="1200"/>
            </a:lnSpc>
          </a:pPr>
          <a:r>
            <a:rPr lang="de-DE" sz="1100" b="0" u="none" baseline="0"/>
            <a:t>Die Spalte </a:t>
          </a:r>
          <a:r>
            <a:rPr lang="de-DE" sz="1100" b="1" u="none" baseline="0"/>
            <a:t>FLEX</a:t>
          </a:r>
          <a:r>
            <a:rPr lang="de-DE" sz="1100" b="0" u="none" baseline="0"/>
            <a:t> zeigt die Summe aller über die Vertragsstunden hinaus geleisteten Arbeitszeiten an. Diese Flex-Stunden müssen bis zum Vertragsende, aber spätestens innerhalb von 12 Monaten nach Erbringung der Arbeitsleistung ausgeglichen sein. Am Monatsende übernehmen Sie die Flex-Stunden aus dem Feld </a:t>
          </a:r>
          <a:r>
            <a:rPr lang="de-DE" sz="1100" b="1" u="none" baseline="0"/>
            <a:t>Flex Gesamt </a:t>
          </a:r>
          <a:r>
            <a:rPr lang="de-DE" sz="1100" b="0" u="none" baseline="0"/>
            <a:t>in den Folgemonat und tragen diesen Wert in das Feld </a:t>
          </a:r>
          <a:r>
            <a:rPr lang="de-DE" sz="1100" b="1" baseline="0"/>
            <a:t>Übertrag Vormonat</a:t>
          </a:r>
          <a:r>
            <a:rPr lang="de-DE" sz="1100" b="0" baseline="0"/>
            <a:t> ein.</a:t>
          </a:r>
          <a:endParaRPr lang="de-DE" sz="1100" b="1"/>
        </a:p>
        <a:p>
          <a:pPr>
            <a:lnSpc>
              <a:spcPts val="1100"/>
            </a:lnSpc>
          </a:pPr>
          <a:r>
            <a:rPr lang="de-DE" sz="1100"/>
            <a:t>___________________________________________________</a:t>
          </a:r>
        </a:p>
        <a:p>
          <a:pPr>
            <a:lnSpc>
              <a:spcPts val="1100"/>
            </a:lnSpc>
          </a:pPr>
          <a:endParaRPr lang="de-DE" sz="1100"/>
        </a:p>
        <a:p>
          <a:pPr>
            <a:lnSpc>
              <a:spcPts val="1100"/>
            </a:lnSpc>
          </a:pPr>
          <a:r>
            <a:rPr lang="de-DE" sz="1100"/>
            <a:t>In der Spalte </a:t>
          </a:r>
          <a:r>
            <a:rPr lang="de-DE" sz="1100" b="1"/>
            <a:t>Art </a:t>
          </a:r>
          <a:r>
            <a:rPr lang="de-DE" sz="1100" b="0"/>
            <a:t>können Sie Tage</a:t>
          </a:r>
          <a:r>
            <a:rPr lang="de-DE" sz="1100" b="0" baseline="0"/>
            <a:t> markieren, an denen eine Abweichung vom Standard vorliegt. Je nach Art der Eingabe gibt es unterschiedliche Auswirkungen. Sie können dort zwischen folgenden Kürzel wählen</a:t>
          </a:r>
        </a:p>
        <a:p>
          <a:pPr>
            <a:lnSpc>
              <a:spcPts val="1100"/>
            </a:lnSpc>
          </a:pPr>
          <a:endParaRPr lang="de-DE" sz="1100" b="0" baseline="0"/>
        </a:p>
        <a:p>
          <a:r>
            <a:rPr lang="de-DE" sz="1100"/>
            <a:t>K = krank 		(IST</a:t>
          </a:r>
          <a:r>
            <a:rPr lang="de-DE" sz="1100" baseline="0"/>
            <a:t> = SOLL)</a:t>
          </a:r>
        </a:p>
        <a:p>
          <a:pPr>
            <a:lnSpc>
              <a:spcPts val="1100"/>
            </a:lnSpc>
          </a:pPr>
          <a:r>
            <a:rPr lang="de-DE" sz="1100" baseline="0"/>
            <a:t>U = Urlaub</a:t>
          </a:r>
          <a:r>
            <a:rPr lang="de-DE" sz="1100"/>
            <a:t>          	(IST = SOLL)</a:t>
          </a:r>
        </a:p>
        <a:p>
          <a:r>
            <a:rPr lang="de-DE" sz="1100"/>
            <a:t>F = Feiertag		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(IST = SOLL)</a:t>
          </a:r>
          <a:endParaRPr lang="de-DE">
            <a:effectLst/>
          </a:endParaRPr>
        </a:p>
        <a:p>
          <a:pPr>
            <a:lnSpc>
              <a:spcPts val="1100"/>
            </a:lnSpc>
          </a:pPr>
          <a:r>
            <a:rPr lang="de-DE" sz="1100"/>
            <a:t>SU = Stundenweise Urlaub	(für SHK/WHF/WHK:</a:t>
          </a:r>
          <a:r>
            <a:rPr lang="de-DE" sz="1100" baseline="0"/>
            <a:t> </a:t>
          </a:r>
          <a:r>
            <a:rPr lang="de-DE" sz="1100"/>
            <a:t>Urlaubszeit in Stunden in der Spalte</a:t>
          </a:r>
          <a:r>
            <a:rPr lang="de-DE" sz="1100" baseline="0"/>
            <a:t> </a:t>
          </a:r>
          <a:r>
            <a:rPr lang="de-DE" sz="1100" b="1" baseline="0"/>
            <a:t>Zeit</a:t>
          </a:r>
          <a:r>
            <a:rPr lang="de-DE" sz="1100" b="0" baseline="0"/>
            <a:t> eintragen)</a:t>
          </a:r>
        </a:p>
        <a:p>
          <a:pPr>
            <a:lnSpc>
              <a:spcPts val="1100"/>
            </a:lnSpc>
          </a:pPr>
          <a:r>
            <a:rPr lang="de-DE" sz="1100"/>
            <a:t>UU = Unbezahlter Urlaub	(SOLL</a:t>
          </a:r>
          <a:r>
            <a:rPr lang="de-DE" sz="1100" baseline="0"/>
            <a:t> = 0,00)</a:t>
          </a:r>
          <a:endParaRPr lang="de-DE" sz="1100"/>
        </a:p>
        <a:p>
          <a:r>
            <a:rPr lang="de-DE" sz="1100"/>
            <a:t>SV = Sollvorgabe	(Eingabe</a:t>
          </a:r>
          <a:r>
            <a:rPr lang="de-DE" sz="1100" baseline="0"/>
            <a:t> des SOLL in die Spalte </a:t>
          </a:r>
          <a:r>
            <a:rPr lang="de-DE" sz="1100" b="1" baseline="0"/>
            <a:t>Zeit</a:t>
          </a:r>
          <a:r>
            <a:rPr lang="de-DE" sz="1100" b="0" baseline="0"/>
            <a:t> wenn SOLL vom Standard abweicht.)</a:t>
          </a:r>
        </a:p>
        <a:p>
          <a:endParaRPr lang="de-DE" sz="1100" b="0" baseline="0"/>
        </a:p>
        <a:p>
          <a:endParaRPr lang="de-DE" sz="1100" b="1" baseline="0"/>
        </a:p>
        <a:p>
          <a:pPr>
            <a:lnSpc>
              <a:spcPts val="900"/>
            </a:lnSpc>
          </a:pPr>
          <a:endParaRPr lang="de-DE" sz="1100" b="1" baseline="0"/>
        </a:p>
        <a:p>
          <a:pPr>
            <a:lnSpc>
              <a:spcPts val="1200"/>
            </a:lnSpc>
          </a:pPr>
          <a:endParaRPr lang="de-DE" sz="1100" b="1" baseline="0"/>
        </a:p>
        <a:p>
          <a:pPr>
            <a:lnSpc>
              <a:spcPts val="800"/>
            </a:lnSpc>
          </a:pPr>
          <a:endParaRPr lang="de-DE" sz="1100" b="1"/>
        </a:p>
      </xdr:txBody>
    </xdr:sp>
    <xdr:clientData fPrintsWithSheet="0"/>
  </xdr:oneCellAnchor>
  <xdr:twoCellAnchor>
    <xdr:from>
      <xdr:col>5</xdr:col>
      <xdr:colOff>0</xdr:colOff>
      <xdr:row>17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5" name="Rechteck 4"/>
        <xdr:cNvSpPr/>
      </xdr:nvSpPr>
      <xdr:spPr>
        <a:xfrm>
          <a:off x="2686050" y="3819525"/>
          <a:ext cx="1771650" cy="8448675"/>
        </a:xfrm>
        <a:prstGeom prst="rect">
          <a:avLst/>
        </a:prstGeom>
        <a:noFill/>
        <a:ln w="12700">
          <a:solidFill>
            <a:prstClr val="black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/>
      </xdr:spPr>
      <xdr:txBody>
        <a:bodyPr vertOverflow="clip" horzOverflow="clip" wrap="square"/>
        <a:lstStyle/>
        <a:p>
          <a:endParaRPr lang="de-DE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723900</xdr:colOff>
      <xdr:row>51</xdr:row>
      <xdr:rowOff>0</xdr:rowOff>
    </xdr:from>
    <xdr:to>
      <xdr:col>15</xdr:col>
      <xdr:colOff>809625</xdr:colOff>
      <xdr:row>52</xdr:row>
      <xdr:rowOff>9525</xdr:rowOff>
    </xdr:to>
    <xdr:sp macro="" textlink="">
      <xdr:nvSpPr>
        <xdr:cNvPr id="2" name="Textfeld 1"/>
        <xdr:cNvSpPr txBox="1"/>
      </xdr:nvSpPr>
      <xdr:spPr>
        <a:xfrm>
          <a:off x="6315075" y="12506325"/>
          <a:ext cx="31432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--&gt; diesen Wert</a:t>
          </a:r>
          <a:r>
            <a:rPr lang="de-DE" sz="1000" baseline="0"/>
            <a:t> in den Folgemonat übertragen</a:t>
          </a:r>
          <a:endParaRPr lang="de-DE" sz="1000"/>
        </a:p>
      </xdr:txBody>
    </xdr:sp>
    <xdr:clientData fPrintsWithSheet="0"/>
  </xdr:twoCellAnchor>
  <xdr:oneCellAnchor>
    <xdr:from>
      <xdr:col>17</xdr:col>
      <xdr:colOff>277091</xdr:colOff>
      <xdr:row>0</xdr:row>
      <xdr:rowOff>69273</xdr:rowOff>
    </xdr:from>
    <xdr:ext cx="6593033" cy="3082767"/>
    <xdr:sp macro="" textlink="">
      <xdr:nvSpPr>
        <xdr:cNvPr id="3" name="Textfeld 2"/>
        <xdr:cNvSpPr txBox="1"/>
      </xdr:nvSpPr>
      <xdr:spPr>
        <a:xfrm>
          <a:off x="10116416" y="69273"/>
          <a:ext cx="6593033" cy="3082767"/>
        </a:xfrm>
        <a:prstGeom prst="rect">
          <a:avLst/>
        </a:prstGeom>
        <a:solidFill>
          <a:srgbClr val="FFFF00"/>
        </a:solidFill>
        <a:ln w="317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400" b="1" u="sng"/>
            <a:t>Rechtliche Rahmenbedingungen:</a:t>
          </a:r>
        </a:p>
        <a:p>
          <a:endParaRPr lang="de-DE" sz="1100"/>
        </a:p>
        <a:p>
          <a:r>
            <a:rPr lang="de-DE" sz="1200">
              <a:solidFill>
                <a:srgbClr val="FF0000"/>
              </a:solidFill>
            </a:rPr>
            <a:t>Die Regelungen des Arbeitszeitgesetzes (ArbZG)</a:t>
          </a:r>
          <a:r>
            <a:rPr lang="de-DE" sz="1200" baseline="0">
              <a:solidFill>
                <a:srgbClr val="FF0000"/>
              </a:solidFill>
            </a:rPr>
            <a:t> sind jederzeit zu beachten!</a:t>
          </a:r>
        </a:p>
        <a:p>
          <a:endParaRPr lang="de-DE" sz="1100" baseline="0"/>
        </a:p>
        <a:p>
          <a:r>
            <a:rPr lang="de-DE" sz="1100" u="sng" baseline="0"/>
            <a:t>Auszug aus dem Gesetz (Stand: Jan. 2015)</a:t>
          </a:r>
        </a:p>
        <a:p>
          <a:endParaRPr lang="de-DE" sz="1100" u="sng" baseline="0"/>
        </a:p>
        <a:p>
          <a:r>
            <a:rPr lang="de-DE" sz="1100" b="1" baseline="0"/>
            <a:t>§ 3: Arbeitszeit</a:t>
          </a:r>
        </a:p>
        <a:p>
          <a:r>
            <a:rPr lang="de-DE" sz="1100" baseline="0"/>
            <a:t>- die tägliche Arbeitszeit darf 10 Stunden nicht überschreiten</a:t>
          </a:r>
        </a:p>
        <a:p>
          <a:r>
            <a:rPr lang="de-DE" sz="1100" baseline="0"/>
            <a:t>- die wöchentliche Arbeitszeit darf 48 Stunden nicht überschreiten</a:t>
          </a:r>
        </a:p>
        <a:p>
          <a:endParaRPr lang="de-DE" sz="1100" baseline="0"/>
        </a:p>
        <a:p>
          <a:r>
            <a:rPr lang="de-DE" sz="1100" b="1" baseline="0"/>
            <a:t>§ 4: Ruhepausen</a:t>
          </a:r>
        </a:p>
        <a:p>
          <a:r>
            <a:rPr lang="de-DE" sz="1100" baseline="0"/>
            <a:t>- mindestens 30 Minuten Pause bei einer Arbeitszeit von mehr als 6 bis zu 9 Stunden</a:t>
          </a:r>
        </a:p>
        <a:p>
          <a:r>
            <a:rPr lang="de-DE" sz="1100" baseline="0"/>
            <a:t>- weitere 15 Minuten Pause bei einer Arbeitszeit von mehr als 9 Stunden</a:t>
          </a:r>
        </a:p>
        <a:p>
          <a:endParaRPr lang="de-DE" sz="1100" baseline="0"/>
        </a:p>
        <a:p>
          <a:r>
            <a:rPr lang="de-DE" sz="1100" b="1" baseline="0"/>
            <a:t>§ 5: Ruhezeit</a:t>
          </a:r>
        </a:p>
        <a:p>
          <a:r>
            <a:rPr lang="de-DE" sz="1100" baseline="0"/>
            <a:t>- nach Beendigung der täglichen Arbeitszeit ist eine Ruhezeit von mindestens 11 Stunden vor Beginn der nächsten Arbeitszeit einzuhalten</a:t>
          </a:r>
        </a:p>
      </xdr:txBody>
    </xdr:sp>
    <xdr:clientData fPrintsWithSheet="0"/>
  </xdr:oneCellAnchor>
  <xdr:oneCellAnchor>
    <xdr:from>
      <xdr:col>17</xdr:col>
      <xdr:colOff>266626</xdr:colOff>
      <xdr:row>18</xdr:row>
      <xdr:rowOff>192422</xdr:rowOff>
    </xdr:from>
    <xdr:ext cx="6624548" cy="9148274"/>
    <xdr:sp macro="" textlink="">
      <xdr:nvSpPr>
        <xdr:cNvPr id="4" name="Textfeld 3"/>
        <xdr:cNvSpPr txBox="1"/>
      </xdr:nvSpPr>
      <xdr:spPr>
        <a:xfrm>
          <a:off x="10105951" y="4250072"/>
          <a:ext cx="6624548" cy="9148274"/>
        </a:xfrm>
        <a:prstGeom prst="rect">
          <a:avLst/>
        </a:prstGeom>
        <a:solidFill>
          <a:schemeClr val="bg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ts val="1300"/>
            </a:lnSpc>
          </a:pPr>
          <a:r>
            <a:rPr lang="de-DE" sz="1200" b="1" u="sng"/>
            <a:t>Hinweise zur Nutzung</a:t>
          </a:r>
          <a:r>
            <a:rPr lang="de-DE" sz="1200" b="1" u="sng" baseline="0"/>
            <a:t> des Formulars:</a:t>
          </a:r>
          <a:endParaRPr lang="de-DE" sz="1100" b="1" u="sng"/>
        </a:p>
        <a:p>
          <a:pPr>
            <a:lnSpc>
              <a:spcPts val="1200"/>
            </a:lnSpc>
          </a:pPr>
          <a:endParaRPr lang="de-DE" sz="1100"/>
        </a:p>
        <a:p>
          <a:pPr>
            <a:lnSpc>
              <a:spcPts val="1200"/>
            </a:lnSpc>
          </a:pPr>
          <a:r>
            <a:rPr lang="de-DE" sz="1100"/>
            <a:t>Bitte tragen Sie im oberen Bereich zunächst</a:t>
          </a:r>
          <a:r>
            <a:rPr lang="de-DE" sz="1100" baseline="0"/>
            <a:t> das </a:t>
          </a:r>
          <a:r>
            <a:rPr lang="de-DE" sz="1100" b="1" baseline="0"/>
            <a:t>Jahr</a:t>
          </a:r>
          <a:r>
            <a:rPr lang="de-DE" sz="1100" baseline="0"/>
            <a:t>, Ihren </a:t>
          </a:r>
          <a:r>
            <a:rPr lang="de-DE" sz="1100" b="1" baseline="0"/>
            <a:t>Namen</a:t>
          </a:r>
          <a:r>
            <a:rPr lang="de-DE" sz="1100" baseline="0"/>
            <a:t>, </a:t>
          </a:r>
          <a:r>
            <a:rPr lang="de-DE" sz="1100" b="1" baseline="0"/>
            <a:t>Beschäftigungsbereich</a:t>
          </a:r>
          <a:r>
            <a:rPr lang="de-DE" sz="1100" baseline="0"/>
            <a:t> und Ihr </a:t>
          </a:r>
          <a:r>
            <a:rPr lang="de-DE" sz="1100" b="1" baseline="0"/>
            <a:t>Beschäftigungsverhältnis </a:t>
          </a:r>
          <a:r>
            <a:rPr lang="de-DE" sz="1100" baseline="0"/>
            <a:t>ein.</a:t>
          </a:r>
        </a:p>
        <a:p>
          <a:pPr>
            <a:lnSpc>
              <a:spcPts val="1200"/>
            </a:lnSpc>
          </a:pPr>
          <a:endParaRPr lang="de-DE" sz="1100" baseline="0"/>
        </a:p>
        <a:p>
          <a:pPr>
            <a:lnSpc>
              <a:spcPts val="1200"/>
            </a:lnSpc>
          </a:pPr>
          <a:r>
            <a:rPr lang="de-DE" sz="1100" baseline="0"/>
            <a:t>Im Feld </a:t>
          </a:r>
          <a:r>
            <a:rPr lang="de-DE" sz="1100" b="1" baseline="0"/>
            <a:t>Wöchentl. Arbeitszeit</a:t>
          </a:r>
          <a:r>
            <a:rPr lang="de-DE" sz="1100" b="0" baseline="0"/>
            <a:t> im oberen Kasten tragen Sie bitte Ihre vertraglich vereinbarte Wochenarbeitszeit ein.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r>
            <a:rPr lang="de-DE" sz="1100" b="0" baseline="0"/>
            <a:t>Die Wochenarbeitszeit wird standardmäßig auf </a:t>
          </a:r>
          <a:r>
            <a:rPr lang="de-DE" sz="1100" b="1" baseline="0"/>
            <a:t>5</a:t>
          </a:r>
          <a:r>
            <a:rPr lang="de-DE" sz="1100" b="0" baseline="0"/>
            <a:t> </a:t>
          </a:r>
          <a:r>
            <a:rPr lang="de-DE" sz="1100" b="1" baseline="0"/>
            <a:t>Arbeitstage </a:t>
          </a:r>
          <a:r>
            <a:rPr lang="de-DE" sz="1100" b="0" baseline="0"/>
            <a:t>(Mo - Fr) verteilt. Wenn Sie eine hiervon abweichende Verteilung vereinbart haben, tragen Sie bitte Ihre indivduellen Soll-Zeiten in die Zeile  </a:t>
          </a:r>
          <a:r>
            <a:rPr lang="de-DE" sz="1100" b="1" baseline="0"/>
            <a:t>individuell </a:t>
          </a:r>
          <a:r>
            <a:rPr lang="de-DE" sz="1100" b="0" baseline="0"/>
            <a:t>ein. Beachten Sie bitte, dass die Summe der Soll-Stunden pro Tag dem Wert im Feld </a:t>
          </a:r>
          <a:r>
            <a:rPr lang="de-DE" sz="1100" b="1" baseline="0"/>
            <a:t>wöchentl. Arbeitszeit </a:t>
          </a:r>
          <a:r>
            <a:rPr lang="de-DE" sz="1100" b="0" baseline="0"/>
            <a:t>entsprechen muss. 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pPr>
            <a:lnSpc>
              <a:spcPts val="1200"/>
            </a:lnSpc>
          </a:pPr>
          <a:r>
            <a:rPr lang="de-DE" sz="1100" b="0" baseline="0"/>
            <a:t>Die eingetragenen Soll-Werte gelten für den gesamten Monat! Einzelne Abweichungen hiervon werden über das FLEX-Konto ausgeglichen.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pPr lvl="1">
            <a:lnSpc>
              <a:spcPts val="1200"/>
            </a:lnSpc>
          </a:pPr>
          <a:r>
            <a:rPr lang="de-DE" sz="1100" b="0" baseline="0"/>
            <a:t>Wenn Sie also bspw. </a:t>
          </a:r>
          <a:r>
            <a:rPr lang="de-DE" sz="1100" b="0" i="1" baseline="0"/>
            <a:t>Montag, Mittwoch</a:t>
          </a:r>
          <a:r>
            <a:rPr lang="de-DE" sz="1100" b="0" baseline="0"/>
            <a:t>, und </a:t>
          </a:r>
          <a:r>
            <a:rPr lang="de-DE" sz="1100" b="0" i="1" baseline="0"/>
            <a:t>Freitag </a:t>
          </a:r>
          <a:r>
            <a:rPr lang="de-DE" sz="1100" b="0" baseline="0"/>
            <a:t>als regelmäßige Arbeitstage eingetragen haben, aber in einer Woche mal am </a:t>
          </a:r>
          <a:r>
            <a:rPr lang="de-DE" sz="1100" b="0" i="1" baseline="0"/>
            <a:t>Donnerstag </a:t>
          </a:r>
          <a:r>
            <a:rPr lang="de-DE" sz="1100" b="0" baseline="0"/>
            <a:t>anstatt </a:t>
          </a:r>
          <a:r>
            <a:rPr lang="de-DE" sz="1100" b="0" i="1" baseline="0"/>
            <a:t>Mittwoch </a:t>
          </a:r>
          <a:r>
            <a:rPr lang="de-DE" sz="1100" b="0" baseline="0"/>
            <a:t>arbeiten, dann werden die Minusstunden vom </a:t>
          </a:r>
          <a:r>
            <a:rPr lang="de-DE" sz="1100" b="0" i="1" baseline="0"/>
            <a:t>Mittwoch </a:t>
          </a:r>
          <a:r>
            <a:rPr lang="de-DE" sz="1100" b="0" baseline="0"/>
            <a:t>am </a:t>
          </a:r>
          <a:r>
            <a:rPr lang="de-DE" sz="1100" b="0" i="1" baseline="0"/>
            <a:t>Donnerstag</a:t>
          </a:r>
          <a:r>
            <a:rPr lang="de-DE" sz="1100" b="0" baseline="0"/>
            <a:t> wieder ausgeglichen.</a:t>
          </a:r>
        </a:p>
        <a:p>
          <a:endParaRPr lang="de-DE" sz="1100" b="0" baseline="0"/>
        </a:p>
        <a:p>
          <a:r>
            <a:rPr lang="de-DE" sz="1100" b="0" baseline="0"/>
            <a:t>Wenn sich im Laufe des Monats Ihre </a:t>
          </a:r>
          <a:r>
            <a:rPr lang="de-DE" sz="1100" b="1" baseline="0"/>
            <a:t>vertraglich vereinbarte Wochenarbeitszeit ändert</a:t>
          </a:r>
          <a:r>
            <a:rPr lang="de-DE" sz="1100" b="0" baseline="0"/>
            <a:t> oder sich Ihre </a:t>
          </a:r>
          <a:r>
            <a:rPr lang="de-DE" sz="1100" b="1" baseline="0"/>
            <a:t>regelmäßigen Arbeitstage ändern </a:t>
          </a:r>
          <a:r>
            <a:rPr lang="de-DE" sz="1100" b="0" baseline="0"/>
            <a:t>tragen Sie die neue Arbeitszeit und/oder die neuen Arbeitstage in den unteren Kasten ein. Hier müssen Sie dann auch eintragen ab wann die Änderungen gültig sind. </a:t>
          </a:r>
          <a:endParaRPr lang="de-DE" sz="1100" b="1" baseline="0"/>
        </a:p>
        <a:p>
          <a:endParaRPr lang="de-DE" sz="1100" b="0" baseline="0"/>
        </a:p>
        <a:p>
          <a:pPr>
            <a:lnSpc>
              <a:spcPts val="1200"/>
            </a:lnSpc>
          </a:pPr>
          <a:r>
            <a:rPr lang="de-DE" sz="1100" b="0" baseline="0"/>
            <a:t>In den Spalten </a:t>
          </a:r>
          <a:r>
            <a:rPr lang="de-DE" sz="1100" b="1" baseline="0"/>
            <a:t>Beginn </a:t>
          </a:r>
          <a:r>
            <a:rPr lang="de-DE" sz="1100" b="0" u="none" baseline="0"/>
            <a:t>und </a:t>
          </a:r>
          <a:r>
            <a:rPr lang="de-DE" sz="1100" b="1" u="none" baseline="0"/>
            <a:t>Ende </a:t>
          </a:r>
          <a:r>
            <a:rPr lang="de-DE" sz="1100" b="0" u="none" baseline="0"/>
            <a:t>tragen Sie bitte jeweils Beginn und Ende der täglichen Arbeitszeit im Format </a:t>
          </a:r>
          <a:r>
            <a:rPr lang="de-DE" sz="1100" b="1" u="none" baseline="0"/>
            <a:t>hh,mm</a:t>
          </a:r>
          <a:r>
            <a:rPr lang="de-DE" sz="1100" b="0" u="none" baseline="0"/>
            <a:t> ein. Die Summe aller Pausen pro Tag tragen Sie bitte in die Spalte </a:t>
          </a:r>
          <a:r>
            <a:rPr lang="de-DE" sz="1100" b="1" u="none" baseline="0"/>
            <a:t>Pause/n</a:t>
          </a:r>
          <a:r>
            <a:rPr lang="de-DE" sz="1100" b="0" u="none" baseline="0"/>
            <a:t> ein.</a:t>
          </a:r>
        </a:p>
        <a:p>
          <a:endParaRPr lang="de-DE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de-DE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Beginn   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8:00 Uhr   --&gt; Eingabe:    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8,00		</a:t>
          </a:r>
          <a:r>
            <a:rPr lang="de-DE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Ende   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14:25 Uhr --&gt; Eingabe:  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14,25	</a:t>
          </a:r>
        </a:p>
        <a:p>
          <a:pPr lvl="1"/>
          <a:endParaRPr lang="de-D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Pause </a:t>
          </a:r>
          <a:endParaRPr lang="de-DE">
            <a:effectLst/>
          </a:endParaRPr>
        </a:p>
        <a:p>
          <a:pPr lvl="1"/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 Minuten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0,30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endParaRPr lang="de-DE">
            <a:effectLst/>
          </a:endParaRPr>
        </a:p>
        <a:p>
          <a:pPr lvl="1">
            <a:lnSpc>
              <a:spcPts val="1200"/>
            </a:lnSpc>
          </a:pP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 Minuten Pause = 1 Stunde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1,00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de-DE">
            <a:effectLst/>
          </a:endParaRPr>
        </a:p>
        <a:p>
          <a:pPr lvl="1">
            <a:lnSpc>
              <a:spcPts val="1200"/>
            </a:lnSpc>
          </a:pP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 Minuten Pause = 1 Stunde 30 Minuten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1,30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de-DE">
            <a:effectLst/>
          </a:endParaRPr>
        </a:p>
        <a:p>
          <a:endParaRPr lang="de-DE" sz="1100" b="0" u="none" baseline="0"/>
        </a:p>
        <a:p>
          <a:pPr>
            <a:lnSpc>
              <a:spcPts val="1200"/>
            </a:lnSpc>
          </a:pPr>
          <a:r>
            <a:rPr lang="de-DE" sz="1100" b="0" u="none" baseline="0"/>
            <a:t>In der Spalte </a:t>
          </a:r>
          <a:r>
            <a:rPr lang="de-DE" sz="1100" b="1" u="none" baseline="0"/>
            <a:t>IST</a:t>
          </a:r>
          <a:r>
            <a:rPr lang="de-DE" sz="1100" b="0" u="none" baseline="0"/>
            <a:t> wird die tatsächliche Arbeitszeit pro Tag angezeigt. Die Spalte </a:t>
          </a:r>
          <a:r>
            <a:rPr lang="de-DE" sz="1100" b="1" u="none" baseline="0"/>
            <a:t> + / - Tag</a:t>
          </a:r>
          <a:r>
            <a:rPr lang="de-DE" sz="1100" b="0" u="none" baseline="0"/>
            <a:t> zeigt die tägliche Abweichung der tatsächlichen Arbeitszeit vom Tages-Soll an.</a:t>
          </a:r>
        </a:p>
        <a:p>
          <a:endParaRPr lang="de-DE" sz="1100" b="0" u="none" baseline="0"/>
        </a:p>
        <a:p>
          <a:pPr>
            <a:lnSpc>
              <a:spcPts val="1200"/>
            </a:lnSpc>
          </a:pPr>
          <a:r>
            <a:rPr lang="de-DE" sz="1100" b="0" u="none" baseline="0"/>
            <a:t>Die Spalte </a:t>
          </a:r>
          <a:r>
            <a:rPr lang="de-DE" sz="1100" b="1" u="none" baseline="0"/>
            <a:t>FLEX</a:t>
          </a:r>
          <a:r>
            <a:rPr lang="de-DE" sz="1100" b="0" u="none" baseline="0"/>
            <a:t> zeigt die Summe aller über die Vertragsstunden hinaus geleisteten Arbeitszeiten an. Diese Flex-Stunden müssen bis zum Vertragsende, aber spätestens innerhalb von 12 Monaten nach Erbringung der Arbeitsleistung ausgeglichen sein. Am Monatsende übernehmen Sie die Flex-Stunden aus dem Feld </a:t>
          </a:r>
          <a:r>
            <a:rPr lang="de-DE" sz="1100" b="1" u="none" baseline="0"/>
            <a:t>Flex Gesamt </a:t>
          </a:r>
          <a:r>
            <a:rPr lang="de-DE" sz="1100" b="0" u="none" baseline="0"/>
            <a:t>in den Folgemonat und tragen diesen Wert in das Feld </a:t>
          </a:r>
          <a:r>
            <a:rPr lang="de-DE" sz="1100" b="1" baseline="0"/>
            <a:t>Übertrag Vormonat</a:t>
          </a:r>
          <a:r>
            <a:rPr lang="de-DE" sz="1100" b="0" baseline="0"/>
            <a:t> ein.</a:t>
          </a:r>
          <a:endParaRPr lang="de-DE" sz="1100" b="1"/>
        </a:p>
        <a:p>
          <a:pPr>
            <a:lnSpc>
              <a:spcPts val="1100"/>
            </a:lnSpc>
          </a:pPr>
          <a:r>
            <a:rPr lang="de-DE" sz="1100"/>
            <a:t>___________________________________________________</a:t>
          </a:r>
        </a:p>
        <a:p>
          <a:pPr>
            <a:lnSpc>
              <a:spcPts val="1100"/>
            </a:lnSpc>
          </a:pPr>
          <a:endParaRPr lang="de-DE" sz="1100"/>
        </a:p>
        <a:p>
          <a:pPr>
            <a:lnSpc>
              <a:spcPts val="1100"/>
            </a:lnSpc>
          </a:pPr>
          <a:r>
            <a:rPr lang="de-DE" sz="1100"/>
            <a:t>In der Spalte </a:t>
          </a:r>
          <a:r>
            <a:rPr lang="de-DE" sz="1100" b="1"/>
            <a:t>Art </a:t>
          </a:r>
          <a:r>
            <a:rPr lang="de-DE" sz="1100" b="0"/>
            <a:t>können Sie Tage</a:t>
          </a:r>
          <a:r>
            <a:rPr lang="de-DE" sz="1100" b="0" baseline="0"/>
            <a:t> markieren, an denen eine Abweichung vom Standard vorliegt. Je nach Art der Eingabe gibt es unterschiedliche Auswirkungen. Sie können dort zwischen folgenden Kürzel wählen</a:t>
          </a:r>
        </a:p>
        <a:p>
          <a:pPr>
            <a:lnSpc>
              <a:spcPts val="1100"/>
            </a:lnSpc>
          </a:pPr>
          <a:endParaRPr lang="de-DE" sz="1100" b="0" baseline="0"/>
        </a:p>
        <a:p>
          <a:r>
            <a:rPr lang="de-DE" sz="1100"/>
            <a:t>K = krank 		(IST</a:t>
          </a:r>
          <a:r>
            <a:rPr lang="de-DE" sz="1100" baseline="0"/>
            <a:t> = SOLL)</a:t>
          </a:r>
        </a:p>
        <a:p>
          <a:pPr>
            <a:lnSpc>
              <a:spcPts val="1100"/>
            </a:lnSpc>
          </a:pPr>
          <a:r>
            <a:rPr lang="de-DE" sz="1100" baseline="0"/>
            <a:t>U = Urlaub</a:t>
          </a:r>
          <a:r>
            <a:rPr lang="de-DE" sz="1100"/>
            <a:t>          	(IST = SOLL)</a:t>
          </a:r>
        </a:p>
        <a:p>
          <a:r>
            <a:rPr lang="de-DE" sz="1100"/>
            <a:t>F = Feiertag		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(IST = SOLL)</a:t>
          </a:r>
          <a:endParaRPr lang="de-DE">
            <a:effectLst/>
          </a:endParaRPr>
        </a:p>
        <a:p>
          <a:pPr>
            <a:lnSpc>
              <a:spcPts val="1100"/>
            </a:lnSpc>
          </a:pPr>
          <a:r>
            <a:rPr lang="de-DE" sz="1100"/>
            <a:t>SU = Stundenweise Urlaub	(für SHK/WHF/WHK:</a:t>
          </a:r>
          <a:r>
            <a:rPr lang="de-DE" sz="1100" baseline="0"/>
            <a:t> </a:t>
          </a:r>
          <a:r>
            <a:rPr lang="de-DE" sz="1100"/>
            <a:t>Urlaubszeit in Stunden in der Spalte</a:t>
          </a:r>
          <a:r>
            <a:rPr lang="de-DE" sz="1100" baseline="0"/>
            <a:t> </a:t>
          </a:r>
          <a:r>
            <a:rPr lang="de-DE" sz="1100" b="1" baseline="0"/>
            <a:t>Zeit</a:t>
          </a:r>
          <a:r>
            <a:rPr lang="de-DE" sz="1100" b="0" baseline="0"/>
            <a:t> eintragen)</a:t>
          </a:r>
        </a:p>
        <a:p>
          <a:pPr>
            <a:lnSpc>
              <a:spcPts val="1100"/>
            </a:lnSpc>
          </a:pPr>
          <a:r>
            <a:rPr lang="de-DE" sz="1100"/>
            <a:t>UU = Unbezahlter Urlaub	(SOLL</a:t>
          </a:r>
          <a:r>
            <a:rPr lang="de-DE" sz="1100" baseline="0"/>
            <a:t> = 0,00)</a:t>
          </a:r>
          <a:endParaRPr lang="de-DE" sz="1100"/>
        </a:p>
        <a:p>
          <a:r>
            <a:rPr lang="de-DE" sz="1100"/>
            <a:t>SV = Sollvorgabe	(Eingabe</a:t>
          </a:r>
          <a:r>
            <a:rPr lang="de-DE" sz="1100" baseline="0"/>
            <a:t> des SOLL in die Spalte </a:t>
          </a:r>
          <a:r>
            <a:rPr lang="de-DE" sz="1100" b="1" baseline="0"/>
            <a:t>Zeit</a:t>
          </a:r>
          <a:r>
            <a:rPr lang="de-DE" sz="1100" b="0" baseline="0"/>
            <a:t> wenn SOLL vom Standard abweicht.)</a:t>
          </a:r>
        </a:p>
        <a:p>
          <a:endParaRPr lang="de-DE" sz="1100" b="0" baseline="0"/>
        </a:p>
        <a:p>
          <a:pPr>
            <a:lnSpc>
              <a:spcPts val="900"/>
            </a:lnSpc>
          </a:pPr>
          <a:endParaRPr lang="de-DE" sz="1100" b="1" baseline="0"/>
        </a:p>
        <a:p>
          <a:endParaRPr lang="de-DE" sz="1100" b="1" baseline="0"/>
        </a:p>
        <a:p>
          <a:pPr>
            <a:lnSpc>
              <a:spcPts val="900"/>
            </a:lnSpc>
          </a:pPr>
          <a:endParaRPr lang="de-DE" sz="1100" b="1" baseline="0"/>
        </a:p>
        <a:p>
          <a:pPr>
            <a:lnSpc>
              <a:spcPts val="1200"/>
            </a:lnSpc>
          </a:pPr>
          <a:endParaRPr lang="de-DE" sz="1100" b="1" baseline="0"/>
        </a:p>
        <a:p>
          <a:pPr>
            <a:lnSpc>
              <a:spcPts val="800"/>
            </a:lnSpc>
          </a:pPr>
          <a:endParaRPr lang="de-DE" sz="1100" b="1"/>
        </a:p>
      </xdr:txBody>
    </xdr:sp>
    <xdr:clientData fPrintsWithSheet="0"/>
  </xdr:oneCellAnchor>
  <xdr:twoCellAnchor>
    <xdr:from>
      <xdr:col>5</xdr:col>
      <xdr:colOff>0</xdr:colOff>
      <xdr:row>17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5" name="Rechteck 4"/>
        <xdr:cNvSpPr/>
      </xdr:nvSpPr>
      <xdr:spPr>
        <a:xfrm>
          <a:off x="2686050" y="3819525"/>
          <a:ext cx="1771650" cy="8448675"/>
        </a:xfrm>
        <a:prstGeom prst="rect">
          <a:avLst/>
        </a:prstGeom>
        <a:noFill/>
        <a:ln w="12700">
          <a:solidFill>
            <a:prstClr val="black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/>
      </xdr:spPr>
      <xdr:txBody>
        <a:bodyPr vertOverflow="clip" horzOverflow="clip" wrap="square"/>
        <a:lstStyle/>
        <a:p>
          <a:endParaRPr lang="de-DE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723900</xdr:colOff>
      <xdr:row>51</xdr:row>
      <xdr:rowOff>0</xdr:rowOff>
    </xdr:from>
    <xdr:to>
      <xdr:col>15</xdr:col>
      <xdr:colOff>809625</xdr:colOff>
      <xdr:row>52</xdr:row>
      <xdr:rowOff>9525</xdr:rowOff>
    </xdr:to>
    <xdr:sp macro="" textlink="">
      <xdr:nvSpPr>
        <xdr:cNvPr id="2" name="Textfeld 1"/>
        <xdr:cNvSpPr txBox="1"/>
      </xdr:nvSpPr>
      <xdr:spPr>
        <a:xfrm>
          <a:off x="6315075" y="12506325"/>
          <a:ext cx="31432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--&gt; diesen Wert</a:t>
          </a:r>
          <a:r>
            <a:rPr lang="de-DE" sz="1000" baseline="0"/>
            <a:t> in den Folgemonat übertragen</a:t>
          </a:r>
          <a:endParaRPr lang="de-DE" sz="1000"/>
        </a:p>
      </xdr:txBody>
    </xdr:sp>
    <xdr:clientData fPrintsWithSheet="0"/>
  </xdr:twoCellAnchor>
  <xdr:oneCellAnchor>
    <xdr:from>
      <xdr:col>17</xdr:col>
      <xdr:colOff>277091</xdr:colOff>
      <xdr:row>0</xdr:row>
      <xdr:rowOff>69273</xdr:rowOff>
    </xdr:from>
    <xdr:ext cx="6593033" cy="3082767"/>
    <xdr:sp macro="" textlink="">
      <xdr:nvSpPr>
        <xdr:cNvPr id="3" name="Textfeld 2"/>
        <xdr:cNvSpPr txBox="1"/>
      </xdr:nvSpPr>
      <xdr:spPr>
        <a:xfrm>
          <a:off x="10116416" y="69273"/>
          <a:ext cx="6593033" cy="3082767"/>
        </a:xfrm>
        <a:prstGeom prst="rect">
          <a:avLst/>
        </a:prstGeom>
        <a:solidFill>
          <a:srgbClr val="FFFF00"/>
        </a:solidFill>
        <a:ln w="317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400" b="1" u="sng"/>
            <a:t>Rechtliche Rahmenbedingungen:</a:t>
          </a:r>
        </a:p>
        <a:p>
          <a:endParaRPr lang="de-DE" sz="1100"/>
        </a:p>
        <a:p>
          <a:r>
            <a:rPr lang="de-DE" sz="1200">
              <a:solidFill>
                <a:srgbClr val="FF0000"/>
              </a:solidFill>
            </a:rPr>
            <a:t>Die Regelungen des Arbeitszeitgesetzes (ArbZG)</a:t>
          </a:r>
          <a:r>
            <a:rPr lang="de-DE" sz="1200" baseline="0">
              <a:solidFill>
                <a:srgbClr val="FF0000"/>
              </a:solidFill>
            </a:rPr>
            <a:t> sind jederzeit zu beachten!</a:t>
          </a:r>
        </a:p>
        <a:p>
          <a:endParaRPr lang="de-DE" sz="1100" baseline="0"/>
        </a:p>
        <a:p>
          <a:r>
            <a:rPr lang="de-DE" sz="1100" u="sng" baseline="0"/>
            <a:t>Auszug aus dem Gesetz (Stand: Jan. 2015)</a:t>
          </a:r>
        </a:p>
        <a:p>
          <a:endParaRPr lang="de-DE" sz="1100" u="sng" baseline="0"/>
        </a:p>
        <a:p>
          <a:r>
            <a:rPr lang="de-DE" sz="1100" b="1" baseline="0"/>
            <a:t>§ 3: Arbeitszeit</a:t>
          </a:r>
        </a:p>
        <a:p>
          <a:r>
            <a:rPr lang="de-DE" sz="1100" baseline="0"/>
            <a:t>- die tägliche Arbeitszeit darf 10 Stunden nicht überschreiten</a:t>
          </a:r>
        </a:p>
        <a:p>
          <a:r>
            <a:rPr lang="de-DE" sz="1100" baseline="0"/>
            <a:t>- die wöchentliche Arbeitszeit darf 48 Stunden nicht überschreiten</a:t>
          </a:r>
        </a:p>
        <a:p>
          <a:endParaRPr lang="de-DE" sz="1100" baseline="0"/>
        </a:p>
        <a:p>
          <a:r>
            <a:rPr lang="de-DE" sz="1100" b="1" baseline="0"/>
            <a:t>§ 4: Ruhepausen</a:t>
          </a:r>
        </a:p>
        <a:p>
          <a:r>
            <a:rPr lang="de-DE" sz="1100" baseline="0"/>
            <a:t>- mindestens 30 Minuten Pause bei einer Arbeitszeit von mehr als 6 bis zu 9 Stunden</a:t>
          </a:r>
        </a:p>
        <a:p>
          <a:r>
            <a:rPr lang="de-DE" sz="1100" baseline="0"/>
            <a:t>- weitere 15 Minuten Pause bei einer Arbeitszeit von mehr als 9 Stunden</a:t>
          </a:r>
        </a:p>
        <a:p>
          <a:endParaRPr lang="de-DE" sz="1100" baseline="0"/>
        </a:p>
        <a:p>
          <a:r>
            <a:rPr lang="de-DE" sz="1100" b="1" baseline="0"/>
            <a:t>§ 5: Ruhezeit</a:t>
          </a:r>
        </a:p>
        <a:p>
          <a:r>
            <a:rPr lang="de-DE" sz="1100" baseline="0"/>
            <a:t>- nach Beendigung der täglichen Arbeitszeit ist eine Ruhezeit von mindestens 11 Stunden vor Beginn der nächsten Arbeitszeit einzuhalten</a:t>
          </a:r>
        </a:p>
      </xdr:txBody>
    </xdr:sp>
    <xdr:clientData fPrintsWithSheet="0"/>
  </xdr:oneCellAnchor>
  <xdr:oneCellAnchor>
    <xdr:from>
      <xdr:col>17</xdr:col>
      <xdr:colOff>266626</xdr:colOff>
      <xdr:row>18</xdr:row>
      <xdr:rowOff>192422</xdr:rowOff>
    </xdr:from>
    <xdr:ext cx="6624548" cy="9148274"/>
    <xdr:sp macro="" textlink="">
      <xdr:nvSpPr>
        <xdr:cNvPr id="4" name="Textfeld 3"/>
        <xdr:cNvSpPr txBox="1"/>
      </xdr:nvSpPr>
      <xdr:spPr>
        <a:xfrm>
          <a:off x="10105951" y="4250072"/>
          <a:ext cx="6624548" cy="9148274"/>
        </a:xfrm>
        <a:prstGeom prst="rect">
          <a:avLst/>
        </a:prstGeom>
        <a:solidFill>
          <a:schemeClr val="bg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ts val="1300"/>
            </a:lnSpc>
          </a:pPr>
          <a:r>
            <a:rPr lang="de-DE" sz="1200" b="1" u="sng"/>
            <a:t>Hinweise zur Nutzung</a:t>
          </a:r>
          <a:r>
            <a:rPr lang="de-DE" sz="1200" b="1" u="sng" baseline="0"/>
            <a:t> des Formulars:</a:t>
          </a:r>
          <a:endParaRPr lang="de-DE" sz="1100" b="1" u="sng"/>
        </a:p>
        <a:p>
          <a:pPr>
            <a:lnSpc>
              <a:spcPts val="1200"/>
            </a:lnSpc>
          </a:pPr>
          <a:endParaRPr lang="de-DE" sz="1100"/>
        </a:p>
        <a:p>
          <a:pPr>
            <a:lnSpc>
              <a:spcPts val="1200"/>
            </a:lnSpc>
          </a:pPr>
          <a:r>
            <a:rPr lang="de-DE" sz="1100"/>
            <a:t>Bitte tragen Sie im oberen Bereich zunächst</a:t>
          </a:r>
          <a:r>
            <a:rPr lang="de-DE" sz="1100" baseline="0"/>
            <a:t> das </a:t>
          </a:r>
          <a:r>
            <a:rPr lang="de-DE" sz="1100" b="1" baseline="0"/>
            <a:t>Jahr</a:t>
          </a:r>
          <a:r>
            <a:rPr lang="de-DE" sz="1100" baseline="0"/>
            <a:t>, Ihren </a:t>
          </a:r>
          <a:r>
            <a:rPr lang="de-DE" sz="1100" b="1" baseline="0"/>
            <a:t>Namen</a:t>
          </a:r>
          <a:r>
            <a:rPr lang="de-DE" sz="1100" baseline="0"/>
            <a:t>, </a:t>
          </a:r>
          <a:r>
            <a:rPr lang="de-DE" sz="1100" b="1" baseline="0"/>
            <a:t>Beschäftigungsbereich</a:t>
          </a:r>
          <a:r>
            <a:rPr lang="de-DE" sz="1100" baseline="0"/>
            <a:t> und Ihr </a:t>
          </a:r>
          <a:r>
            <a:rPr lang="de-DE" sz="1100" b="1" baseline="0"/>
            <a:t>Beschäftigungsverhältnis </a:t>
          </a:r>
          <a:r>
            <a:rPr lang="de-DE" sz="1100" baseline="0"/>
            <a:t>ein.</a:t>
          </a:r>
        </a:p>
        <a:p>
          <a:pPr>
            <a:lnSpc>
              <a:spcPts val="1200"/>
            </a:lnSpc>
          </a:pPr>
          <a:endParaRPr lang="de-DE" sz="1100" baseline="0"/>
        </a:p>
        <a:p>
          <a:pPr>
            <a:lnSpc>
              <a:spcPts val="1200"/>
            </a:lnSpc>
          </a:pPr>
          <a:r>
            <a:rPr lang="de-DE" sz="1100" baseline="0"/>
            <a:t>Im Feld </a:t>
          </a:r>
          <a:r>
            <a:rPr lang="de-DE" sz="1100" b="1" baseline="0"/>
            <a:t>Wöchentl. Arbeitszeit</a:t>
          </a:r>
          <a:r>
            <a:rPr lang="de-DE" sz="1100" b="0" baseline="0"/>
            <a:t> im oberen Kasten tragen Sie bitte Ihre vertraglich vereinbarte Wochenarbeitszeit ein.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r>
            <a:rPr lang="de-DE" sz="1100" b="0" baseline="0"/>
            <a:t>Die Wochenarbeitszeit wird standardmäßig auf </a:t>
          </a:r>
          <a:r>
            <a:rPr lang="de-DE" sz="1100" b="1" baseline="0"/>
            <a:t>5</a:t>
          </a:r>
          <a:r>
            <a:rPr lang="de-DE" sz="1100" b="0" baseline="0"/>
            <a:t> </a:t>
          </a:r>
          <a:r>
            <a:rPr lang="de-DE" sz="1100" b="1" baseline="0"/>
            <a:t>Arbeitstage </a:t>
          </a:r>
          <a:r>
            <a:rPr lang="de-DE" sz="1100" b="0" baseline="0"/>
            <a:t>(Mo - Fr) verteilt. Wenn Sie eine hiervon abweichende Verteilung vereinbart haben, tragen Sie bitte Ihre indivduellen Soll-Zeiten in die Zeile  </a:t>
          </a:r>
          <a:r>
            <a:rPr lang="de-DE" sz="1100" b="1" baseline="0"/>
            <a:t>individuell </a:t>
          </a:r>
          <a:r>
            <a:rPr lang="de-DE" sz="1100" b="0" baseline="0"/>
            <a:t>ein. Beachten Sie bitte, dass die Summe der Soll-Stunden pro Tag dem Wert im Feld </a:t>
          </a:r>
          <a:r>
            <a:rPr lang="de-DE" sz="1100" b="1" baseline="0"/>
            <a:t>wöchentl. Arbeitszeit </a:t>
          </a:r>
          <a:r>
            <a:rPr lang="de-DE" sz="1100" b="0" baseline="0"/>
            <a:t>entsprechen muss. 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pPr>
            <a:lnSpc>
              <a:spcPts val="1200"/>
            </a:lnSpc>
          </a:pPr>
          <a:r>
            <a:rPr lang="de-DE" sz="1100" b="0" baseline="0"/>
            <a:t>Die eingetragenen Soll-Werte gelten für den gesamten Monat! Einzelne Abweichungen hiervon werden über das FLEX-Konto ausgeglichen.</a:t>
          </a:r>
        </a:p>
        <a:p>
          <a:pPr>
            <a:lnSpc>
              <a:spcPts val="1200"/>
            </a:lnSpc>
          </a:pPr>
          <a:endParaRPr lang="de-DE" sz="1100" b="0" baseline="0"/>
        </a:p>
        <a:p>
          <a:pPr lvl="1">
            <a:lnSpc>
              <a:spcPts val="1200"/>
            </a:lnSpc>
          </a:pPr>
          <a:r>
            <a:rPr lang="de-DE" sz="1100" b="0" baseline="0"/>
            <a:t>Wenn Sie also bspw. </a:t>
          </a:r>
          <a:r>
            <a:rPr lang="de-DE" sz="1100" b="0" i="1" baseline="0"/>
            <a:t>Montag, Mittwoch</a:t>
          </a:r>
          <a:r>
            <a:rPr lang="de-DE" sz="1100" b="0" baseline="0"/>
            <a:t>, und </a:t>
          </a:r>
          <a:r>
            <a:rPr lang="de-DE" sz="1100" b="0" i="1" baseline="0"/>
            <a:t>Freitag </a:t>
          </a:r>
          <a:r>
            <a:rPr lang="de-DE" sz="1100" b="0" baseline="0"/>
            <a:t>als regelmäßige Arbeitstage eingetragen haben, aber in einer Woche mal am </a:t>
          </a:r>
          <a:r>
            <a:rPr lang="de-DE" sz="1100" b="0" i="1" baseline="0"/>
            <a:t>Donnerstag </a:t>
          </a:r>
          <a:r>
            <a:rPr lang="de-DE" sz="1100" b="0" baseline="0"/>
            <a:t>anstatt </a:t>
          </a:r>
          <a:r>
            <a:rPr lang="de-DE" sz="1100" b="0" i="1" baseline="0"/>
            <a:t>Mittwoch </a:t>
          </a:r>
          <a:r>
            <a:rPr lang="de-DE" sz="1100" b="0" baseline="0"/>
            <a:t>arbeiten, dann werden die Minusstunden vom </a:t>
          </a:r>
          <a:r>
            <a:rPr lang="de-DE" sz="1100" b="0" i="1" baseline="0"/>
            <a:t>Mittwoch </a:t>
          </a:r>
          <a:r>
            <a:rPr lang="de-DE" sz="1100" b="0" baseline="0"/>
            <a:t>am </a:t>
          </a:r>
          <a:r>
            <a:rPr lang="de-DE" sz="1100" b="0" i="1" baseline="0"/>
            <a:t>Donnerstag</a:t>
          </a:r>
          <a:r>
            <a:rPr lang="de-DE" sz="1100" b="0" baseline="0"/>
            <a:t> wieder ausgeglichen.</a:t>
          </a:r>
        </a:p>
        <a:p>
          <a:endParaRPr lang="de-DE" sz="1100" b="0" baseline="0"/>
        </a:p>
        <a:p>
          <a:r>
            <a:rPr lang="de-DE" sz="1100" b="0" baseline="0"/>
            <a:t>Wenn sich im Laufe des Monats Ihre </a:t>
          </a:r>
          <a:r>
            <a:rPr lang="de-DE" sz="1100" b="1" baseline="0"/>
            <a:t>vertraglich vereinbarte Wochenarbeitszeit ändert</a:t>
          </a:r>
          <a:r>
            <a:rPr lang="de-DE" sz="1100" b="0" baseline="0"/>
            <a:t> oder sich Ihre </a:t>
          </a:r>
          <a:r>
            <a:rPr lang="de-DE" sz="1100" b="1" baseline="0"/>
            <a:t>regelmäßigen Arbeitstage ändern </a:t>
          </a:r>
          <a:r>
            <a:rPr lang="de-DE" sz="1100" b="0" baseline="0"/>
            <a:t>tragen Sie die neue Arbeitszeit und/oder die neuen Arbeitstage in den unteren Kasten ein. Hier müssen Sie dann auch eintragen ab wann die Änderungen gültig sind. </a:t>
          </a:r>
          <a:endParaRPr lang="de-DE" sz="1100" b="1" baseline="0"/>
        </a:p>
        <a:p>
          <a:endParaRPr lang="de-DE" sz="1100" b="0" baseline="0"/>
        </a:p>
        <a:p>
          <a:pPr>
            <a:lnSpc>
              <a:spcPts val="1200"/>
            </a:lnSpc>
          </a:pPr>
          <a:r>
            <a:rPr lang="de-DE" sz="1100" b="0" baseline="0"/>
            <a:t>In den Spalten </a:t>
          </a:r>
          <a:r>
            <a:rPr lang="de-DE" sz="1100" b="1" baseline="0"/>
            <a:t>Beginn </a:t>
          </a:r>
          <a:r>
            <a:rPr lang="de-DE" sz="1100" b="0" u="none" baseline="0"/>
            <a:t>und </a:t>
          </a:r>
          <a:r>
            <a:rPr lang="de-DE" sz="1100" b="1" u="none" baseline="0"/>
            <a:t>Ende </a:t>
          </a:r>
          <a:r>
            <a:rPr lang="de-DE" sz="1100" b="0" u="none" baseline="0"/>
            <a:t>tragen Sie bitte jeweils Beginn und Ende der täglichen Arbeitszeit im Format </a:t>
          </a:r>
          <a:r>
            <a:rPr lang="de-DE" sz="1100" b="1" u="none" baseline="0"/>
            <a:t>hh,mm</a:t>
          </a:r>
          <a:r>
            <a:rPr lang="de-DE" sz="1100" b="0" u="none" baseline="0"/>
            <a:t> ein. Die Summe aller Pausen pro Tag tragen Sie bitte in die Spalte </a:t>
          </a:r>
          <a:r>
            <a:rPr lang="de-DE" sz="1100" b="1" u="none" baseline="0"/>
            <a:t>Pause/n</a:t>
          </a:r>
          <a:r>
            <a:rPr lang="de-DE" sz="1100" b="0" u="none" baseline="0"/>
            <a:t> ein.</a:t>
          </a:r>
        </a:p>
        <a:p>
          <a:endParaRPr lang="de-DE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de-DE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Beginn   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8:00 Uhr   --&gt; Eingabe:    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8,00		</a:t>
          </a:r>
          <a:r>
            <a:rPr lang="de-DE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Ende   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14:25 Uhr --&gt; Eingabe:  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14,25	</a:t>
          </a:r>
        </a:p>
        <a:p>
          <a:pPr lvl="1"/>
          <a:endParaRPr lang="de-D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Pause </a:t>
          </a:r>
          <a:endParaRPr lang="de-DE">
            <a:effectLst/>
          </a:endParaRPr>
        </a:p>
        <a:p>
          <a:pPr lvl="1"/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 Minuten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0,30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endParaRPr lang="de-DE">
            <a:effectLst/>
          </a:endParaRPr>
        </a:p>
        <a:p>
          <a:pPr lvl="1">
            <a:lnSpc>
              <a:spcPts val="1200"/>
            </a:lnSpc>
          </a:pP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 Minuten Pause = 1 Stunde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1,00 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de-DE">
            <a:effectLst/>
          </a:endParaRPr>
        </a:p>
        <a:p>
          <a:pPr lvl="1">
            <a:lnSpc>
              <a:spcPts val="1200"/>
            </a:lnSpc>
          </a:pP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 Minuten Pause = 1 Stunde 30 Minuten Pause --&gt; Eingabe: 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1,30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de-DE">
            <a:effectLst/>
          </a:endParaRPr>
        </a:p>
        <a:p>
          <a:endParaRPr lang="de-DE" sz="1100" b="0" u="none" baseline="0"/>
        </a:p>
        <a:p>
          <a:pPr>
            <a:lnSpc>
              <a:spcPts val="1200"/>
            </a:lnSpc>
          </a:pPr>
          <a:r>
            <a:rPr lang="de-DE" sz="1100" b="0" u="none" baseline="0"/>
            <a:t>In der Spalte </a:t>
          </a:r>
          <a:r>
            <a:rPr lang="de-DE" sz="1100" b="1" u="none" baseline="0"/>
            <a:t>IST</a:t>
          </a:r>
          <a:r>
            <a:rPr lang="de-DE" sz="1100" b="0" u="none" baseline="0"/>
            <a:t> wird die tatsächliche Arbeitszeit pro Tag angezeigt. Die Spalte </a:t>
          </a:r>
          <a:r>
            <a:rPr lang="de-DE" sz="1100" b="1" u="none" baseline="0"/>
            <a:t> + / - Tag</a:t>
          </a:r>
          <a:r>
            <a:rPr lang="de-DE" sz="1100" b="0" u="none" baseline="0"/>
            <a:t> zeigt die tägliche Abweichung der tatsächlichen Arbeitszeit vom Tages-Soll an.</a:t>
          </a:r>
        </a:p>
        <a:p>
          <a:endParaRPr lang="de-DE" sz="1100" b="0" u="none" baseline="0"/>
        </a:p>
        <a:p>
          <a:pPr>
            <a:lnSpc>
              <a:spcPts val="1200"/>
            </a:lnSpc>
          </a:pPr>
          <a:r>
            <a:rPr lang="de-DE" sz="1100" b="0" u="none" baseline="0"/>
            <a:t>Die Spalte </a:t>
          </a:r>
          <a:r>
            <a:rPr lang="de-DE" sz="1100" b="1" u="none" baseline="0"/>
            <a:t>FLEX</a:t>
          </a:r>
          <a:r>
            <a:rPr lang="de-DE" sz="1100" b="0" u="none" baseline="0"/>
            <a:t> zeigt die Summe aller über die Vertragsstunden hinaus geleisteten Arbeitszeiten an. Diese Flex-Stunden müssen bis zum Vertragsende, aber spätestens innerhalb von 12 Monaten nach Erbringung der Arbeitsleistung ausgeglichen sein. Am Monatsende übernehmen Sie die Flex-Stunden aus dem Feld </a:t>
          </a:r>
          <a:r>
            <a:rPr lang="de-DE" sz="1100" b="1" u="none" baseline="0"/>
            <a:t>Flex Gesamt </a:t>
          </a:r>
          <a:r>
            <a:rPr lang="de-DE" sz="1100" b="0" u="none" baseline="0"/>
            <a:t>in den Folgemonat und tragen diesen Wert in das Feld </a:t>
          </a:r>
          <a:r>
            <a:rPr lang="de-DE" sz="1100" b="1" baseline="0"/>
            <a:t>Übertrag Vormonat</a:t>
          </a:r>
          <a:r>
            <a:rPr lang="de-DE" sz="1100" b="0" baseline="0"/>
            <a:t> ein.</a:t>
          </a:r>
          <a:endParaRPr lang="de-DE" sz="1100" b="1"/>
        </a:p>
        <a:p>
          <a:pPr>
            <a:lnSpc>
              <a:spcPts val="1100"/>
            </a:lnSpc>
          </a:pPr>
          <a:r>
            <a:rPr lang="de-DE" sz="1100"/>
            <a:t>___________________________________________________</a:t>
          </a:r>
        </a:p>
        <a:p>
          <a:pPr>
            <a:lnSpc>
              <a:spcPts val="1100"/>
            </a:lnSpc>
          </a:pPr>
          <a:endParaRPr lang="de-DE" sz="1100"/>
        </a:p>
        <a:p>
          <a:pPr>
            <a:lnSpc>
              <a:spcPts val="1100"/>
            </a:lnSpc>
          </a:pPr>
          <a:r>
            <a:rPr lang="de-DE" sz="1100"/>
            <a:t>In der Spalte </a:t>
          </a:r>
          <a:r>
            <a:rPr lang="de-DE" sz="1100" b="1"/>
            <a:t>Art </a:t>
          </a:r>
          <a:r>
            <a:rPr lang="de-DE" sz="1100" b="0"/>
            <a:t>können Sie Tage</a:t>
          </a:r>
          <a:r>
            <a:rPr lang="de-DE" sz="1100" b="0" baseline="0"/>
            <a:t> markieren, an denen eine Abweichung vom Standard vorliegt. Je nach Art der Eingabe gibt es unterschiedliche Auswirkungen. Sie können dort zwischen folgenden Kürzel wählen</a:t>
          </a:r>
        </a:p>
        <a:p>
          <a:pPr>
            <a:lnSpc>
              <a:spcPts val="1100"/>
            </a:lnSpc>
          </a:pPr>
          <a:endParaRPr lang="de-DE" sz="1100" b="0" baseline="0"/>
        </a:p>
        <a:p>
          <a:r>
            <a:rPr lang="de-DE" sz="1100"/>
            <a:t>K = krank 		(IST</a:t>
          </a:r>
          <a:r>
            <a:rPr lang="de-DE" sz="1100" baseline="0"/>
            <a:t> = SOLL)</a:t>
          </a:r>
        </a:p>
        <a:p>
          <a:pPr>
            <a:lnSpc>
              <a:spcPts val="1100"/>
            </a:lnSpc>
          </a:pPr>
          <a:r>
            <a:rPr lang="de-DE" sz="1100" baseline="0"/>
            <a:t>U = Urlaub</a:t>
          </a:r>
          <a:r>
            <a:rPr lang="de-DE" sz="1100"/>
            <a:t>          	(IST = SOLL)</a:t>
          </a:r>
        </a:p>
        <a:p>
          <a:r>
            <a:rPr lang="de-DE" sz="1100"/>
            <a:t>F = Feiertag		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(IST = SOLL)</a:t>
          </a:r>
          <a:endParaRPr lang="de-DE">
            <a:effectLst/>
          </a:endParaRPr>
        </a:p>
        <a:p>
          <a:pPr>
            <a:lnSpc>
              <a:spcPts val="1100"/>
            </a:lnSpc>
          </a:pPr>
          <a:r>
            <a:rPr lang="de-DE" sz="1100"/>
            <a:t>SU = Stundenweise Urlaub	(für SHK/WHF/WHK:</a:t>
          </a:r>
          <a:r>
            <a:rPr lang="de-DE" sz="1100" baseline="0"/>
            <a:t> </a:t>
          </a:r>
          <a:r>
            <a:rPr lang="de-DE" sz="1100"/>
            <a:t>Urlaubszeit in Stunden in der Spalte</a:t>
          </a:r>
          <a:r>
            <a:rPr lang="de-DE" sz="1100" baseline="0"/>
            <a:t> </a:t>
          </a:r>
          <a:r>
            <a:rPr lang="de-DE" sz="1100" b="1" baseline="0"/>
            <a:t>Zeit</a:t>
          </a:r>
          <a:r>
            <a:rPr lang="de-DE" sz="1100" b="0" baseline="0"/>
            <a:t> eintragen)</a:t>
          </a:r>
        </a:p>
        <a:p>
          <a:pPr>
            <a:lnSpc>
              <a:spcPts val="1100"/>
            </a:lnSpc>
          </a:pPr>
          <a:r>
            <a:rPr lang="de-DE" sz="1100"/>
            <a:t>UU = Unbezahlter Urlaub	(SOLL</a:t>
          </a:r>
          <a:r>
            <a:rPr lang="de-DE" sz="1100" baseline="0"/>
            <a:t> = 0,00)</a:t>
          </a:r>
          <a:endParaRPr lang="de-DE" sz="1100"/>
        </a:p>
        <a:p>
          <a:r>
            <a:rPr lang="de-DE" sz="1100"/>
            <a:t>SV = Sollvorgabe	(Eingabe</a:t>
          </a:r>
          <a:r>
            <a:rPr lang="de-DE" sz="1100" baseline="0"/>
            <a:t> des SOLL in die Spalte </a:t>
          </a:r>
          <a:r>
            <a:rPr lang="de-DE" sz="1100" b="1" baseline="0"/>
            <a:t>Zeit</a:t>
          </a:r>
          <a:r>
            <a:rPr lang="de-DE" sz="1100" b="0" baseline="0"/>
            <a:t> wenn SOLL vom Standard abweicht.)</a:t>
          </a:r>
        </a:p>
        <a:p>
          <a:endParaRPr lang="de-DE" sz="1100" b="0" baseline="0"/>
        </a:p>
        <a:p>
          <a:pPr>
            <a:lnSpc>
              <a:spcPts val="900"/>
            </a:lnSpc>
          </a:pPr>
          <a:endParaRPr lang="de-DE" sz="1100" b="1" baseline="0"/>
        </a:p>
        <a:p>
          <a:endParaRPr lang="de-DE" sz="1100" b="1" baseline="0"/>
        </a:p>
        <a:p>
          <a:pPr>
            <a:lnSpc>
              <a:spcPts val="900"/>
            </a:lnSpc>
          </a:pPr>
          <a:endParaRPr lang="de-DE" sz="1100" b="1" baseline="0"/>
        </a:p>
        <a:p>
          <a:pPr>
            <a:lnSpc>
              <a:spcPts val="1200"/>
            </a:lnSpc>
          </a:pPr>
          <a:endParaRPr lang="de-DE" sz="1100" b="1" baseline="0"/>
        </a:p>
        <a:p>
          <a:pPr>
            <a:lnSpc>
              <a:spcPts val="800"/>
            </a:lnSpc>
          </a:pPr>
          <a:endParaRPr lang="de-DE" sz="1100" b="1"/>
        </a:p>
      </xdr:txBody>
    </xdr:sp>
    <xdr:clientData fPrintsWithSheet="0"/>
  </xdr:oneCellAnchor>
  <xdr:twoCellAnchor>
    <xdr:from>
      <xdr:col>5</xdr:col>
      <xdr:colOff>0</xdr:colOff>
      <xdr:row>17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5" name="Rechteck 4"/>
        <xdr:cNvSpPr/>
      </xdr:nvSpPr>
      <xdr:spPr>
        <a:xfrm>
          <a:off x="2686050" y="3819525"/>
          <a:ext cx="1771650" cy="8448675"/>
        </a:xfrm>
        <a:prstGeom prst="rect">
          <a:avLst/>
        </a:prstGeom>
        <a:noFill/>
        <a:ln w="12700">
          <a:solidFill>
            <a:prstClr val="black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/>
      </xdr:spPr>
      <xdr:txBody>
        <a:bodyPr vertOverflow="clip" horzOverflow="clip" wrap="square"/>
        <a:lstStyle/>
        <a:p>
          <a:endParaRPr lang="de-DE"/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nanke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comments" Target="../comments10.xml"/><Relationship Id="rId4" Type="http://schemas.openxmlformats.org/officeDocument/2006/relationships/vmlDrawing" Target="../drawings/vmlDrawing2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comments" Target="../comments11.xml"/><Relationship Id="rId4" Type="http://schemas.openxmlformats.org/officeDocument/2006/relationships/vmlDrawing" Target="../drawings/vmlDrawing22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comments" Target="../comments12.xml"/><Relationship Id="rId4" Type="http://schemas.openxmlformats.org/officeDocument/2006/relationships/vmlDrawing" Target="../drawings/vmlDrawing24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5" Type="http://schemas.openxmlformats.org/officeDocument/2006/relationships/comments" Target="../comments13.xml"/><Relationship Id="rId4" Type="http://schemas.openxmlformats.org/officeDocument/2006/relationships/vmlDrawing" Target="../drawings/vmlDrawing2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4.xml"/><Relationship Id="rId4" Type="http://schemas.openxmlformats.org/officeDocument/2006/relationships/vmlDrawing" Target="../drawings/vmlDrawing8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10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6.xml"/><Relationship Id="rId4" Type="http://schemas.openxmlformats.org/officeDocument/2006/relationships/vmlDrawing" Target="../drawings/vmlDrawing1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8.xml"/><Relationship Id="rId4" Type="http://schemas.openxmlformats.org/officeDocument/2006/relationships/vmlDrawing" Target="../drawings/vmlDrawing1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comments" Target="../comments9.xml"/><Relationship Id="rId4" Type="http://schemas.openxmlformats.org/officeDocument/2006/relationships/vmlDrawing" Target="../drawings/vmlDrawing1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R78"/>
  <sheetViews>
    <sheetView showGridLines="0" showRowColHeaders="0" zoomScale="110" zoomScaleNormal="110" zoomScaleSheetLayoutView="55" zoomScalePageLayoutView="70" workbookViewId="0">
      <selection activeCell="K11" sqref="K11"/>
    </sheetView>
  </sheetViews>
  <sheetFormatPr baseColWidth="10" defaultColWidth="0" defaultRowHeight="0" customHeight="1" zeroHeight="1"/>
  <cols>
    <col min="1" max="1" width="5" style="10" customWidth="1"/>
    <col min="2" max="2" width="7.25" style="79" customWidth="1"/>
    <col min="3" max="3" width="7.5" style="79" customWidth="1"/>
    <col min="4" max="8" width="7.75" style="79" customWidth="1"/>
    <col min="9" max="13" width="8.125" style="79" customWidth="1"/>
    <col min="14" max="14" width="7.5" style="79" customWidth="1"/>
    <col min="15" max="15" width="10" style="79" customWidth="1"/>
    <col min="16" max="16" width="7.5" style="29" customWidth="1"/>
    <col min="17" max="17" width="5" style="29" customWidth="1"/>
    <col min="18" max="18" width="10.125" style="10" customWidth="1"/>
    <col min="19" max="19" width="7.5" style="10" bestFit="1" customWidth="1"/>
    <col min="20" max="20" width="7.125" style="10" bestFit="1" customWidth="1"/>
    <col min="21" max="21" width="7.25" style="10" bestFit="1" customWidth="1"/>
    <col min="22" max="22" width="7.75" style="10" bestFit="1" customWidth="1"/>
    <col min="23" max="23" width="7.5" style="10" bestFit="1" customWidth="1"/>
    <col min="24" max="24" width="8.125" style="10" bestFit="1" customWidth="1"/>
    <col min="25" max="25" width="7.25" style="10" bestFit="1" customWidth="1"/>
    <col min="26" max="26" width="7.25" style="10" customWidth="1"/>
    <col min="27" max="27" width="10.5" style="90" customWidth="1"/>
    <col min="28" max="28" width="8.375" style="90" customWidth="1"/>
    <col min="29" max="29" width="11.125" style="10" customWidth="1"/>
    <col min="30" max="31" width="11.125" style="139" hidden="1" customWidth="1"/>
    <col min="32" max="34" width="6.25" style="141" hidden="1" customWidth="1"/>
    <col min="35" max="252" width="6.25" style="5" hidden="1" customWidth="1"/>
    <col min="253" max="16384" width="6.25" style="5" hidden="1"/>
  </cols>
  <sheetData>
    <row r="1" spans="2:21" ht="11.25" customHeight="1"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2"/>
      <c r="Q1" s="12"/>
      <c r="R1" s="91"/>
      <c r="S1" s="91"/>
      <c r="T1" s="91"/>
      <c r="U1" s="91"/>
    </row>
    <row r="2" spans="2:21" ht="18.75" customHeight="1">
      <c r="B2" s="219" t="s">
        <v>22</v>
      </c>
      <c r="C2" s="219"/>
      <c r="D2" s="219"/>
      <c r="E2" s="219"/>
      <c r="F2" s="219"/>
      <c r="G2" s="219"/>
      <c r="H2" s="219"/>
      <c r="I2" s="219" t="s">
        <v>23</v>
      </c>
      <c r="J2" s="219"/>
      <c r="K2" s="129">
        <v>2018</v>
      </c>
      <c r="L2" s="137"/>
      <c r="M2" s="137"/>
      <c r="N2" s="137"/>
      <c r="O2" s="137"/>
      <c r="P2" s="138"/>
      <c r="Q2" s="12"/>
      <c r="R2" s="91"/>
      <c r="S2" s="91"/>
      <c r="T2" s="91"/>
      <c r="U2" s="91"/>
    </row>
    <row r="3" spans="2:21" ht="11.25" customHeight="1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2"/>
      <c r="Q3" s="12"/>
      <c r="R3" s="91"/>
      <c r="S3" s="91"/>
      <c r="T3" s="91"/>
      <c r="U3" s="91"/>
    </row>
    <row r="4" spans="2:21" ht="15" customHeight="1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7"/>
      <c r="Q4" s="12"/>
      <c r="R4" s="91"/>
      <c r="S4" s="91"/>
      <c r="T4" s="91"/>
      <c r="U4" s="91"/>
    </row>
    <row r="5" spans="2:21" ht="22.5" customHeight="1">
      <c r="B5" s="170"/>
      <c r="C5" s="30" t="s">
        <v>3</v>
      </c>
      <c r="D5" s="19"/>
      <c r="E5" s="220" t="s">
        <v>70</v>
      </c>
      <c r="F5" s="221"/>
      <c r="G5" s="221"/>
      <c r="H5" s="222"/>
      <c r="I5" s="20"/>
      <c r="J5" s="30" t="s">
        <v>4</v>
      </c>
      <c r="K5" s="20"/>
      <c r="M5" s="220" t="s">
        <v>71</v>
      </c>
      <c r="N5" s="221"/>
      <c r="O5" s="222"/>
      <c r="P5" s="21"/>
      <c r="Q5" s="22"/>
      <c r="R5" s="95"/>
      <c r="S5" s="90"/>
      <c r="T5" s="90"/>
    </row>
    <row r="6" spans="2:21" ht="15">
      <c r="B6" s="23"/>
      <c r="C6" s="24"/>
      <c r="D6" s="24"/>
      <c r="E6" s="24"/>
      <c r="F6" s="24"/>
      <c r="G6" s="25"/>
      <c r="H6" s="25"/>
      <c r="I6" s="20"/>
      <c r="J6" s="20"/>
      <c r="P6" s="28"/>
    </row>
    <row r="7" spans="2:21" ht="22.5" customHeight="1">
      <c r="B7" s="170"/>
      <c r="C7" s="30" t="s">
        <v>8</v>
      </c>
      <c r="D7" s="20"/>
      <c r="E7" s="223"/>
      <c r="F7" s="224"/>
      <c r="G7" s="224"/>
      <c r="H7" s="225"/>
      <c r="I7" s="20"/>
      <c r="J7" s="30" t="s">
        <v>41</v>
      </c>
      <c r="K7" s="20"/>
      <c r="M7" s="235"/>
      <c r="N7" s="236"/>
      <c r="O7" s="237"/>
      <c r="P7" s="28"/>
    </row>
    <row r="8" spans="2:21" ht="15">
      <c r="B8" s="18"/>
      <c r="C8" s="30"/>
      <c r="D8" s="30"/>
      <c r="E8" s="30"/>
      <c r="F8" s="24"/>
      <c r="G8" s="31"/>
      <c r="H8" s="31"/>
      <c r="I8" s="31"/>
      <c r="P8" s="28"/>
      <c r="Q8" s="33"/>
      <c r="R8" s="90"/>
      <c r="S8" s="90"/>
      <c r="T8" s="90"/>
      <c r="U8" s="90"/>
    </row>
    <row r="9" spans="2:21" ht="15" customHeight="1">
      <c r="B9" s="177"/>
      <c r="C9" s="178"/>
      <c r="D9" s="179"/>
      <c r="E9" s="179"/>
      <c r="F9" s="180"/>
      <c r="G9" s="180"/>
      <c r="H9" s="181" t="s">
        <v>66</v>
      </c>
      <c r="I9" s="182" t="s">
        <v>25</v>
      </c>
      <c r="J9" s="183" t="s">
        <v>26</v>
      </c>
      <c r="K9" s="184" t="s">
        <v>27</v>
      </c>
      <c r="L9" s="182" t="s">
        <v>28</v>
      </c>
      <c r="M9" s="182" t="s">
        <v>29</v>
      </c>
      <c r="N9" s="185"/>
      <c r="O9" s="215"/>
      <c r="P9" s="28"/>
    </row>
    <row r="10" spans="2:21" ht="22.5" customHeight="1">
      <c r="B10" s="177"/>
      <c r="C10" s="18" t="s">
        <v>54</v>
      </c>
      <c r="D10" s="26"/>
      <c r="E10" s="27"/>
      <c r="F10" s="172"/>
      <c r="G10" s="136"/>
      <c r="H10" s="186" t="s">
        <v>67</v>
      </c>
      <c r="I10" s="187">
        <f>$F$10/5</f>
        <v>0</v>
      </c>
      <c r="J10" s="188">
        <f>$F$10/5</f>
        <v>0</v>
      </c>
      <c r="K10" s="188">
        <f>$F$10/5</f>
        <v>0</v>
      </c>
      <c r="L10" s="188">
        <f>$F$10/5</f>
        <v>0</v>
      </c>
      <c r="M10" s="189">
        <f>$F$10/5</f>
        <v>0</v>
      </c>
      <c r="N10" s="190" t="s">
        <v>69</v>
      </c>
      <c r="O10" s="215"/>
      <c r="P10" s="28"/>
    </row>
    <row r="11" spans="2:21" ht="22.5" customHeight="1">
      <c r="B11" s="177"/>
      <c r="C11" s="191"/>
      <c r="D11" s="216"/>
      <c r="E11" s="216"/>
      <c r="F11" s="192"/>
      <c r="G11" s="192"/>
      <c r="H11" s="193" t="s">
        <v>68</v>
      </c>
      <c r="I11" s="118"/>
      <c r="J11" s="119"/>
      <c r="K11" s="119"/>
      <c r="L11" s="119"/>
      <c r="M11" s="120"/>
      <c r="N11" s="125">
        <f>SUM(I11:M11)</f>
        <v>0</v>
      </c>
      <c r="O11" s="215"/>
      <c r="P11" s="28"/>
    </row>
    <row r="12" spans="2:21" ht="18.75" customHeight="1">
      <c r="B12" s="177"/>
      <c r="C12" s="214" t="s">
        <v>85</v>
      </c>
      <c r="D12" s="30"/>
      <c r="E12" s="32"/>
      <c r="F12" s="11"/>
      <c r="G12" s="11"/>
      <c r="O12" s="215"/>
      <c r="P12" s="28"/>
    </row>
    <row r="13" spans="2:21" ht="15" customHeight="1">
      <c r="B13" s="177"/>
      <c r="C13" s="176"/>
      <c r="D13" s="194"/>
      <c r="E13" s="195"/>
      <c r="F13" s="195"/>
      <c r="G13" s="196"/>
      <c r="H13" s="197" t="s">
        <v>87</v>
      </c>
      <c r="I13" s="198" t="s">
        <v>25</v>
      </c>
      <c r="J13" s="199" t="s">
        <v>26</v>
      </c>
      <c r="K13" s="200" t="s">
        <v>27</v>
      </c>
      <c r="L13" s="198" t="s">
        <v>28</v>
      </c>
      <c r="M13" s="198" t="s">
        <v>29</v>
      </c>
      <c r="N13" s="201"/>
      <c r="O13" s="215"/>
      <c r="P13" s="28"/>
    </row>
    <row r="14" spans="2:21" ht="23.25" customHeight="1">
      <c r="B14" s="177"/>
      <c r="C14" s="212" t="s">
        <v>86</v>
      </c>
      <c r="D14" s="213"/>
      <c r="E14" s="213"/>
      <c r="F14" s="217"/>
      <c r="G14" s="202"/>
      <c r="H14" s="203" t="s">
        <v>67</v>
      </c>
      <c r="I14" s="204">
        <f>$F$14/5</f>
        <v>0</v>
      </c>
      <c r="J14" s="205">
        <f>$F$14/5</f>
        <v>0</v>
      </c>
      <c r="K14" s="205">
        <f>$F$14/5</f>
        <v>0</v>
      </c>
      <c r="L14" s="205">
        <f>$F$14/5</f>
        <v>0</v>
      </c>
      <c r="M14" s="206">
        <f>$F$14/5</f>
        <v>0</v>
      </c>
      <c r="N14" s="207" t="s">
        <v>69</v>
      </c>
      <c r="O14" s="215"/>
      <c r="P14" s="28"/>
    </row>
    <row r="15" spans="2:21" ht="22.5" customHeight="1">
      <c r="B15" s="177"/>
      <c r="C15" s="208" t="s">
        <v>84</v>
      </c>
      <c r="D15" s="209"/>
      <c r="E15" s="238"/>
      <c r="F15" s="238"/>
      <c r="G15" s="218" t="b">
        <f>IF($E$15&lt;&gt;0,TRUE(),FALSE())</f>
        <v>0</v>
      </c>
      <c r="H15" s="210" t="s">
        <v>68</v>
      </c>
      <c r="I15" s="173"/>
      <c r="J15" s="174"/>
      <c r="K15" s="174"/>
      <c r="L15" s="174"/>
      <c r="M15" s="175"/>
      <c r="N15" s="211">
        <f>SUM(I15:M15)</f>
        <v>0</v>
      </c>
      <c r="O15" s="215"/>
      <c r="P15" s="28"/>
    </row>
    <row r="16" spans="2:21" ht="15">
      <c r="B16" s="121"/>
      <c r="C16" s="122"/>
      <c r="D16" s="123"/>
      <c r="E16" s="123"/>
      <c r="F16" s="123"/>
      <c r="G16" s="123"/>
      <c r="H16" s="123"/>
      <c r="I16" s="123"/>
      <c r="J16" s="123"/>
      <c r="K16" s="13"/>
      <c r="L16" s="13"/>
      <c r="M16" s="13"/>
      <c r="N16" s="13"/>
      <c r="O16" s="13"/>
      <c r="P16" s="35"/>
    </row>
    <row r="17" spans="1:252" ht="15">
      <c r="A17" s="36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</row>
    <row r="18" spans="1:252" s="6" customFormat="1" ht="18.75" customHeight="1">
      <c r="A18" s="37"/>
      <c r="B18" s="165"/>
      <c r="C18" s="226" t="s">
        <v>51</v>
      </c>
      <c r="D18" s="227"/>
      <c r="E18" s="228"/>
      <c r="F18" s="229" t="s">
        <v>52</v>
      </c>
      <c r="G18" s="230"/>
      <c r="H18" s="231"/>
      <c r="I18" s="232" t="s">
        <v>47</v>
      </c>
      <c r="J18" s="233"/>
      <c r="K18" s="234"/>
      <c r="L18" s="232"/>
      <c r="M18" s="233"/>
      <c r="N18" s="233"/>
      <c r="O18" s="233"/>
      <c r="P18" s="234"/>
      <c r="Q18" s="38"/>
      <c r="R18" s="92"/>
      <c r="S18" s="92" t="s">
        <v>44</v>
      </c>
      <c r="T18" s="92" t="s">
        <v>45</v>
      </c>
      <c r="U18" s="92" t="s">
        <v>45</v>
      </c>
      <c r="V18" s="93" t="s">
        <v>46</v>
      </c>
      <c r="W18" s="93" t="s">
        <v>44</v>
      </c>
      <c r="X18" s="93" t="s">
        <v>44</v>
      </c>
      <c r="Y18" s="93"/>
      <c r="Z18" s="93"/>
      <c r="AA18" s="92"/>
      <c r="AB18" s="92"/>
      <c r="AC18" s="93"/>
      <c r="AD18" s="142"/>
      <c r="AE18" s="142"/>
      <c r="AF18" s="143"/>
      <c r="AG18" s="143"/>
      <c r="AH18" s="143"/>
    </row>
    <row r="19" spans="1:252" ht="18.75" customHeight="1">
      <c r="A19" s="39">
        <f>DATEVALUE(I2&amp;K2)</f>
        <v>43101</v>
      </c>
      <c r="B19" s="167" t="s">
        <v>0</v>
      </c>
      <c r="C19" s="2" t="s">
        <v>18</v>
      </c>
      <c r="D19" s="9" t="s">
        <v>35</v>
      </c>
      <c r="E19" s="168" t="s">
        <v>32</v>
      </c>
      <c r="F19" s="167" t="s">
        <v>1</v>
      </c>
      <c r="G19" s="171" t="s">
        <v>7</v>
      </c>
      <c r="H19" s="168" t="s">
        <v>2</v>
      </c>
      <c r="I19" s="171" t="s">
        <v>31</v>
      </c>
      <c r="J19" s="3" t="s">
        <v>42</v>
      </c>
      <c r="K19" s="171" t="s">
        <v>33</v>
      </c>
      <c r="L19" s="239" t="s">
        <v>19</v>
      </c>
      <c r="M19" s="240"/>
      <c r="N19" s="240"/>
      <c r="O19" s="240"/>
      <c r="P19" s="241"/>
      <c r="Q19" s="40"/>
      <c r="R19" s="127"/>
      <c r="S19" s="94" t="s">
        <v>24</v>
      </c>
      <c r="T19" s="94" t="s">
        <v>1</v>
      </c>
      <c r="U19" s="94" t="s">
        <v>7</v>
      </c>
      <c r="V19" s="95" t="s">
        <v>2</v>
      </c>
      <c r="W19" s="95" t="s">
        <v>34</v>
      </c>
      <c r="X19" s="96" t="s">
        <v>42</v>
      </c>
      <c r="Y19" s="95" t="s">
        <v>33</v>
      </c>
      <c r="Z19" s="97"/>
    </row>
    <row r="20" spans="1:252" ht="20.25" customHeight="1">
      <c r="A20" s="41" t="str">
        <f t="shared" ref="A20:A50" si="0">TEXT(B20,"TTTT")</f>
        <v>Montag</v>
      </c>
      <c r="B20" s="42">
        <f>($A$19+ROW(B1)-1)*(MONTH($A$19+1)=MONTH($A$19))</f>
        <v>43101</v>
      </c>
      <c r="C20" s="43"/>
      <c r="D20" s="44"/>
      <c r="E20" s="52">
        <f>IF(OR(A20="Samstag",A20="Sonntag",C20="UU"),"",
IF(C20="SV",D20,
IF(OR($E$15="",B20&lt;$E$15),IF($N$11=0,HLOOKUP($A20,$I$9:$M$10,2,FALSE),IF($N$11=$F$10,HLOOKUP($A20,$I$9:$M$11,3,FALSE),"FEHLER")),
IF($N$15=0,HLOOKUP($A20,$I$13:$M$14,2,FALSE),IF($N$15=$F$14,HLOOKUP($A20,$I$13:$M$15,3,FALSE),"FEHLER")))))</f>
        <v>0</v>
      </c>
      <c r="F20" s="46"/>
      <c r="G20" s="46"/>
      <c r="H20" s="46"/>
      <c r="I20" s="47">
        <f>IF(OR(C20="K",C20="U",C20="F"),E20,IF(C20="SU",IF(H20="",D20,((V20-T20)-U20)+D20),IF(AND(H20="",E20=""),0,(V20-T20)-U20)))</f>
        <v>0</v>
      </c>
      <c r="J20" s="47">
        <f>IF(E20="",I20,I20-E20)</f>
        <v>0</v>
      </c>
      <c r="K20" s="48">
        <f>SUM($M$7,J20)</f>
        <v>0</v>
      </c>
      <c r="L20" s="242"/>
      <c r="M20" s="243"/>
      <c r="N20" s="243"/>
      <c r="O20" s="243"/>
      <c r="P20" s="244"/>
      <c r="Q20" s="128" t="b">
        <f>IF($G$15=FALSE(),FALSE(),IF($B20&gt;=$E$15,TRUE(),FALSE()))</f>
        <v>0</v>
      </c>
      <c r="S20" s="98">
        <f t="shared" ref="S20:S50" si="1">IF(E20="",0,INT(E20)+((E20-INT(E20))/100*60))</f>
        <v>0</v>
      </c>
      <c r="T20" s="98">
        <f t="shared" ref="T20:T50" si="2">IF(F20="",0,INT(F20)+((F20-INT(F20))*100/60))</f>
        <v>0</v>
      </c>
      <c r="U20" s="98">
        <f t="shared" ref="U20:U50" si="3">IF(G20="",0,INT(G20)+((G20-INT(G20))*100/60))</f>
        <v>0</v>
      </c>
      <c r="V20" s="98">
        <f t="shared" ref="V20:V50" si="4">IF(H20="",0,INT(H20)+((H20-INT(H20))*100/60))</f>
        <v>0</v>
      </c>
      <c r="W20" s="98">
        <f t="shared" ref="W20:W50" si="5">IF(I20="","",INT(I20)+((I20-INT(I20))/100*60))</f>
        <v>0</v>
      </c>
      <c r="X20" s="98">
        <f t="shared" ref="X20:X50" si="6">IF(J20="","",INT(J20)+((J20-INT(J20))/100*60))</f>
        <v>0</v>
      </c>
      <c r="Y20" s="98">
        <f t="shared" ref="Y20:Y50" si="7">IF(K20="","",INT(K20)+((K20-INT(K20))/100*60))</f>
        <v>0</v>
      </c>
      <c r="Z20" s="98"/>
      <c r="AE20" s="144"/>
    </row>
    <row r="21" spans="1:252" s="141" customFormat="1" ht="20.25" customHeight="1">
      <c r="A21" s="41" t="str">
        <f t="shared" si="0"/>
        <v>Dienstag</v>
      </c>
      <c r="B21" s="49">
        <f>($A$19+ROW(B2)-1)*(MONTH(B20+1)=MONTH($A$19))</f>
        <v>43102</v>
      </c>
      <c r="C21" s="50"/>
      <c r="D21" s="51"/>
      <c r="E21" s="52">
        <f t="shared" ref="E21:E50" si="8">IF(OR(A21="Samstag",A21="Sonntag",C21="UU"),"",
IF(C21="SV",D21,
IF(OR($E$15="",B21&lt;$E$15),IF($N$11=0,HLOOKUP($A21,$I$9:$M$10,2,FALSE),IF($N$11=$F$10,HLOOKUP($A21,$I$9:$M$11,3,FALSE),"FEHLER")),
IF($N$15=0,HLOOKUP($A21,$I$13:$M$14,2,FALSE),IF($N$15=$F$14,HLOOKUP($A21,$I$13:$M$15,3,FALSE),"FEHLER")))))</f>
        <v>0</v>
      </c>
      <c r="F21" s="46"/>
      <c r="G21" s="46"/>
      <c r="H21" s="46"/>
      <c r="I21" s="47">
        <f t="shared" ref="I21:I50" si="9">IF(OR(C21="K",C21="U",C21="F"),E21,IF(C21="SU",IF(H21="",D21,((V21-T21)-U21)+D21),IF(AND(H21="",E21=""),0,(V21-T21)-U21)))</f>
        <v>0</v>
      </c>
      <c r="J21" s="47">
        <f t="shared" ref="J21:J50" si="10">IF(E21="",I21,I21-E21)</f>
        <v>0</v>
      </c>
      <c r="K21" s="48">
        <f t="shared" ref="K21:K50" si="11">SUM(K20,J21)</f>
        <v>0</v>
      </c>
      <c r="L21" s="245"/>
      <c r="M21" s="246"/>
      <c r="N21" s="246"/>
      <c r="O21" s="246"/>
      <c r="P21" s="247"/>
      <c r="Q21" s="128" t="b">
        <f t="shared" ref="Q21:Q50" si="12">IF($G$15=FALSE(),FALSE(),IF($B21&gt;=$E$15,TRUE(),FALSE()))</f>
        <v>0</v>
      </c>
      <c r="R21" s="128"/>
      <c r="S21" s="98">
        <f t="shared" si="1"/>
        <v>0</v>
      </c>
      <c r="T21" s="98">
        <f t="shared" si="2"/>
        <v>0</v>
      </c>
      <c r="U21" s="98">
        <f t="shared" si="3"/>
        <v>0</v>
      </c>
      <c r="V21" s="98">
        <f t="shared" si="4"/>
        <v>0</v>
      </c>
      <c r="W21" s="98">
        <f t="shared" si="5"/>
        <v>0</v>
      </c>
      <c r="X21" s="98">
        <f t="shared" si="6"/>
        <v>0</v>
      </c>
      <c r="Y21" s="98">
        <f t="shared" si="7"/>
        <v>0</v>
      </c>
      <c r="Z21" s="98"/>
      <c r="AA21" s="90"/>
      <c r="AB21" s="90"/>
      <c r="AC21" s="10"/>
      <c r="AD21" s="139"/>
      <c r="AE21" s="144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</row>
    <row r="22" spans="1:252" s="141" customFormat="1" ht="20.25" customHeight="1">
      <c r="A22" s="41" t="str">
        <f t="shared" si="0"/>
        <v>Mittwoch</v>
      </c>
      <c r="B22" s="49">
        <f t="shared" ref="B22:B50" si="13">($A$19+ROW(B3)-1)*(MONTH(B21+1)=MONTH($A$19))</f>
        <v>43103</v>
      </c>
      <c r="C22" s="50"/>
      <c r="D22" s="51"/>
      <c r="E22" s="52">
        <f t="shared" si="8"/>
        <v>0</v>
      </c>
      <c r="F22" s="46"/>
      <c r="G22" s="46"/>
      <c r="H22" s="46"/>
      <c r="I22" s="47">
        <f t="shared" si="9"/>
        <v>0</v>
      </c>
      <c r="J22" s="47">
        <f t="shared" si="10"/>
        <v>0</v>
      </c>
      <c r="K22" s="48">
        <f t="shared" si="11"/>
        <v>0</v>
      </c>
      <c r="L22" s="245"/>
      <c r="M22" s="246"/>
      <c r="N22" s="246"/>
      <c r="O22" s="246"/>
      <c r="P22" s="247"/>
      <c r="Q22" s="128" t="b">
        <f t="shared" si="12"/>
        <v>0</v>
      </c>
      <c r="R22" s="128"/>
      <c r="S22" s="98">
        <f t="shared" si="1"/>
        <v>0</v>
      </c>
      <c r="T22" s="98">
        <f t="shared" si="2"/>
        <v>0</v>
      </c>
      <c r="U22" s="98">
        <f t="shared" si="3"/>
        <v>0</v>
      </c>
      <c r="V22" s="98">
        <f t="shared" si="4"/>
        <v>0</v>
      </c>
      <c r="W22" s="98">
        <f t="shared" si="5"/>
        <v>0</v>
      </c>
      <c r="X22" s="98">
        <f t="shared" si="6"/>
        <v>0</v>
      </c>
      <c r="Y22" s="98">
        <f t="shared" si="7"/>
        <v>0</v>
      </c>
      <c r="Z22" s="98"/>
      <c r="AA22" s="90"/>
      <c r="AB22" s="90"/>
      <c r="AC22" s="10"/>
      <c r="AD22" s="139"/>
      <c r="AE22" s="144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</row>
    <row r="23" spans="1:252" s="141" customFormat="1" ht="20.25" customHeight="1">
      <c r="A23" s="41" t="str">
        <f t="shared" si="0"/>
        <v>Donnerstag</v>
      </c>
      <c r="B23" s="49">
        <f t="shared" si="13"/>
        <v>43104</v>
      </c>
      <c r="C23" s="50"/>
      <c r="D23" s="51"/>
      <c r="E23" s="52">
        <f t="shared" si="8"/>
        <v>0</v>
      </c>
      <c r="F23" s="46"/>
      <c r="G23" s="46"/>
      <c r="H23" s="46"/>
      <c r="I23" s="47">
        <f t="shared" si="9"/>
        <v>0</v>
      </c>
      <c r="J23" s="47">
        <f t="shared" si="10"/>
        <v>0</v>
      </c>
      <c r="K23" s="48">
        <f t="shared" si="11"/>
        <v>0</v>
      </c>
      <c r="L23" s="245"/>
      <c r="M23" s="246"/>
      <c r="N23" s="246"/>
      <c r="O23" s="246"/>
      <c r="P23" s="247"/>
      <c r="Q23" s="128" t="b">
        <f t="shared" si="12"/>
        <v>0</v>
      </c>
      <c r="R23" s="128"/>
      <c r="S23" s="98">
        <f t="shared" si="1"/>
        <v>0</v>
      </c>
      <c r="T23" s="98">
        <f t="shared" si="2"/>
        <v>0</v>
      </c>
      <c r="U23" s="98">
        <f t="shared" si="3"/>
        <v>0</v>
      </c>
      <c r="V23" s="98">
        <f t="shared" si="4"/>
        <v>0</v>
      </c>
      <c r="W23" s="98">
        <f t="shared" si="5"/>
        <v>0</v>
      </c>
      <c r="X23" s="98">
        <f t="shared" si="6"/>
        <v>0</v>
      </c>
      <c r="Y23" s="98">
        <f t="shared" si="7"/>
        <v>0</v>
      </c>
      <c r="Z23" s="98"/>
      <c r="AA23" s="90"/>
      <c r="AB23" s="90"/>
      <c r="AC23" s="10"/>
      <c r="AD23" s="139"/>
      <c r="AE23" s="144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</row>
    <row r="24" spans="1:252" s="141" customFormat="1" ht="20.25" customHeight="1">
      <c r="A24" s="41" t="str">
        <f t="shared" si="0"/>
        <v>Freitag</v>
      </c>
      <c r="B24" s="49">
        <f t="shared" si="13"/>
        <v>43105</v>
      </c>
      <c r="C24" s="50"/>
      <c r="D24" s="51"/>
      <c r="E24" s="52">
        <f t="shared" si="8"/>
        <v>0</v>
      </c>
      <c r="F24" s="46"/>
      <c r="G24" s="46"/>
      <c r="H24" s="46"/>
      <c r="I24" s="47">
        <f t="shared" si="9"/>
        <v>0</v>
      </c>
      <c r="J24" s="47">
        <f t="shared" si="10"/>
        <v>0</v>
      </c>
      <c r="K24" s="48">
        <f t="shared" si="11"/>
        <v>0</v>
      </c>
      <c r="L24" s="245"/>
      <c r="M24" s="246"/>
      <c r="N24" s="246"/>
      <c r="O24" s="246"/>
      <c r="P24" s="247"/>
      <c r="Q24" s="128" t="b">
        <f t="shared" si="12"/>
        <v>0</v>
      </c>
      <c r="R24" s="128"/>
      <c r="S24" s="98">
        <f t="shared" si="1"/>
        <v>0</v>
      </c>
      <c r="T24" s="98">
        <f t="shared" si="2"/>
        <v>0</v>
      </c>
      <c r="U24" s="98">
        <f t="shared" si="3"/>
        <v>0</v>
      </c>
      <c r="V24" s="98">
        <f t="shared" si="4"/>
        <v>0</v>
      </c>
      <c r="W24" s="98">
        <f t="shared" si="5"/>
        <v>0</v>
      </c>
      <c r="X24" s="98">
        <f t="shared" si="6"/>
        <v>0</v>
      </c>
      <c r="Y24" s="98">
        <f t="shared" si="7"/>
        <v>0</v>
      </c>
      <c r="Z24" s="98"/>
      <c r="AA24" s="90"/>
      <c r="AB24" s="90"/>
      <c r="AC24" s="10"/>
      <c r="AD24" s="139"/>
      <c r="AE24" s="144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</row>
    <row r="25" spans="1:252" s="141" customFormat="1" ht="20.25" customHeight="1">
      <c r="A25" s="41" t="str">
        <f t="shared" si="0"/>
        <v>Samstag</v>
      </c>
      <c r="B25" s="49">
        <f t="shared" si="13"/>
        <v>43106</v>
      </c>
      <c r="C25" s="50"/>
      <c r="D25" s="51"/>
      <c r="E25" s="52" t="str">
        <f t="shared" si="8"/>
        <v/>
      </c>
      <c r="F25" s="46"/>
      <c r="G25" s="46"/>
      <c r="H25" s="46"/>
      <c r="I25" s="47">
        <f t="shared" si="9"/>
        <v>0</v>
      </c>
      <c r="J25" s="47">
        <f t="shared" si="10"/>
        <v>0</v>
      </c>
      <c r="K25" s="48">
        <f t="shared" si="11"/>
        <v>0</v>
      </c>
      <c r="L25" s="245"/>
      <c r="M25" s="246"/>
      <c r="N25" s="246"/>
      <c r="O25" s="246"/>
      <c r="P25" s="247"/>
      <c r="Q25" s="128" t="b">
        <f t="shared" si="12"/>
        <v>0</v>
      </c>
      <c r="R25" s="128"/>
      <c r="S25" s="98">
        <f t="shared" si="1"/>
        <v>0</v>
      </c>
      <c r="T25" s="98">
        <f t="shared" si="2"/>
        <v>0</v>
      </c>
      <c r="U25" s="98">
        <f t="shared" si="3"/>
        <v>0</v>
      </c>
      <c r="V25" s="98">
        <f t="shared" si="4"/>
        <v>0</v>
      </c>
      <c r="W25" s="98">
        <f t="shared" si="5"/>
        <v>0</v>
      </c>
      <c r="X25" s="98">
        <f t="shared" si="6"/>
        <v>0</v>
      </c>
      <c r="Y25" s="98">
        <f t="shared" si="7"/>
        <v>0</v>
      </c>
      <c r="Z25" s="98"/>
      <c r="AA25" s="90"/>
      <c r="AB25" s="90"/>
      <c r="AC25" s="10"/>
      <c r="AD25" s="139"/>
      <c r="AE25" s="144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</row>
    <row r="26" spans="1:252" s="141" customFormat="1" ht="20.25" customHeight="1">
      <c r="A26" s="41" t="str">
        <f t="shared" si="0"/>
        <v>Sonntag</v>
      </c>
      <c r="B26" s="49">
        <f t="shared" si="13"/>
        <v>43107</v>
      </c>
      <c r="C26" s="50"/>
      <c r="D26" s="51"/>
      <c r="E26" s="52" t="str">
        <f t="shared" si="8"/>
        <v/>
      </c>
      <c r="F26" s="46"/>
      <c r="G26" s="46"/>
      <c r="H26" s="46"/>
      <c r="I26" s="47">
        <f t="shared" si="9"/>
        <v>0</v>
      </c>
      <c r="J26" s="47">
        <f t="shared" si="10"/>
        <v>0</v>
      </c>
      <c r="K26" s="48">
        <f t="shared" si="11"/>
        <v>0</v>
      </c>
      <c r="L26" s="245"/>
      <c r="M26" s="246"/>
      <c r="N26" s="246"/>
      <c r="O26" s="246"/>
      <c r="P26" s="247"/>
      <c r="Q26" s="128" t="b">
        <f t="shared" si="12"/>
        <v>0</v>
      </c>
      <c r="R26" s="128"/>
      <c r="S26" s="98">
        <f t="shared" si="1"/>
        <v>0</v>
      </c>
      <c r="T26" s="98">
        <f t="shared" si="2"/>
        <v>0</v>
      </c>
      <c r="U26" s="98">
        <f t="shared" si="3"/>
        <v>0</v>
      </c>
      <c r="V26" s="98">
        <f t="shared" si="4"/>
        <v>0</v>
      </c>
      <c r="W26" s="98">
        <f t="shared" si="5"/>
        <v>0</v>
      </c>
      <c r="X26" s="98">
        <f t="shared" si="6"/>
        <v>0</v>
      </c>
      <c r="Y26" s="98">
        <f t="shared" si="7"/>
        <v>0</v>
      </c>
      <c r="Z26" s="98"/>
      <c r="AA26" s="90"/>
      <c r="AB26" s="90"/>
      <c r="AC26" s="10"/>
      <c r="AD26" s="139"/>
      <c r="AE26" s="144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</row>
    <row r="27" spans="1:252" s="141" customFormat="1" ht="20.25" customHeight="1">
      <c r="A27" s="41" t="str">
        <f t="shared" si="0"/>
        <v>Montag</v>
      </c>
      <c r="B27" s="49">
        <f t="shared" si="13"/>
        <v>43108</v>
      </c>
      <c r="C27" s="50"/>
      <c r="D27" s="51"/>
      <c r="E27" s="52">
        <f t="shared" si="8"/>
        <v>0</v>
      </c>
      <c r="F27" s="46"/>
      <c r="G27" s="46"/>
      <c r="H27" s="46"/>
      <c r="I27" s="47">
        <f t="shared" si="9"/>
        <v>0</v>
      </c>
      <c r="J27" s="47">
        <f t="shared" si="10"/>
        <v>0</v>
      </c>
      <c r="K27" s="48">
        <f t="shared" si="11"/>
        <v>0</v>
      </c>
      <c r="L27" s="245"/>
      <c r="M27" s="246"/>
      <c r="N27" s="246"/>
      <c r="O27" s="246"/>
      <c r="P27" s="247"/>
      <c r="Q27" s="128" t="b">
        <f t="shared" si="12"/>
        <v>0</v>
      </c>
      <c r="R27" s="128"/>
      <c r="S27" s="98">
        <f t="shared" si="1"/>
        <v>0</v>
      </c>
      <c r="T27" s="98">
        <f t="shared" si="2"/>
        <v>0</v>
      </c>
      <c r="U27" s="98">
        <f t="shared" si="3"/>
        <v>0</v>
      </c>
      <c r="V27" s="98">
        <f t="shared" si="4"/>
        <v>0</v>
      </c>
      <c r="W27" s="98">
        <f t="shared" si="5"/>
        <v>0</v>
      </c>
      <c r="X27" s="98">
        <f t="shared" si="6"/>
        <v>0</v>
      </c>
      <c r="Y27" s="98">
        <f t="shared" si="7"/>
        <v>0</v>
      </c>
      <c r="Z27" s="98"/>
      <c r="AA27" s="90"/>
      <c r="AB27" s="90"/>
      <c r="AC27" s="10"/>
      <c r="AD27" s="139"/>
      <c r="AE27" s="144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</row>
    <row r="28" spans="1:252" s="141" customFormat="1" ht="20.25" customHeight="1">
      <c r="A28" s="41" t="str">
        <f t="shared" si="0"/>
        <v>Dienstag</v>
      </c>
      <c r="B28" s="49">
        <f t="shared" si="13"/>
        <v>43109</v>
      </c>
      <c r="C28" s="50"/>
      <c r="D28" s="51"/>
      <c r="E28" s="52">
        <f t="shared" si="8"/>
        <v>0</v>
      </c>
      <c r="F28" s="46"/>
      <c r="G28" s="46"/>
      <c r="H28" s="46"/>
      <c r="I28" s="47">
        <f t="shared" si="9"/>
        <v>0</v>
      </c>
      <c r="J28" s="47">
        <f t="shared" si="10"/>
        <v>0</v>
      </c>
      <c r="K28" s="48">
        <f t="shared" si="11"/>
        <v>0</v>
      </c>
      <c r="L28" s="245"/>
      <c r="M28" s="246"/>
      <c r="N28" s="246"/>
      <c r="O28" s="246"/>
      <c r="P28" s="247"/>
      <c r="Q28" s="128" t="b">
        <f t="shared" si="12"/>
        <v>0</v>
      </c>
      <c r="R28" s="128"/>
      <c r="S28" s="98">
        <f t="shared" si="1"/>
        <v>0</v>
      </c>
      <c r="T28" s="98">
        <f t="shared" si="2"/>
        <v>0</v>
      </c>
      <c r="U28" s="98">
        <f t="shared" si="3"/>
        <v>0</v>
      </c>
      <c r="V28" s="98">
        <f t="shared" si="4"/>
        <v>0</v>
      </c>
      <c r="W28" s="98">
        <f t="shared" si="5"/>
        <v>0</v>
      </c>
      <c r="X28" s="98">
        <f t="shared" si="6"/>
        <v>0</v>
      </c>
      <c r="Y28" s="98">
        <f t="shared" si="7"/>
        <v>0</v>
      </c>
      <c r="Z28" s="98"/>
      <c r="AA28" s="90"/>
      <c r="AB28" s="90"/>
      <c r="AC28" s="10"/>
      <c r="AD28" s="139"/>
      <c r="AE28" s="144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</row>
    <row r="29" spans="1:252" s="141" customFormat="1" ht="20.25" customHeight="1">
      <c r="A29" s="41" t="str">
        <f t="shared" si="0"/>
        <v>Mittwoch</v>
      </c>
      <c r="B29" s="49">
        <f t="shared" si="13"/>
        <v>43110</v>
      </c>
      <c r="C29" s="50"/>
      <c r="D29" s="51"/>
      <c r="E29" s="52">
        <f t="shared" si="8"/>
        <v>0</v>
      </c>
      <c r="F29" s="46"/>
      <c r="G29" s="46"/>
      <c r="H29" s="46"/>
      <c r="I29" s="47">
        <f t="shared" si="9"/>
        <v>0</v>
      </c>
      <c r="J29" s="47">
        <f t="shared" si="10"/>
        <v>0</v>
      </c>
      <c r="K29" s="48">
        <f t="shared" si="11"/>
        <v>0</v>
      </c>
      <c r="L29" s="245"/>
      <c r="M29" s="246"/>
      <c r="N29" s="246"/>
      <c r="O29" s="246"/>
      <c r="P29" s="247"/>
      <c r="Q29" s="128" t="b">
        <f t="shared" si="12"/>
        <v>0</v>
      </c>
      <c r="R29" s="128"/>
      <c r="S29" s="98">
        <f t="shared" si="1"/>
        <v>0</v>
      </c>
      <c r="T29" s="98">
        <f t="shared" si="2"/>
        <v>0</v>
      </c>
      <c r="U29" s="98">
        <f t="shared" si="3"/>
        <v>0</v>
      </c>
      <c r="V29" s="98">
        <f t="shared" si="4"/>
        <v>0</v>
      </c>
      <c r="W29" s="98">
        <f t="shared" si="5"/>
        <v>0</v>
      </c>
      <c r="X29" s="98">
        <f t="shared" si="6"/>
        <v>0</v>
      </c>
      <c r="Y29" s="98">
        <f t="shared" si="7"/>
        <v>0</v>
      </c>
      <c r="Z29" s="98"/>
      <c r="AA29" s="90"/>
      <c r="AB29" s="90"/>
      <c r="AC29" s="10"/>
      <c r="AD29" s="139"/>
      <c r="AE29" s="144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</row>
    <row r="30" spans="1:252" s="141" customFormat="1" ht="20.25" customHeight="1">
      <c r="A30" s="41" t="str">
        <f t="shared" si="0"/>
        <v>Donnerstag</v>
      </c>
      <c r="B30" s="49">
        <f t="shared" si="13"/>
        <v>43111</v>
      </c>
      <c r="C30" s="50"/>
      <c r="D30" s="51"/>
      <c r="E30" s="52">
        <f t="shared" si="8"/>
        <v>0</v>
      </c>
      <c r="F30" s="46"/>
      <c r="G30" s="46"/>
      <c r="H30" s="46"/>
      <c r="I30" s="47">
        <f t="shared" si="9"/>
        <v>0</v>
      </c>
      <c r="J30" s="47">
        <f t="shared" si="10"/>
        <v>0</v>
      </c>
      <c r="K30" s="48">
        <f t="shared" si="11"/>
        <v>0</v>
      </c>
      <c r="L30" s="245"/>
      <c r="M30" s="246"/>
      <c r="N30" s="246"/>
      <c r="O30" s="246"/>
      <c r="P30" s="247"/>
      <c r="Q30" s="128" t="b">
        <f t="shared" si="12"/>
        <v>0</v>
      </c>
      <c r="R30" s="128"/>
      <c r="S30" s="98">
        <f t="shared" si="1"/>
        <v>0</v>
      </c>
      <c r="T30" s="98">
        <f t="shared" si="2"/>
        <v>0</v>
      </c>
      <c r="U30" s="98">
        <f t="shared" si="3"/>
        <v>0</v>
      </c>
      <c r="V30" s="98">
        <f t="shared" si="4"/>
        <v>0</v>
      </c>
      <c r="W30" s="98">
        <f t="shared" si="5"/>
        <v>0</v>
      </c>
      <c r="X30" s="98">
        <f t="shared" si="6"/>
        <v>0</v>
      </c>
      <c r="Y30" s="98">
        <f t="shared" si="7"/>
        <v>0</v>
      </c>
      <c r="Z30" s="98"/>
      <c r="AA30" s="90"/>
      <c r="AB30" s="99"/>
      <c r="AC30" s="10"/>
      <c r="AD30" s="139"/>
      <c r="AE30" s="144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</row>
    <row r="31" spans="1:252" s="141" customFormat="1" ht="20.25" customHeight="1">
      <c r="A31" s="41" t="str">
        <f t="shared" si="0"/>
        <v>Freitag</v>
      </c>
      <c r="B31" s="49">
        <f t="shared" si="13"/>
        <v>43112</v>
      </c>
      <c r="C31" s="50"/>
      <c r="D31" s="51"/>
      <c r="E31" s="52">
        <f t="shared" si="8"/>
        <v>0</v>
      </c>
      <c r="F31" s="46"/>
      <c r="G31" s="46"/>
      <c r="H31" s="46"/>
      <c r="I31" s="47">
        <f t="shared" si="9"/>
        <v>0</v>
      </c>
      <c r="J31" s="47">
        <f t="shared" si="10"/>
        <v>0</v>
      </c>
      <c r="K31" s="48">
        <f t="shared" si="11"/>
        <v>0</v>
      </c>
      <c r="L31" s="245"/>
      <c r="M31" s="246"/>
      <c r="N31" s="246"/>
      <c r="O31" s="246"/>
      <c r="P31" s="247"/>
      <c r="Q31" s="128" t="b">
        <f t="shared" si="12"/>
        <v>0</v>
      </c>
      <c r="R31" s="128"/>
      <c r="S31" s="98">
        <f t="shared" si="1"/>
        <v>0</v>
      </c>
      <c r="T31" s="98">
        <f t="shared" si="2"/>
        <v>0</v>
      </c>
      <c r="U31" s="98">
        <f t="shared" si="3"/>
        <v>0</v>
      </c>
      <c r="V31" s="98">
        <f t="shared" si="4"/>
        <v>0</v>
      </c>
      <c r="W31" s="98">
        <f t="shared" si="5"/>
        <v>0</v>
      </c>
      <c r="X31" s="98">
        <f t="shared" si="6"/>
        <v>0</v>
      </c>
      <c r="Y31" s="98">
        <f t="shared" si="7"/>
        <v>0</v>
      </c>
      <c r="Z31" s="98"/>
      <c r="AA31" s="90"/>
      <c r="AB31" s="90"/>
      <c r="AC31" s="10"/>
      <c r="AD31" s="139"/>
      <c r="AE31" s="144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</row>
    <row r="32" spans="1:252" s="141" customFormat="1" ht="20.25" customHeight="1">
      <c r="A32" s="41" t="str">
        <f t="shared" si="0"/>
        <v>Samstag</v>
      </c>
      <c r="B32" s="49">
        <f t="shared" si="13"/>
        <v>43113</v>
      </c>
      <c r="C32" s="50"/>
      <c r="D32" s="51"/>
      <c r="E32" s="52" t="str">
        <f t="shared" si="8"/>
        <v/>
      </c>
      <c r="F32" s="46"/>
      <c r="G32" s="46"/>
      <c r="H32" s="46"/>
      <c r="I32" s="47">
        <f t="shared" si="9"/>
        <v>0</v>
      </c>
      <c r="J32" s="47">
        <f t="shared" si="10"/>
        <v>0</v>
      </c>
      <c r="K32" s="48">
        <f t="shared" si="11"/>
        <v>0</v>
      </c>
      <c r="L32" s="245"/>
      <c r="M32" s="246"/>
      <c r="N32" s="246"/>
      <c r="O32" s="246"/>
      <c r="P32" s="247"/>
      <c r="Q32" s="128" t="b">
        <f t="shared" si="12"/>
        <v>0</v>
      </c>
      <c r="R32" s="128"/>
      <c r="S32" s="98">
        <f t="shared" si="1"/>
        <v>0</v>
      </c>
      <c r="T32" s="98">
        <f t="shared" si="2"/>
        <v>0</v>
      </c>
      <c r="U32" s="98">
        <f t="shared" si="3"/>
        <v>0</v>
      </c>
      <c r="V32" s="98">
        <f t="shared" si="4"/>
        <v>0</v>
      </c>
      <c r="W32" s="98">
        <f t="shared" si="5"/>
        <v>0</v>
      </c>
      <c r="X32" s="98">
        <f t="shared" si="6"/>
        <v>0</v>
      </c>
      <c r="Y32" s="98">
        <f t="shared" si="7"/>
        <v>0</v>
      </c>
      <c r="Z32" s="98"/>
      <c r="AA32" s="90"/>
      <c r="AB32" s="90"/>
      <c r="AC32" s="10"/>
      <c r="AD32" s="139"/>
      <c r="AE32" s="144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</row>
    <row r="33" spans="1:252" s="141" customFormat="1" ht="20.25" customHeight="1">
      <c r="A33" s="41" t="str">
        <f t="shared" si="0"/>
        <v>Sonntag</v>
      </c>
      <c r="B33" s="49">
        <f t="shared" si="13"/>
        <v>43114</v>
      </c>
      <c r="C33" s="50"/>
      <c r="D33" s="51"/>
      <c r="E33" s="52" t="str">
        <f t="shared" si="8"/>
        <v/>
      </c>
      <c r="F33" s="46"/>
      <c r="G33" s="46"/>
      <c r="H33" s="46"/>
      <c r="I33" s="47">
        <f t="shared" si="9"/>
        <v>0</v>
      </c>
      <c r="J33" s="47">
        <f t="shared" si="10"/>
        <v>0</v>
      </c>
      <c r="K33" s="48">
        <f t="shared" si="11"/>
        <v>0</v>
      </c>
      <c r="L33" s="245"/>
      <c r="M33" s="246"/>
      <c r="N33" s="246"/>
      <c r="O33" s="246"/>
      <c r="P33" s="247"/>
      <c r="Q33" s="128" t="b">
        <f t="shared" si="12"/>
        <v>0</v>
      </c>
      <c r="R33" s="128"/>
      <c r="S33" s="98">
        <f t="shared" si="1"/>
        <v>0</v>
      </c>
      <c r="T33" s="98">
        <f t="shared" si="2"/>
        <v>0</v>
      </c>
      <c r="U33" s="98">
        <f t="shared" si="3"/>
        <v>0</v>
      </c>
      <c r="V33" s="98">
        <f t="shared" si="4"/>
        <v>0</v>
      </c>
      <c r="W33" s="98">
        <f t="shared" si="5"/>
        <v>0</v>
      </c>
      <c r="X33" s="98">
        <f t="shared" si="6"/>
        <v>0</v>
      </c>
      <c r="Y33" s="98">
        <f t="shared" si="7"/>
        <v>0</v>
      </c>
      <c r="Z33" s="98"/>
      <c r="AA33" s="90"/>
      <c r="AB33" s="90"/>
      <c r="AC33" s="10"/>
      <c r="AD33" s="139"/>
      <c r="AE33" s="144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</row>
    <row r="34" spans="1:252" s="141" customFormat="1" ht="20.25" customHeight="1">
      <c r="A34" s="41" t="str">
        <f t="shared" si="0"/>
        <v>Montag</v>
      </c>
      <c r="B34" s="49">
        <f t="shared" si="13"/>
        <v>43115</v>
      </c>
      <c r="C34" s="50"/>
      <c r="D34" s="51"/>
      <c r="E34" s="52">
        <f t="shared" si="8"/>
        <v>0</v>
      </c>
      <c r="F34" s="46"/>
      <c r="G34" s="46"/>
      <c r="H34" s="46"/>
      <c r="I34" s="47">
        <f t="shared" si="9"/>
        <v>0</v>
      </c>
      <c r="J34" s="47">
        <f t="shared" si="10"/>
        <v>0</v>
      </c>
      <c r="K34" s="48">
        <f t="shared" si="11"/>
        <v>0</v>
      </c>
      <c r="L34" s="245"/>
      <c r="M34" s="246"/>
      <c r="N34" s="246"/>
      <c r="O34" s="246"/>
      <c r="P34" s="247"/>
      <c r="Q34" s="128" t="b">
        <f t="shared" si="12"/>
        <v>0</v>
      </c>
      <c r="R34" s="128"/>
      <c r="S34" s="98">
        <f t="shared" si="1"/>
        <v>0</v>
      </c>
      <c r="T34" s="98">
        <f t="shared" si="2"/>
        <v>0</v>
      </c>
      <c r="U34" s="98">
        <f t="shared" si="3"/>
        <v>0</v>
      </c>
      <c r="V34" s="98">
        <f t="shared" si="4"/>
        <v>0</v>
      </c>
      <c r="W34" s="98">
        <f t="shared" si="5"/>
        <v>0</v>
      </c>
      <c r="X34" s="98">
        <f t="shared" si="6"/>
        <v>0</v>
      </c>
      <c r="Y34" s="98">
        <f t="shared" si="7"/>
        <v>0</v>
      </c>
      <c r="Z34" s="98"/>
      <c r="AA34" s="90"/>
      <c r="AB34" s="90"/>
      <c r="AC34" s="10"/>
      <c r="AD34" s="139"/>
      <c r="AE34" s="144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</row>
    <row r="35" spans="1:252" s="141" customFormat="1" ht="20.25" customHeight="1">
      <c r="A35" s="41" t="str">
        <f t="shared" si="0"/>
        <v>Dienstag</v>
      </c>
      <c r="B35" s="49">
        <f t="shared" si="13"/>
        <v>43116</v>
      </c>
      <c r="C35" s="50"/>
      <c r="D35" s="51"/>
      <c r="E35" s="52">
        <f t="shared" si="8"/>
        <v>0</v>
      </c>
      <c r="F35" s="46"/>
      <c r="G35" s="46"/>
      <c r="H35" s="46"/>
      <c r="I35" s="47">
        <f t="shared" si="9"/>
        <v>0</v>
      </c>
      <c r="J35" s="47">
        <f t="shared" si="10"/>
        <v>0</v>
      </c>
      <c r="K35" s="48">
        <f t="shared" si="11"/>
        <v>0</v>
      </c>
      <c r="L35" s="245"/>
      <c r="M35" s="246"/>
      <c r="N35" s="246"/>
      <c r="O35" s="246"/>
      <c r="P35" s="247"/>
      <c r="Q35" s="128" t="b">
        <f t="shared" si="12"/>
        <v>0</v>
      </c>
      <c r="R35" s="128"/>
      <c r="S35" s="98">
        <f t="shared" si="1"/>
        <v>0</v>
      </c>
      <c r="T35" s="98">
        <f t="shared" si="2"/>
        <v>0</v>
      </c>
      <c r="U35" s="98">
        <f t="shared" si="3"/>
        <v>0</v>
      </c>
      <c r="V35" s="98">
        <f t="shared" si="4"/>
        <v>0</v>
      </c>
      <c r="W35" s="98">
        <f t="shared" si="5"/>
        <v>0</v>
      </c>
      <c r="X35" s="98">
        <f t="shared" si="6"/>
        <v>0</v>
      </c>
      <c r="Y35" s="98">
        <f t="shared" si="7"/>
        <v>0</v>
      </c>
      <c r="Z35" s="98"/>
      <c r="AA35" s="90"/>
      <c r="AB35" s="90"/>
      <c r="AC35" s="10"/>
      <c r="AD35" s="139"/>
      <c r="AE35" s="144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</row>
    <row r="36" spans="1:252" s="141" customFormat="1" ht="20.25" customHeight="1">
      <c r="A36" s="41" t="str">
        <f t="shared" si="0"/>
        <v>Mittwoch</v>
      </c>
      <c r="B36" s="49">
        <f t="shared" si="13"/>
        <v>43117</v>
      </c>
      <c r="C36" s="50"/>
      <c r="D36" s="51"/>
      <c r="E36" s="52">
        <f t="shared" si="8"/>
        <v>0</v>
      </c>
      <c r="F36" s="46"/>
      <c r="G36" s="46"/>
      <c r="H36" s="46"/>
      <c r="I36" s="47">
        <f t="shared" si="9"/>
        <v>0</v>
      </c>
      <c r="J36" s="47">
        <f t="shared" si="10"/>
        <v>0</v>
      </c>
      <c r="K36" s="48">
        <f t="shared" si="11"/>
        <v>0</v>
      </c>
      <c r="L36" s="245"/>
      <c r="M36" s="246"/>
      <c r="N36" s="246"/>
      <c r="O36" s="246"/>
      <c r="P36" s="247"/>
      <c r="Q36" s="128" t="b">
        <f t="shared" si="12"/>
        <v>0</v>
      </c>
      <c r="R36" s="128"/>
      <c r="S36" s="98">
        <f t="shared" si="1"/>
        <v>0</v>
      </c>
      <c r="T36" s="98">
        <f t="shared" si="2"/>
        <v>0</v>
      </c>
      <c r="U36" s="98">
        <f t="shared" si="3"/>
        <v>0</v>
      </c>
      <c r="V36" s="98">
        <f t="shared" si="4"/>
        <v>0</v>
      </c>
      <c r="W36" s="98">
        <f t="shared" si="5"/>
        <v>0</v>
      </c>
      <c r="X36" s="98">
        <f t="shared" si="6"/>
        <v>0</v>
      </c>
      <c r="Y36" s="98">
        <f t="shared" si="7"/>
        <v>0</v>
      </c>
      <c r="Z36" s="98"/>
      <c r="AA36" s="90"/>
      <c r="AB36" s="90"/>
      <c r="AC36" s="10"/>
      <c r="AD36" s="139"/>
      <c r="AE36" s="144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</row>
    <row r="37" spans="1:252" s="141" customFormat="1" ht="20.25" customHeight="1">
      <c r="A37" s="41" t="str">
        <f t="shared" si="0"/>
        <v>Donnerstag</v>
      </c>
      <c r="B37" s="49">
        <f t="shared" si="13"/>
        <v>43118</v>
      </c>
      <c r="C37" s="50"/>
      <c r="D37" s="51"/>
      <c r="E37" s="52">
        <f t="shared" si="8"/>
        <v>0</v>
      </c>
      <c r="F37" s="46"/>
      <c r="G37" s="46"/>
      <c r="H37" s="46"/>
      <c r="I37" s="47">
        <f t="shared" si="9"/>
        <v>0</v>
      </c>
      <c r="J37" s="47">
        <f t="shared" si="10"/>
        <v>0</v>
      </c>
      <c r="K37" s="48">
        <f t="shared" si="11"/>
        <v>0</v>
      </c>
      <c r="L37" s="245"/>
      <c r="M37" s="246"/>
      <c r="N37" s="246"/>
      <c r="O37" s="246"/>
      <c r="P37" s="247"/>
      <c r="Q37" s="128" t="b">
        <f t="shared" si="12"/>
        <v>0</v>
      </c>
      <c r="R37" s="128"/>
      <c r="S37" s="98">
        <f t="shared" si="1"/>
        <v>0</v>
      </c>
      <c r="T37" s="98">
        <f t="shared" si="2"/>
        <v>0</v>
      </c>
      <c r="U37" s="98">
        <f t="shared" si="3"/>
        <v>0</v>
      </c>
      <c r="V37" s="98">
        <f t="shared" si="4"/>
        <v>0</v>
      </c>
      <c r="W37" s="98">
        <f t="shared" si="5"/>
        <v>0</v>
      </c>
      <c r="X37" s="98">
        <f t="shared" si="6"/>
        <v>0</v>
      </c>
      <c r="Y37" s="98">
        <f t="shared" si="7"/>
        <v>0</v>
      </c>
      <c r="Z37" s="98"/>
      <c r="AA37" s="90"/>
      <c r="AB37" s="90"/>
      <c r="AC37" s="10"/>
      <c r="AD37" s="139"/>
      <c r="AE37" s="144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</row>
    <row r="38" spans="1:252" s="141" customFormat="1" ht="20.25" customHeight="1">
      <c r="A38" s="41" t="str">
        <f t="shared" si="0"/>
        <v>Freitag</v>
      </c>
      <c r="B38" s="49">
        <f t="shared" si="13"/>
        <v>43119</v>
      </c>
      <c r="C38" s="50"/>
      <c r="D38" s="51"/>
      <c r="E38" s="52">
        <f t="shared" si="8"/>
        <v>0</v>
      </c>
      <c r="F38" s="46"/>
      <c r="G38" s="46"/>
      <c r="H38" s="46"/>
      <c r="I38" s="47">
        <f t="shared" si="9"/>
        <v>0</v>
      </c>
      <c r="J38" s="47">
        <f t="shared" si="10"/>
        <v>0</v>
      </c>
      <c r="K38" s="48">
        <f t="shared" si="11"/>
        <v>0</v>
      </c>
      <c r="L38" s="245"/>
      <c r="M38" s="246"/>
      <c r="N38" s="246"/>
      <c r="O38" s="246"/>
      <c r="P38" s="247"/>
      <c r="Q38" s="128" t="b">
        <f t="shared" si="12"/>
        <v>0</v>
      </c>
      <c r="R38" s="128"/>
      <c r="S38" s="98">
        <f t="shared" si="1"/>
        <v>0</v>
      </c>
      <c r="T38" s="98">
        <f t="shared" si="2"/>
        <v>0</v>
      </c>
      <c r="U38" s="98">
        <f t="shared" si="3"/>
        <v>0</v>
      </c>
      <c r="V38" s="98">
        <f t="shared" si="4"/>
        <v>0</v>
      </c>
      <c r="W38" s="98">
        <f t="shared" si="5"/>
        <v>0</v>
      </c>
      <c r="X38" s="98">
        <f t="shared" si="6"/>
        <v>0</v>
      </c>
      <c r="Y38" s="98">
        <f t="shared" si="7"/>
        <v>0</v>
      </c>
      <c r="Z38" s="98"/>
      <c r="AA38" s="90"/>
      <c r="AB38" s="90"/>
      <c r="AC38" s="10"/>
      <c r="AD38" s="139"/>
      <c r="AE38" s="144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</row>
    <row r="39" spans="1:252" s="141" customFormat="1" ht="20.25" customHeight="1">
      <c r="A39" s="41" t="str">
        <f t="shared" si="0"/>
        <v>Samstag</v>
      </c>
      <c r="B39" s="49">
        <f t="shared" si="13"/>
        <v>43120</v>
      </c>
      <c r="C39" s="50"/>
      <c r="D39" s="51"/>
      <c r="E39" s="52" t="str">
        <f t="shared" si="8"/>
        <v/>
      </c>
      <c r="F39" s="46"/>
      <c r="G39" s="46"/>
      <c r="H39" s="46"/>
      <c r="I39" s="47">
        <f t="shared" si="9"/>
        <v>0</v>
      </c>
      <c r="J39" s="47">
        <f t="shared" si="10"/>
        <v>0</v>
      </c>
      <c r="K39" s="48">
        <f t="shared" si="11"/>
        <v>0</v>
      </c>
      <c r="L39" s="245"/>
      <c r="M39" s="246"/>
      <c r="N39" s="246"/>
      <c r="O39" s="246"/>
      <c r="P39" s="247"/>
      <c r="Q39" s="128" t="b">
        <f t="shared" si="12"/>
        <v>0</v>
      </c>
      <c r="R39" s="128"/>
      <c r="S39" s="98">
        <f t="shared" si="1"/>
        <v>0</v>
      </c>
      <c r="T39" s="98">
        <f t="shared" si="2"/>
        <v>0</v>
      </c>
      <c r="U39" s="98">
        <f t="shared" si="3"/>
        <v>0</v>
      </c>
      <c r="V39" s="98">
        <f t="shared" si="4"/>
        <v>0</v>
      </c>
      <c r="W39" s="98">
        <f t="shared" si="5"/>
        <v>0</v>
      </c>
      <c r="X39" s="98">
        <f t="shared" si="6"/>
        <v>0</v>
      </c>
      <c r="Y39" s="98">
        <f t="shared" si="7"/>
        <v>0</v>
      </c>
      <c r="Z39" s="98"/>
      <c r="AA39" s="90"/>
      <c r="AB39" s="90"/>
      <c r="AC39" s="10"/>
      <c r="AD39" s="139"/>
      <c r="AE39" s="144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</row>
    <row r="40" spans="1:252" s="141" customFormat="1" ht="20.25" customHeight="1">
      <c r="A40" s="41" t="str">
        <f t="shared" si="0"/>
        <v>Sonntag</v>
      </c>
      <c r="B40" s="49">
        <f t="shared" si="13"/>
        <v>43121</v>
      </c>
      <c r="C40" s="50"/>
      <c r="D40" s="51"/>
      <c r="E40" s="52" t="str">
        <f t="shared" si="8"/>
        <v/>
      </c>
      <c r="F40" s="46"/>
      <c r="G40" s="46"/>
      <c r="H40" s="46"/>
      <c r="I40" s="47">
        <f t="shared" si="9"/>
        <v>0</v>
      </c>
      <c r="J40" s="47">
        <f t="shared" si="10"/>
        <v>0</v>
      </c>
      <c r="K40" s="48">
        <f t="shared" si="11"/>
        <v>0</v>
      </c>
      <c r="L40" s="245"/>
      <c r="M40" s="246"/>
      <c r="N40" s="246"/>
      <c r="O40" s="246"/>
      <c r="P40" s="247"/>
      <c r="Q40" s="128" t="b">
        <f t="shared" si="12"/>
        <v>0</v>
      </c>
      <c r="R40" s="128"/>
      <c r="S40" s="98">
        <f t="shared" si="1"/>
        <v>0</v>
      </c>
      <c r="T40" s="98">
        <f t="shared" si="2"/>
        <v>0</v>
      </c>
      <c r="U40" s="98">
        <f t="shared" si="3"/>
        <v>0</v>
      </c>
      <c r="V40" s="98">
        <f t="shared" si="4"/>
        <v>0</v>
      </c>
      <c r="W40" s="98">
        <f t="shared" si="5"/>
        <v>0</v>
      </c>
      <c r="X40" s="98">
        <f t="shared" si="6"/>
        <v>0</v>
      </c>
      <c r="Y40" s="98">
        <f t="shared" si="7"/>
        <v>0</v>
      </c>
      <c r="Z40" s="98"/>
      <c r="AA40" s="90"/>
      <c r="AB40" s="90"/>
      <c r="AC40" s="10"/>
      <c r="AD40" s="139"/>
      <c r="AE40" s="144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</row>
    <row r="41" spans="1:252" s="141" customFormat="1" ht="20.25" customHeight="1">
      <c r="A41" s="41" t="str">
        <f t="shared" si="0"/>
        <v>Montag</v>
      </c>
      <c r="B41" s="49">
        <f t="shared" si="13"/>
        <v>43122</v>
      </c>
      <c r="C41" s="50"/>
      <c r="D41" s="51"/>
      <c r="E41" s="52">
        <f t="shared" si="8"/>
        <v>0</v>
      </c>
      <c r="F41" s="46"/>
      <c r="G41" s="46"/>
      <c r="H41" s="46"/>
      <c r="I41" s="47">
        <f t="shared" si="9"/>
        <v>0</v>
      </c>
      <c r="J41" s="47">
        <f t="shared" si="10"/>
        <v>0</v>
      </c>
      <c r="K41" s="48">
        <f t="shared" si="11"/>
        <v>0</v>
      </c>
      <c r="L41" s="245"/>
      <c r="M41" s="246"/>
      <c r="N41" s="246"/>
      <c r="O41" s="246"/>
      <c r="P41" s="247"/>
      <c r="Q41" s="128" t="b">
        <f t="shared" si="12"/>
        <v>0</v>
      </c>
      <c r="R41" s="128"/>
      <c r="S41" s="98">
        <f t="shared" si="1"/>
        <v>0</v>
      </c>
      <c r="T41" s="98">
        <f t="shared" si="2"/>
        <v>0</v>
      </c>
      <c r="U41" s="98">
        <f t="shared" si="3"/>
        <v>0</v>
      </c>
      <c r="V41" s="98">
        <f t="shared" si="4"/>
        <v>0</v>
      </c>
      <c r="W41" s="98">
        <f t="shared" si="5"/>
        <v>0</v>
      </c>
      <c r="X41" s="98">
        <f t="shared" si="6"/>
        <v>0</v>
      </c>
      <c r="Y41" s="98">
        <f t="shared" si="7"/>
        <v>0</v>
      </c>
      <c r="Z41" s="98"/>
      <c r="AA41" s="90"/>
      <c r="AB41" s="90"/>
      <c r="AC41" s="10"/>
      <c r="AD41" s="139"/>
      <c r="AE41" s="14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</row>
    <row r="42" spans="1:252" s="141" customFormat="1" ht="20.25" customHeight="1">
      <c r="A42" s="41" t="str">
        <f t="shared" si="0"/>
        <v>Dienstag</v>
      </c>
      <c r="B42" s="49">
        <f t="shared" si="13"/>
        <v>43123</v>
      </c>
      <c r="C42" s="50"/>
      <c r="D42" s="51"/>
      <c r="E42" s="52">
        <f t="shared" si="8"/>
        <v>0</v>
      </c>
      <c r="F42" s="46"/>
      <c r="G42" s="46"/>
      <c r="H42" s="46"/>
      <c r="I42" s="47">
        <f t="shared" si="9"/>
        <v>0</v>
      </c>
      <c r="J42" s="47">
        <f t="shared" si="10"/>
        <v>0</v>
      </c>
      <c r="K42" s="48">
        <f t="shared" si="11"/>
        <v>0</v>
      </c>
      <c r="L42" s="245"/>
      <c r="M42" s="246"/>
      <c r="N42" s="246"/>
      <c r="O42" s="246"/>
      <c r="P42" s="247"/>
      <c r="Q42" s="128" t="b">
        <f t="shared" si="12"/>
        <v>0</v>
      </c>
      <c r="R42" s="128"/>
      <c r="S42" s="98">
        <f t="shared" si="1"/>
        <v>0</v>
      </c>
      <c r="T42" s="98">
        <f t="shared" si="2"/>
        <v>0</v>
      </c>
      <c r="U42" s="98">
        <f t="shared" si="3"/>
        <v>0</v>
      </c>
      <c r="V42" s="98">
        <f t="shared" si="4"/>
        <v>0</v>
      </c>
      <c r="W42" s="98">
        <f t="shared" si="5"/>
        <v>0</v>
      </c>
      <c r="X42" s="98">
        <f t="shared" si="6"/>
        <v>0</v>
      </c>
      <c r="Y42" s="98">
        <f t="shared" si="7"/>
        <v>0</v>
      </c>
      <c r="Z42" s="98"/>
      <c r="AA42" s="90"/>
      <c r="AB42" s="90"/>
      <c r="AC42" s="10"/>
      <c r="AD42" s="139"/>
      <c r="AE42" s="144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</row>
    <row r="43" spans="1:252" s="141" customFormat="1" ht="20.25" customHeight="1">
      <c r="A43" s="41" t="str">
        <f t="shared" si="0"/>
        <v>Mittwoch</v>
      </c>
      <c r="B43" s="49">
        <f t="shared" si="13"/>
        <v>43124</v>
      </c>
      <c r="C43" s="50"/>
      <c r="D43" s="51"/>
      <c r="E43" s="52">
        <f t="shared" si="8"/>
        <v>0</v>
      </c>
      <c r="F43" s="46"/>
      <c r="G43" s="46"/>
      <c r="H43" s="46"/>
      <c r="I43" s="47">
        <f t="shared" si="9"/>
        <v>0</v>
      </c>
      <c r="J43" s="47">
        <f t="shared" si="10"/>
        <v>0</v>
      </c>
      <c r="K43" s="48">
        <f t="shared" si="11"/>
        <v>0</v>
      </c>
      <c r="L43" s="245"/>
      <c r="M43" s="246"/>
      <c r="N43" s="246"/>
      <c r="O43" s="246"/>
      <c r="P43" s="247"/>
      <c r="Q43" s="128" t="b">
        <f t="shared" si="12"/>
        <v>0</v>
      </c>
      <c r="R43" s="128"/>
      <c r="S43" s="98">
        <f t="shared" si="1"/>
        <v>0</v>
      </c>
      <c r="T43" s="98">
        <f t="shared" si="2"/>
        <v>0</v>
      </c>
      <c r="U43" s="98">
        <f t="shared" si="3"/>
        <v>0</v>
      </c>
      <c r="V43" s="98">
        <f t="shared" si="4"/>
        <v>0</v>
      </c>
      <c r="W43" s="98">
        <f t="shared" si="5"/>
        <v>0</v>
      </c>
      <c r="X43" s="98">
        <f t="shared" si="6"/>
        <v>0</v>
      </c>
      <c r="Y43" s="98">
        <f t="shared" si="7"/>
        <v>0</v>
      </c>
      <c r="Z43" s="98"/>
      <c r="AA43" s="90"/>
      <c r="AB43" s="90"/>
      <c r="AC43" s="10"/>
      <c r="AD43" s="139"/>
      <c r="AE43" s="144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</row>
    <row r="44" spans="1:252" s="141" customFormat="1" ht="20.25" customHeight="1">
      <c r="A44" s="41" t="str">
        <f t="shared" si="0"/>
        <v>Donnerstag</v>
      </c>
      <c r="B44" s="49">
        <f t="shared" si="13"/>
        <v>43125</v>
      </c>
      <c r="C44" s="50"/>
      <c r="D44" s="51"/>
      <c r="E44" s="52">
        <f t="shared" si="8"/>
        <v>0</v>
      </c>
      <c r="F44" s="46"/>
      <c r="G44" s="46"/>
      <c r="H44" s="46"/>
      <c r="I44" s="47">
        <f t="shared" si="9"/>
        <v>0</v>
      </c>
      <c r="J44" s="47">
        <f t="shared" si="10"/>
        <v>0</v>
      </c>
      <c r="K44" s="48">
        <f t="shared" si="11"/>
        <v>0</v>
      </c>
      <c r="L44" s="245"/>
      <c r="M44" s="246"/>
      <c r="N44" s="246"/>
      <c r="O44" s="246"/>
      <c r="P44" s="247"/>
      <c r="Q44" s="128" t="b">
        <f t="shared" si="12"/>
        <v>0</v>
      </c>
      <c r="R44" s="128"/>
      <c r="S44" s="98">
        <f t="shared" si="1"/>
        <v>0</v>
      </c>
      <c r="T44" s="98">
        <f t="shared" si="2"/>
        <v>0</v>
      </c>
      <c r="U44" s="98">
        <f t="shared" si="3"/>
        <v>0</v>
      </c>
      <c r="V44" s="98">
        <f t="shared" si="4"/>
        <v>0</v>
      </c>
      <c r="W44" s="98">
        <f t="shared" si="5"/>
        <v>0</v>
      </c>
      <c r="X44" s="98">
        <f t="shared" si="6"/>
        <v>0</v>
      </c>
      <c r="Y44" s="98">
        <f t="shared" si="7"/>
        <v>0</v>
      </c>
      <c r="Z44" s="98"/>
      <c r="AA44" s="90"/>
      <c r="AB44" s="90"/>
      <c r="AC44" s="10"/>
      <c r="AD44" s="139"/>
      <c r="AE44" s="144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</row>
    <row r="45" spans="1:252" s="141" customFormat="1" ht="20.25" customHeight="1">
      <c r="A45" s="41" t="str">
        <f t="shared" si="0"/>
        <v>Freitag</v>
      </c>
      <c r="B45" s="49">
        <f t="shared" si="13"/>
        <v>43126</v>
      </c>
      <c r="C45" s="50"/>
      <c r="D45" s="51"/>
      <c r="E45" s="52">
        <f t="shared" si="8"/>
        <v>0</v>
      </c>
      <c r="F45" s="46"/>
      <c r="G45" s="46"/>
      <c r="H45" s="46"/>
      <c r="I45" s="47">
        <f t="shared" si="9"/>
        <v>0</v>
      </c>
      <c r="J45" s="47">
        <f t="shared" si="10"/>
        <v>0</v>
      </c>
      <c r="K45" s="48">
        <f t="shared" si="11"/>
        <v>0</v>
      </c>
      <c r="L45" s="245"/>
      <c r="M45" s="246"/>
      <c r="N45" s="246"/>
      <c r="O45" s="246"/>
      <c r="P45" s="247"/>
      <c r="Q45" s="128" t="b">
        <f t="shared" si="12"/>
        <v>0</v>
      </c>
      <c r="R45" s="128"/>
      <c r="S45" s="98">
        <f t="shared" si="1"/>
        <v>0</v>
      </c>
      <c r="T45" s="98">
        <f t="shared" si="2"/>
        <v>0</v>
      </c>
      <c r="U45" s="98">
        <f t="shared" si="3"/>
        <v>0</v>
      </c>
      <c r="V45" s="98">
        <f t="shared" si="4"/>
        <v>0</v>
      </c>
      <c r="W45" s="98">
        <f t="shared" si="5"/>
        <v>0</v>
      </c>
      <c r="X45" s="98">
        <f t="shared" si="6"/>
        <v>0</v>
      </c>
      <c r="Y45" s="98">
        <f t="shared" si="7"/>
        <v>0</v>
      </c>
      <c r="Z45" s="98"/>
      <c r="AA45" s="90"/>
      <c r="AB45" s="90"/>
      <c r="AC45" s="10"/>
      <c r="AD45" s="139"/>
      <c r="AE45" s="144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</row>
    <row r="46" spans="1:252" s="141" customFormat="1" ht="20.25" customHeight="1">
      <c r="A46" s="41" t="str">
        <f t="shared" si="0"/>
        <v>Samstag</v>
      </c>
      <c r="B46" s="49">
        <f t="shared" si="13"/>
        <v>43127</v>
      </c>
      <c r="C46" s="50"/>
      <c r="D46" s="51"/>
      <c r="E46" s="52" t="str">
        <f t="shared" si="8"/>
        <v/>
      </c>
      <c r="F46" s="46"/>
      <c r="G46" s="46"/>
      <c r="H46" s="46"/>
      <c r="I46" s="47">
        <f t="shared" si="9"/>
        <v>0</v>
      </c>
      <c r="J46" s="47">
        <f t="shared" si="10"/>
        <v>0</v>
      </c>
      <c r="K46" s="48">
        <f t="shared" si="11"/>
        <v>0</v>
      </c>
      <c r="L46" s="245"/>
      <c r="M46" s="246"/>
      <c r="N46" s="246"/>
      <c r="O46" s="246"/>
      <c r="P46" s="247"/>
      <c r="Q46" s="128" t="b">
        <f t="shared" si="12"/>
        <v>0</v>
      </c>
      <c r="R46" s="128"/>
      <c r="S46" s="98">
        <f t="shared" si="1"/>
        <v>0</v>
      </c>
      <c r="T46" s="98">
        <f t="shared" si="2"/>
        <v>0</v>
      </c>
      <c r="U46" s="98">
        <f t="shared" si="3"/>
        <v>0</v>
      </c>
      <c r="V46" s="98">
        <f t="shared" si="4"/>
        <v>0</v>
      </c>
      <c r="W46" s="98">
        <f t="shared" si="5"/>
        <v>0</v>
      </c>
      <c r="X46" s="98">
        <f t="shared" si="6"/>
        <v>0</v>
      </c>
      <c r="Y46" s="98">
        <f t="shared" si="7"/>
        <v>0</v>
      </c>
      <c r="Z46" s="98"/>
      <c r="AA46" s="90"/>
      <c r="AB46" s="90"/>
      <c r="AC46" s="10"/>
      <c r="AD46" s="139"/>
      <c r="AE46" s="144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</row>
    <row r="47" spans="1:252" s="141" customFormat="1" ht="20.25" customHeight="1">
      <c r="A47" s="41" t="str">
        <f t="shared" si="0"/>
        <v>Sonntag</v>
      </c>
      <c r="B47" s="49">
        <f t="shared" si="13"/>
        <v>43128</v>
      </c>
      <c r="C47" s="50"/>
      <c r="D47" s="51"/>
      <c r="E47" s="52" t="str">
        <f t="shared" si="8"/>
        <v/>
      </c>
      <c r="F47" s="46"/>
      <c r="G47" s="46"/>
      <c r="H47" s="46"/>
      <c r="I47" s="47">
        <f t="shared" si="9"/>
        <v>0</v>
      </c>
      <c r="J47" s="47">
        <f t="shared" si="10"/>
        <v>0</v>
      </c>
      <c r="K47" s="48">
        <f t="shared" si="11"/>
        <v>0</v>
      </c>
      <c r="L47" s="245"/>
      <c r="M47" s="246"/>
      <c r="N47" s="246"/>
      <c r="O47" s="246"/>
      <c r="P47" s="247"/>
      <c r="Q47" s="128" t="b">
        <f t="shared" si="12"/>
        <v>0</v>
      </c>
      <c r="R47" s="128"/>
      <c r="S47" s="98">
        <f t="shared" si="1"/>
        <v>0</v>
      </c>
      <c r="T47" s="98">
        <f t="shared" si="2"/>
        <v>0</v>
      </c>
      <c r="U47" s="98">
        <f t="shared" si="3"/>
        <v>0</v>
      </c>
      <c r="V47" s="98">
        <f t="shared" si="4"/>
        <v>0</v>
      </c>
      <c r="W47" s="98">
        <f t="shared" si="5"/>
        <v>0</v>
      </c>
      <c r="X47" s="98">
        <f t="shared" si="6"/>
        <v>0</v>
      </c>
      <c r="Y47" s="98">
        <f t="shared" si="7"/>
        <v>0</v>
      </c>
      <c r="Z47" s="98"/>
      <c r="AA47" s="90"/>
      <c r="AB47" s="90"/>
      <c r="AC47" s="10"/>
      <c r="AD47" s="139"/>
      <c r="AE47" s="144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</row>
    <row r="48" spans="1:252" s="141" customFormat="1" ht="20.25" customHeight="1">
      <c r="A48" s="41" t="str">
        <f t="shared" si="0"/>
        <v>Montag</v>
      </c>
      <c r="B48" s="49">
        <f t="shared" si="13"/>
        <v>43129</v>
      </c>
      <c r="C48" s="50"/>
      <c r="D48" s="51"/>
      <c r="E48" s="52">
        <f t="shared" si="8"/>
        <v>0</v>
      </c>
      <c r="F48" s="46"/>
      <c r="G48" s="46"/>
      <c r="H48" s="46"/>
      <c r="I48" s="47">
        <f t="shared" si="9"/>
        <v>0</v>
      </c>
      <c r="J48" s="47">
        <f t="shared" si="10"/>
        <v>0</v>
      </c>
      <c r="K48" s="48">
        <f t="shared" si="11"/>
        <v>0</v>
      </c>
      <c r="L48" s="245"/>
      <c r="M48" s="246"/>
      <c r="N48" s="246"/>
      <c r="O48" s="246"/>
      <c r="P48" s="247"/>
      <c r="Q48" s="128" t="b">
        <f t="shared" si="12"/>
        <v>0</v>
      </c>
      <c r="R48" s="128"/>
      <c r="S48" s="98">
        <f t="shared" si="1"/>
        <v>0</v>
      </c>
      <c r="T48" s="98">
        <f t="shared" si="2"/>
        <v>0</v>
      </c>
      <c r="U48" s="98">
        <f t="shared" si="3"/>
        <v>0</v>
      </c>
      <c r="V48" s="98">
        <f t="shared" si="4"/>
        <v>0</v>
      </c>
      <c r="W48" s="98">
        <f t="shared" si="5"/>
        <v>0</v>
      </c>
      <c r="X48" s="98">
        <f t="shared" si="6"/>
        <v>0</v>
      </c>
      <c r="Y48" s="98">
        <f t="shared" si="7"/>
        <v>0</v>
      </c>
      <c r="Z48" s="98"/>
      <c r="AA48" s="90"/>
      <c r="AB48" s="90"/>
      <c r="AC48" s="10"/>
      <c r="AD48" s="139"/>
      <c r="AE48" s="144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</row>
    <row r="49" spans="1:252" s="141" customFormat="1" ht="20.25" customHeight="1">
      <c r="A49" s="41" t="str">
        <f t="shared" si="0"/>
        <v>Dienstag</v>
      </c>
      <c r="B49" s="49">
        <f t="shared" si="13"/>
        <v>43130</v>
      </c>
      <c r="C49" s="50"/>
      <c r="D49" s="51"/>
      <c r="E49" s="52">
        <f t="shared" si="8"/>
        <v>0</v>
      </c>
      <c r="F49" s="46"/>
      <c r="G49" s="46"/>
      <c r="H49" s="46"/>
      <c r="I49" s="47">
        <f t="shared" si="9"/>
        <v>0</v>
      </c>
      <c r="J49" s="47">
        <f t="shared" si="10"/>
        <v>0</v>
      </c>
      <c r="K49" s="48">
        <f t="shared" si="11"/>
        <v>0</v>
      </c>
      <c r="L49" s="245"/>
      <c r="M49" s="246"/>
      <c r="N49" s="246"/>
      <c r="O49" s="246"/>
      <c r="P49" s="247"/>
      <c r="Q49" s="128" t="b">
        <f t="shared" si="12"/>
        <v>0</v>
      </c>
      <c r="R49" s="128"/>
      <c r="S49" s="98">
        <f t="shared" si="1"/>
        <v>0</v>
      </c>
      <c r="T49" s="98">
        <f t="shared" si="2"/>
        <v>0</v>
      </c>
      <c r="U49" s="98">
        <f t="shared" si="3"/>
        <v>0</v>
      </c>
      <c r="V49" s="98">
        <f t="shared" si="4"/>
        <v>0</v>
      </c>
      <c r="W49" s="98">
        <f t="shared" si="5"/>
        <v>0</v>
      </c>
      <c r="X49" s="98">
        <f t="shared" si="6"/>
        <v>0</v>
      </c>
      <c r="Y49" s="98">
        <f t="shared" si="7"/>
        <v>0</v>
      </c>
      <c r="Z49" s="98"/>
      <c r="AA49" s="90"/>
      <c r="AB49" s="90"/>
      <c r="AC49" s="10"/>
      <c r="AD49" s="139"/>
      <c r="AE49" s="144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</row>
    <row r="50" spans="1:252" s="141" customFormat="1" ht="20.25" customHeight="1" thickBot="1">
      <c r="A50" s="41" t="str">
        <f t="shared" si="0"/>
        <v>Mittwoch</v>
      </c>
      <c r="B50" s="49">
        <f t="shared" si="13"/>
        <v>43131</v>
      </c>
      <c r="C50" s="55"/>
      <c r="D50" s="56"/>
      <c r="E50" s="52">
        <f t="shared" si="8"/>
        <v>0</v>
      </c>
      <c r="F50" s="58"/>
      <c r="G50" s="58"/>
      <c r="H50" s="58"/>
      <c r="I50" s="47">
        <f t="shared" si="9"/>
        <v>0</v>
      </c>
      <c r="J50" s="59">
        <f t="shared" si="10"/>
        <v>0</v>
      </c>
      <c r="K50" s="60">
        <f t="shared" si="11"/>
        <v>0</v>
      </c>
      <c r="L50" s="248"/>
      <c r="M50" s="249"/>
      <c r="N50" s="249"/>
      <c r="O50" s="249"/>
      <c r="P50" s="250"/>
      <c r="Q50" s="128" t="b">
        <f t="shared" si="12"/>
        <v>0</v>
      </c>
      <c r="R50" s="128"/>
      <c r="S50" s="100">
        <f t="shared" si="1"/>
        <v>0</v>
      </c>
      <c r="T50" s="100">
        <f t="shared" si="2"/>
        <v>0</v>
      </c>
      <c r="U50" s="100">
        <f t="shared" si="3"/>
        <v>0</v>
      </c>
      <c r="V50" s="100">
        <f t="shared" si="4"/>
        <v>0</v>
      </c>
      <c r="W50" s="100">
        <f t="shared" si="5"/>
        <v>0</v>
      </c>
      <c r="X50" s="100">
        <f t="shared" si="6"/>
        <v>0</v>
      </c>
      <c r="Y50" s="100">
        <f t="shared" si="7"/>
        <v>0</v>
      </c>
      <c r="Z50" s="101"/>
      <c r="AA50" s="90"/>
      <c r="AB50" s="90"/>
      <c r="AC50" s="10"/>
      <c r="AD50" s="139"/>
      <c r="AE50" s="144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</row>
    <row r="51" spans="1:252" s="141" customFormat="1" ht="18.75" customHeight="1">
      <c r="A51" s="10"/>
      <c r="B51" s="61" t="s">
        <v>48</v>
      </c>
      <c r="C51" s="62"/>
      <c r="D51" s="63"/>
      <c r="E51" s="63" t="s">
        <v>24</v>
      </c>
      <c r="F51" s="64"/>
      <c r="G51" s="64"/>
      <c r="H51" s="64"/>
      <c r="I51" s="63" t="s">
        <v>34</v>
      </c>
      <c r="J51" s="63" t="s">
        <v>50</v>
      </c>
      <c r="K51" s="63" t="s">
        <v>49</v>
      </c>
      <c r="L51" s="65"/>
      <c r="M51" s="65"/>
      <c r="N51" s="65"/>
      <c r="O51" s="65"/>
      <c r="P51" s="66"/>
      <c r="Q51" s="67"/>
      <c r="R51" s="102"/>
      <c r="S51" s="98">
        <f>IF(E52="",0,INT(E52)+((E52-INT(E52))/100*60))</f>
        <v>0</v>
      </c>
      <c r="T51" s="102"/>
      <c r="U51" s="102"/>
      <c r="V51" s="10"/>
      <c r="W51" s="101">
        <f>IF(I52="","",INT(I52)+((I52-INT(I52))/100*60))</f>
        <v>0</v>
      </c>
      <c r="X51" s="98">
        <f>IF(J52="","",INT(J52)+((J52-INT(J52))/100*60))</f>
        <v>0</v>
      </c>
      <c r="Y51" s="103">
        <f>IF(K52="","",INT(K52)+((K52-INT(K52))/100*60))</f>
        <v>0</v>
      </c>
      <c r="Z51" s="103"/>
      <c r="AA51" s="90"/>
      <c r="AB51" s="90"/>
      <c r="AC51" s="10"/>
      <c r="AD51" s="139"/>
      <c r="AE51" s="144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</row>
    <row r="52" spans="1:252" s="141" customFormat="1" ht="18.75" customHeight="1">
      <c r="A52" s="10"/>
      <c r="B52" s="68"/>
      <c r="C52" s="69"/>
      <c r="D52" s="70"/>
      <c r="E52" s="71">
        <f>SUM(E20:E50)</f>
        <v>0</v>
      </c>
      <c r="F52" s="72"/>
      <c r="G52" s="73"/>
      <c r="H52" s="70"/>
      <c r="I52" s="71">
        <f>SUM(I20:I50)</f>
        <v>0</v>
      </c>
      <c r="J52" s="71">
        <f>SUM(J20:J50)</f>
        <v>0</v>
      </c>
      <c r="K52" s="131">
        <f>K50</f>
        <v>0</v>
      </c>
      <c r="L52" s="132"/>
      <c r="M52" s="132"/>
      <c r="N52" s="132"/>
      <c r="O52" s="132"/>
      <c r="P52" s="74"/>
      <c r="Q52" s="75"/>
      <c r="R52" s="105"/>
      <c r="S52" s="104">
        <f>E52/24</f>
        <v>0</v>
      </c>
      <c r="T52" s="105"/>
      <c r="U52" s="105"/>
      <c r="V52" s="10"/>
      <c r="W52" s="104">
        <f>I52/24</f>
        <v>0</v>
      </c>
      <c r="X52" s="104">
        <f>IF(X51&lt;0,"-"&amp;TEXT((X51*-1)/24,"[h]:mm"),X51/24)</f>
        <v>0</v>
      </c>
      <c r="Y52" s="10"/>
      <c r="Z52" s="10"/>
      <c r="AA52" s="90"/>
      <c r="AB52" s="90"/>
      <c r="AC52" s="10"/>
      <c r="AD52" s="139"/>
      <c r="AE52" s="144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</row>
    <row r="53" spans="1:252" s="141" customFormat="1" ht="15">
      <c r="A53" s="10"/>
      <c r="B53" s="76"/>
      <c r="C53" s="76"/>
      <c r="D53" s="76"/>
      <c r="E53" s="76"/>
      <c r="F53" s="77"/>
      <c r="G53" s="78"/>
      <c r="H53" s="157" t="s">
        <v>82</v>
      </c>
      <c r="I53" s="10"/>
      <c r="J53" s="158"/>
      <c r="K53" s="80"/>
      <c r="L53" s="81"/>
      <c r="M53" s="81"/>
      <c r="N53" s="81"/>
      <c r="O53" s="81"/>
      <c r="P53" s="82"/>
      <c r="Q53" s="82"/>
      <c r="R53" s="106"/>
      <c r="S53" s="106"/>
      <c r="T53" s="106"/>
      <c r="U53" s="106"/>
      <c r="V53" s="10"/>
      <c r="W53" s="10"/>
      <c r="X53" s="98">
        <f>IF(X51&lt;0,X51*-1,X51)</f>
        <v>0</v>
      </c>
      <c r="Y53" s="10"/>
      <c r="Z53" s="10"/>
      <c r="AA53" s="90"/>
      <c r="AB53" s="90"/>
      <c r="AC53" s="10"/>
      <c r="AD53" s="139"/>
      <c r="AE53" s="144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</row>
    <row r="54" spans="1:252" s="141" customFormat="1" ht="15">
      <c r="A54" s="10"/>
      <c r="B54" s="76"/>
      <c r="C54" s="76"/>
      <c r="D54" s="76"/>
      <c r="E54" s="76"/>
      <c r="F54" s="77"/>
      <c r="G54" s="78"/>
      <c r="H54" s="159" t="s">
        <v>76</v>
      </c>
      <c r="I54" s="158"/>
      <c r="J54" s="158"/>
      <c r="K54" s="80"/>
      <c r="L54" s="81"/>
      <c r="M54" s="81"/>
      <c r="N54" s="81"/>
      <c r="O54" s="81"/>
      <c r="P54" s="82"/>
      <c r="Q54" s="82"/>
      <c r="R54" s="106"/>
      <c r="S54" s="106"/>
      <c r="T54" s="106"/>
      <c r="U54" s="106"/>
      <c r="V54" s="10"/>
      <c r="W54" s="10"/>
      <c r="X54" s="104">
        <f>X53/24</f>
        <v>0</v>
      </c>
      <c r="Y54" s="10"/>
      <c r="Z54" s="10"/>
      <c r="AA54" s="90"/>
      <c r="AB54" s="90"/>
      <c r="AC54" s="10"/>
      <c r="AD54" s="139"/>
      <c r="AE54" s="144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</row>
    <row r="55" spans="1:252" s="141" customFormat="1" ht="15">
      <c r="A55" s="10"/>
      <c r="B55" s="83"/>
      <c r="C55" s="83"/>
      <c r="D55" s="83"/>
      <c r="E55" s="83"/>
      <c r="F55" s="83"/>
      <c r="G55" s="83"/>
      <c r="H55" s="84" t="s">
        <v>78</v>
      </c>
      <c r="I55" s="10"/>
      <c r="J55" s="10"/>
      <c r="K55" s="79"/>
      <c r="L55" s="79"/>
      <c r="M55" s="79"/>
      <c r="N55" s="79"/>
      <c r="O55" s="79"/>
      <c r="P55" s="29"/>
      <c r="Q55" s="29"/>
      <c r="R55" s="10"/>
      <c r="S55" s="10"/>
      <c r="T55" s="10"/>
      <c r="U55" s="10"/>
      <c r="V55" s="10"/>
      <c r="W55" s="10"/>
      <c r="X55" s="10"/>
      <c r="Y55" s="10"/>
      <c r="Z55" s="10"/>
      <c r="AA55" s="90"/>
      <c r="AB55" s="90"/>
      <c r="AC55" s="10"/>
      <c r="AD55" s="139"/>
      <c r="AE55" s="144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</row>
    <row r="56" spans="1:252" s="141" customFormat="1" ht="15">
      <c r="A56" s="10"/>
      <c r="B56" s="84"/>
      <c r="C56" s="84"/>
      <c r="D56" s="84"/>
      <c r="E56" s="84"/>
      <c r="F56" s="84"/>
      <c r="G56" s="84"/>
      <c r="H56" s="41" t="s">
        <v>81</v>
      </c>
      <c r="I56" s="160"/>
      <c r="J56" s="90"/>
      <c r="K56" s="251"/>
      <c r="L56" s="251"/>
      <c r="M56" s="166"/>
      <c r="N56" s="166"/>
      <c r="O56" s="166"/>
      <c r="P56" s="85"/>
      <c r="Q56" s="85"/>
      <c r="R56" s="107"/>
      <c r="S56" s="107"/>
      <c r="T56" s="107"/>
      <c r="U56" s="107"/>
      <c r="V56" s="10"/>
      <c r="W56" s="10"/>
      <c r="X56" s="10"/>
      <c r="Y56" s="10"/>
      <c r="Z56" s="10"/>
      <c r="AA56" s="90"/>
      <c r="AB56" s="90"/>
      <c r="AC56" s="10"/>
      <c r="AD56" s="139"/>
      <c r="AE56" s="144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</row>
    <row r="57" spans="1:252" s="141" customFormat="1" ht="15">
      <c r="A57" s="10"/>
      <c r="B57" s="86"/>
      <c r="C57" s="86"/>
      <c r="D57" s="86"/>
      <c r="E57" s="86"/>
      <c r="F57" s="86"/>
      <c r="G57" s="86"/>
      <c r="H57" s="161" t="s">
        <v>77</v>
      </c>
      <c r="I57" s="10"/>
      <c r="J57" s="10"/>
      <c r="K57" s="87"/>
      <c r="L57" s="87"/>
      <c r="M57" s="87"/>
      <c r="N57" s="87"/>
      <c r="O57" s="87"/>
      <c r="P57" s="88"/>
      <c r="Q57" s="29"/>
      <c r="R57" s="10"/>
      <c r="S57" s="10"/>
      <c r="T57" s="10"/>
      <c r="U57" s="10"/>
      <c r="V57" s="10"/>
      <c r="W57" s="10"/>
      <c r="X57" s="10"/>
      <c r="Y57" s="10"/>
      <c r="Z57" s="10"/>
      <c r="AA57" s="90"/>
      <c r="AB57" s="90"/>
      <c r="AC57" s="10"/>
      <c r="AD57" s="139"/>
      <c r="AE57" s="144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</row>
    <row r="58" spans="1:252" s="141" customFormat="1" ht="15">
      <c r="A58" s="10"/>
      <c r="B58" s="89" t="s">
        <v>5</v>
      </c>
      <c r="C58" s="252" t="s">
        <v>6</v>
      </c>
      <c r="D58" s="252"/>
      <c r="E58" s="252"/>
      <c r="F58" s="252"/>
      <c r="G58" s="252"/>
      <c r="H58" s="41" t="s">
        <v>79</v>
      </c>
      <c r="I58" s="162"/>
      <c r="J58" s="10"/>
      <c r="K58" s="89" t="s">
        <v>5</v>
      </c>
      <c r="L58" s="253" t="s">
        <v>20</v>
      </c>
      <c r="M58" s="253"/>
      <c r="N58" s="253"/>
      <c r="O58" s="253"/>
      <c r="P58" s="253"/>
      <c r="Q58" s="29"/>
      <c r="R58" s="10"/>
      <c r="S58" s="10"/>
      <c r="T58" s="10"/>
      <c r="U58" s="10"/>
      <c r="V58" s="10"/>
      <c r="W58" s="10"/>
      <c r="X58" s="10"/>
      <c r="Y58" s="10"/>
      <c r="Z58" s="10"/>
      <c r="AA58" s="90"/>
      <c r="AB58" s="90"/>
      <c r="AC58" s="10"/>
      <c r="AD58" s="139"/>
      <c r="AE58" s="144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</row>
    <row r="59" spans="1:252" s="141" customFormat="1" ht="15">
      <c r="A59" s="10"/>
      <c r="B59" s="89"/>
      <c r="C59" s="169"/>
      <c r="D59" s="169"/>
      <c r="E59" s="169"/>
      <c r="F59" s="169"/>
      <c r="G59" s="169"/>
      <c r="H59" s="41" t="s">
        <v>80</v>
      </c>
      <c r="I59" s="162"/>
      <c r="J59" s="10"/>
      <c r="K59" s="89"/>
      <c r="L59" s="169"/>
      <c r="M59" s="169"/>
      <c r="N59" s="169"/>
      <c r="O59" s="169"/>
      <c r="P59" s="169"/>
      <c r="Q59" s="29"/>
      <c r="R59" s="10"/>
      <c r="S59" s="10"/>
      <c r="T59" s="10"/>
      <c r="U59" s="10"/>
      <c r="V59" s="10"/>
      <c r="W59" s="10"/>
      <c r="X59" s="10"/>
      <c r="Y59" s="10"/>
      <c r="Z59" s="10"/>
      <c r="AA59" s="90"/>
      <c r="AB59" s="90"/>
      <c r="AC59" s="10"/>
      <c r="AD59" s="139"/>
      <c r="AE59" s="144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</row>
    <row r="60" spans="1:252" s="141" customFormat="1" ht="15">
      <c r="A60" s="10"/>
      <c r="B60" s="79"/>
      <c r="C60" s="79"/>
      <c r="D60" s="79"/>
      <c r="E60" s="79"/>
      <c r="F60" s="79"/>
      <c r="G60" s="79"/>
      <c r="H60" s="163" t="s">
        <v>83</v>
      </c>
      <c r="I60" s="41"/>
      <c r="J60" s="164">
        <v>42114</v>
      </c>
      <c r="K60" s="79"/>
      <c r="L60" s="79"/>
      <c r="M60" s="79"/>
      <c r="N60" s="79"/>
      <c r="O60" s="79"/>
      <c r="P60" s="29"/>
      <c r="Q60" s="29"/>
      <c r="R60" s="10"/>
      <c r="S60" s="10"/>
      <c r="T60" s="10"/>
      <c r="U60" s="10"/>
      <c r="V60" s="90"/>
      <c r="W60" s="10"/>
      <c r="X60" s="10"/>
      <c r="Y60" s="10"/>
      <c r="Z60" s="10"/>
      <c r="AA60" s="90"/>
      <c r="AB60" s="90"/>
      <c r="AC60" s="10"/>
      <c r="AD60" s="139"/>
      <c r="AE60" s="144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</row>
    <row r="61" spans="1:252" s="141" customFormat="1" ht="15" hidden="1">
      <c r="A61" s="10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29"/>
      <c r="Q61" s="29"/>
      <c r="R61" s="10"/>
      <c r="S61" s="10"/>
      <c r="T61" s="10"/>
      <c r="U61" s="10"/>
      <c r="V61" s="10"/>
      <c r="W61" s="10"/>
      <c r="X61" s="10"/>
      <c r="Y61" s="10"/>
      <c r="Z61" s="10"/>
      <c r="AA61" s="90"/>
      <c r="AB61" s="90"/>
      <c r="AC61" s="10"/>
      <c r="AD61" s="139"/>
      <c r="AE61" s="144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</row>
    <row r="62" spans="1:252" s="141" customFormat="1" ht="15" hidden="1">
      <c r="A62" s="10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29"/>
      <c r="Q62" s="29"/>
      <c r="R62" s="10"/>
      <c r="S62" s="10"/>
      <c r="T62" s="10"/>
      <c r="U62" s="10"/>
      <c r="V62" s="10"/>
      <c r="W62" s="10"/>
      <c r="X62" s="10"/>
      <c r="Y62" s="10"/>
      <c r="Z62" s="10"/>
      <c r="AA62" s="90"/>
      <c r="AB62" s="90"/>
      <c r="AC62" s="10"/>
      <c r="AD62" s="139"/>
      <c r="AE62" s="144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</row>
    <row r="63" spans="1:252" s="141" customFormat="1" ht="15" hidden="1">
      <c r="A63" s="10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29"/>
      <c r="Q63" s="29"/>
      <c r="R63" s="10"/>
      <c r="S63" s="10"/>
      <c r="T63" s="10"/>
      <c r="U63" s="10"/>
      <c r="V63" s="10"/>
      <c r="W63" s="10"/>
      <c r="X63" s="10"/>
      <c r="Y63" s="10"/>
      <c r="Z63" s="10"/>
      <c r="AA63" s="90"/>
      <c r="AB63" s="90"/>
      <c r="AC63" s="10"/>
      <c r="AD63" s="139"/>
      <c r="AE63" s="144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</row>
    <row r="64" spans="1:252" s="141" customFormat="1" ht="15" hidden="1">
      <c r="A64" s="10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29"/>
      <c r="Q64" s="29"/>
      <c r="R64" s="10"/>
      <c r="S64" s="10"/>
      <c r="T64" s="10"/>
      <c r="U64" s="10"/>
      <c r="V64" s="10"/>
      <c r="W64" s="10"/>
      <c r="X64" s="10"/>
      <c r="Y64" s="10"/>
      <c r="Z64" s="10"/>
      <c r="AA64" s="90"/>
      <c r="AB64" s="90"/>
      <c r="AC64" s="10"/>
      <c r="AD64" s="139"/>
      <c r="AE64" s="144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</row>
    <row r="65" spans="1:252" s="141" customFormat="1" ht="15" hidden="1">
      <c r="A65" s="10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29"/>
      <c r="Q65" s="29"/>
      <c r="R65" s="10"/>
      <c r="S65" s="10"/>
      <c r="T65" s="10"/>
      <c r="U65" s="10"/>
      <c r="V65" s="10"/>
      <c r="W65" s="10"/>
      <c r="X65" s="10"/>
      <c r="Y65" s="10"/>
      <c r="Z65" s="10"/>
      <c r="AA65" s="90"/>
      <c r="AB65" s="90"/>
      <c r="AC65" s="10"/>
      <c r="AD65" s="139"/>
      <c r="AE65" s="144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</row>
    <row r="66" spans="1:252" s="141" customFormat="1" ht="15" hidden="1">
      <c r="A66" s="10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29"/>
      <c r="Q66" s="29"/>
      <c r="R66" s="10"/>
      <c r="S66" s="10"/>
      <c r="T66" s="10"/>
      <c r="U66" s="10"/>
      <c r="V66" s="10"/>
      <c r="W66" s="10"/>
      <c r="X66" s="10"/>
      <c r="Y66" s="10"/>
      <c r="Z66" s="10"/>
      <c r="AA66" s="90"/>
      <c r="AB66" s="90"/>
      <c r="AC66" s="10"/>
      <c r="AD66" s="139"/>
      <c r="AE66" s="144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</row>
    <row r="67" spans="1:252" s="141" customFormat="1" ht="15" hidden="1">
      <c r="A67" s="10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29"/>
      <c r="Q67" s="29"/>
      <c r="R67" s="10"/>
      <c r="S67" s="10"/>
      <c r="T67" s="10"/>
      <c r="U67" s="10"/>
      <c r="V67" s="10"/>
      <c r="W67" s="10"/>
      <c r="X67" s="10"/>
      <c r="Y67" s="10"/>
      <c r="Z67" s="10"/>
      <c r="AA67" s="90"/>
      <c r="AB67" s="90"/>
      <c r="AC67" s="10"/>
      <c r="AD67" s="139"/>
      <c r="AE67" s="144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</row>
    <row r="68" spans="1:252" s="141" customFormat="1" ht="15" hidden="1">
      <c r="A68" s="10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29"/>
      <c r="Q68" s="29"/>
      <c r="R68" s="10"/>
      <c r="S68" s="10"/>
      <c r="T68" s="10"/>
      <c r="U68" s="10"/>
      <c r="V68" s="10"/>
      <c r="W68" s="10"/>
      <c r="X68" s="10"/>
      <c r="Y68" s="10"/>
      <c r="Z68" s="10"/>
      <c r="AA68" s="90"/>
      <c r="AB68" s="90"/>
      <c r="AC68" s="10"/>
      <c r="AD68" s="139"/>
      <c r="AE68" s="144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</row>
    <row r="69" spans="1:252" s="141" customFormat="1" ht="15" hidden="1">
      <c r="A69" s="10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29"/>
      <c r="Q69" s="29"/>
      <c r="R69" s="10"/>
      <c r="S69" s="10"/>
      <c r="T69" s="10"/>
      <c r="U69" s="10"/>
      <c r="V69" s="10"/>
      <c r="W69" s="10"/>
      <c r="X69" s="10"/>
      <c r="Y69" s="10"/>
      <c r="Z69" s="10"/>
      <c r="AA69" s="90"/>
      <c r="AB69" s="90"/>
      <c r="AC69" s="10"/>
      <c r="AD69" s="139"/>
      <c r="AE69" s="144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</row>
    <row r="70" spans="1:252" s="141" customFormat="1" ht="15" hidden="1">
      <c r="A70" s="10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29"/>
      <c r="Q70" s="29"/>
      <c r="R70" s="10"/>
      <c r="S70" s="10"/>
      <c r="T70" s="10"/>
      <c r="U70" s="10"/>
      <c r="V70" s="10"/>
      <c r="W70" s="10"/>
      <c r="X70" s="10"/>
      <c r="Y70" s="10"/>
      <c r="Z70" s="10"/>
      <c r="AA70" s="90"/>
      <c r="AB70" s="90"/>
      <c r="AC70" s="10"/>
      <c r="AD70" s="139"/>
      <c r="AE70" s="144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</row>
    <row r="71" spans="1:252" s="141" customFormat="1" ht="15" hidden="1">
      <c r="A71" s="10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29"/>
      <c r="Q71" s="29"/>
      <c r="R71" s="10"/>
      <c r="S71" s="10"/>
      <c r="T71" s="10"/>
      <c r="U71" s="10"/>
      <c r="V71" s="10"/>
      <c r="W71" s="10"/>
      <c r="X71" s="10"/>
      <c r="Y71" s="10"/>
      <c r="Z71" s="10"/>
      <c r="AA71" s="90"/>
      <c r="AB71" s="90"/>
      <c r="AC71" s="10"/>
      <c r="AD71" s="139"/>
      <c r="AE71" s="144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</row>
    <row r="72" spans="1:252" s="141" customFormat="1" ht="15" hidden="1">
      <c r="A72" s="10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29"/>
      <c r="Q72" s="29"/>
      <c r="R72" s="10"/>
      <c r="S72" s="10"/>
      <c r="T72" s="10"/>
      <c r="U72" s="10"/>
      <c r="V72" s="10"/>
      <c r="W72" s="10"/>
      <c r="X72" s="10"/>
      <c r="Y72" s="10"/>
      <c r="Z72" s="10"/>
      <c r="AA72" s="90"/>
      <c r="AB72" s="90"/>
      <c r="AC72" s="10"/>
      <c r="AD72" s="139"/>
      <c r="AE72" s="144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</row>
    <row r="73" spans="1:252" s="141" customFormat="1" ht="15" hidden="1">
      <c r="A73" s="10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29"/>
      <c r="Q73" s="29"/>
      <c r="R73" s="10"/>
      <c r="S73" s="10"/>
      <c r="T73" s="10"/>
      <c r="U73" s="10"/>
      <c r="V73" s="10"/>
      <c r="W73" s="10"/>
      <c r="X73" s="10"/>
      <c r="Y73" s="10"/>
      <c r="Z73" s="10"/>
      <c r="AA73" s="90"/>
      <c r="AB73" s="90"/>
      <c r="AC73" s="10"/>
      <c r="AD73" s="139"/>
      <c r="AE73" s="144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</row>
    <row r="74" spans="1:252" s="141" customFormat="1" ht="15" hidden="1">
      <c r="A74" s="10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29"/>
      <c r="Q74" s="29"/>
      <c r="R74" s="10"/>
      <c r="S74" s="10"/>
      <c r="T74" s="10"/>
      <c r="U74" s="10"/>
      <c r="V74" s="10"/>
      <c r="W74" s="10"/>
      <c r="X74" s="10"/>
      <c r="Y74" s="10"/>
      <c r="Z74" s="10"/>
      <c r="AA74" s="90"/>
      <c r="AB74" s="90"/>
      <c r="AC74" s="10"/>
      <c r="AD74" s="139"/>
      <c r="AE74" s="144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</row>
    <row r="75" spans="1:252" s="141" customFormat="1" ht="15" hidden="1">
      <c r="A75" s="10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29"/>
      <c r="Q75" s="29"/>
      <c r="R75" s="10"/>
      <c r="S75" s="10"/>
      <c r="T75" s="10"/>
      <c r="U75" s="10"/>
      <c r="V75" s="10"/>
      <c r="W75" s="10"/>
      <c r="X75" s="10"/>
      <c r="Y75" s="10"/>
      <c r="Z75" s="10"/>
      <c r="AA75" s="90"/>
      <c r="AB75" s="90"/>
      <c r="AC75" s="10"/>
      <c r="AD75" s="139"/>
      <c r="AE75" s="144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</row>
    <row r="76" spans="1:252" s="141" customFormat="1" ht="15" hidden="1">
      <c r="A76" s="10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29"/>
      <c r="Q76" s="29"/>
      <c r="R76" s="10"/>
      <c r="S76" s="10"/>
      <c r="T76" s="10"/>
      <c r="U76" s="10"/>
      <c r="V76" s="10"/>
      <c r="W76" s="10"/>
      <c r="X76" s="10"/>
      <c r="Y76" s="10"/>
      <c r="Z76" s="10"/>
      <c r="AA76" s="90"/>
      <c r="AB76" s="90"/>
      <c r="AC76" s="10"/>
      <c r="AD76" s="139"/>
      <c r="AE76" s="144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</row>
    <row r="77" spans="1:252" s="141" customFormat="1" ht="15" hidden="1">
      <c r="A77" s="10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29"/>
      <c r="Q77" s="29"/>
      <c r="R77" s="10"/>
      <c r="S77" s="10"/>
      <c r="T77" s="10"/>
      <c r="U77" s="10"/>
      <c r="V77" s="10"/>
      <c r="W77" s="10"/>
      <c r="X77" s="10"/>
      <c r="Y77" s="10"/>
      <c r="Z77" s="10"/>
      <c r="AA77" s="90"/>
      <c r="AB77" s="90"/>
      <c r="AC77" s="10"/>
      <c r="AD77" s="139"/>
      <c r="AE77" s="144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</row>
    <row r="78" spans="1:252" s="141" customFormat="1" ht="15" hidden="1">
      <c r="A78" s="10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29"/>
      <c r="Q78" s="29"/>
      <c r="R78" s="10"/>
      <c r="S78" s="10"/>
      <c r="T78" s="10"/>
      <c r="U78" s="10"/>
      <c r="V78" s="10"/>
      <c r="W78" s="10"/>
      <c r="X78" s="10"/>
      <c r="Y78" s="10"/>
      <c r="Z78" s="10"/>
      <c r="AA78" s="90"/>
      <c r="AB78" s="90"/>
      <c r="AC78" s="10"/>
      <c r="AD78" s="139"/>
      <c r="AE78" s="144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</row>
  </sheetData>
  <sheetProtection password="FF69" sheet="1" objects="1" scenarios="1" selectLockedCells="1"/>
  <mergeCells count="46">
    <mergeCell ref="K56:L56"/>
    <mergeCell ref="C58:G58"/>
    <mergeCell ref="L58:P58"/>
    <mergeCell ref="L45:P45"/>
    <mergeCell ref="L46:P46"/>
    <mergeCell ref="L47:P47"/>
    <mergeCell ref="L48:P48"/>
    <mergeCell ref="L49:P49"/>
    <mergeCell ref="L34:P34"/>
    <mergeCell ref="L35:P35"/>
    <mergeCell ref="L36:P36"/>
    <mergeCell ref="L38:P38"/>
    <mergeCell ref="L50:P50"/>
    <mergeCell ref="L39:P39"/>
    <mergeCell ref="L40:P40"/>
    <mergeCell ref="L41:P41"/>
    <mergeCell ref="L42:P42"/>
    <mergeCell ref="L43:P43"/>
    <mergeCell ref="L44:P44"/>
    <mergeCell ref="L37:P37"/>
    <mergeCell ref="L29:P29"/>
    <mergeCell ref="L30:P30"/>
    <mergeCell ref="L31:P31"/>
    <mergeCell ref="L32:P32"/>
    <mergeCell ref="L33:P33"/>
    <mergeCell ref="L24:P24"/>
    <mergeCell ref="L25:P25"/>
    <mergeCell ref="L26:P26"/>
    <mergeCell ref="L27:P27"/>
    <mergeCell ref="L28:P28"/>
    <mergeCell ref="L19:P19"/>
    <mergeCell ref="L20:P20"/>
    <mergeCell ref="L21:P21"/>
    <mergeCell ref="L22:P22"/>
    <mergeCell ref="L23:P23"/>
    <mergeCell ref="C18:E18"/>
    <mergeCell ref="F18:H18"/>
    <mergeCell ref="I18:K18"/>
    <mergeCell ref="L18:P18"/>
    <mergeCell ref="M7:O7"/>
    <mergeCell ref="E15:F15"/>
    <mergeCell ref="B2:H2"/>
    <mergeCell ref="I2:J2"/>
    <mergeCell ref="E5:H5"/>
    <mergeCell ref="E7:H7"/>
    <mergeCell ref="M5:O5"/>
  </mergeCells>
  <conditionalFormatting sqref="L20:O22 C51:O51 C20:E50">
    <cfRule type="expression" dxfId="1671" priority="133" stopIfTrue="1">
      <formula>OR(($A20="Samstag"),($A20="Sonntag"))</formula>
    </cfRule>
  </conditionalFormatting>
  <conditionalFormatting sqref="L23:O23">
    <cfRule type="expression" dxfId="1670" priority="132" stopIfTrue="1">
      <formula>OR(($A23="Samstag"),($A23="Sonntag"))</formula>
    </cfRule>
  </conditionalFormatting>
  <conditionalFormatting sqref="L24:O50">
    <cfRule type="expression" dxfId="1669" priority="131" stopIfTrue="1">
      <formula>OR(($A24="Samstag"),($A24="Sonntag"))</formula>
    </cfRule>
  </conditionalFormatting>
  <conditionalFormatting sqref="B20:B50">
    <cfRule type="expression" dxfId="1668" priority="3" stopIfTrue="1">
      <formula>OR(($A20="Samstag"),($A20="Sonntag"))</formula>
    </cfRule>
    <cfRule type="expression" dxfId="1667" priority="5" stopIfTrue="1">
      <formula>$Q20=TRUE()</formula>
    </cfRule>
  </conditionalFormatting>
  <conditionalFormatting sqref="F30:H30">
    <cfRule type="expression" dxfId="1666" priority="129" stopIfTrue="1">
      <formula>OR(($A30="Samstag"),($A30="Sonntag"))</formula>
    </cfRule>
  </conditionalFormatting>
  <conditionalFormatting sqref="F30:H30">
    <cfRule type="expression" dxfId="1665" priority="128" stopIfTrue="1">
      <formula>OR(($A30="Samstag"),($A30="Sonntag"))</formula>
    </cfRule>
  </conditionalFormatting>
  <conditionalFormatting sqref="F50:H50">
    <cfRule type="expression" dxfId="1664" priority="117" stopIfTrue="1">
      <formula>OR(($A50="Samstag"),($A50="Sonntag"))</formula>
    </cfRule>
  </conditionalFormatting>
  <conditionalFormatting sqref="F50:H50">
    <cfRule type="expression" dxfId="1663" priority="116" stopIfTrue="1">
      <formula>OR(($A50="Samstag"),($A50="Sonntag"))</formula>
    </cfRule>
  </conditionalFormatting>
  <conditionalFormatting sqref="F44:H44">
    <cfRule type="expression" dxfId="1662" priority="120" stopIfTrue="1">
      <formula>OR(($A44="Samstag"),($A44="Sonntag"))</formula>
    </cfRule>
  </conditionalFormatting>
  <conditionalFormatting sqref="F30:H30">
    <cfRule type="expression" dxfId="1661" priority="124" stopIfTrue="1">
      <formula>OR(($A30="Samstag"),($A30="Sonntag"))</formula>
    </cfRule>
  </conditionalFormatting>
  <conditionalFormatting sqref="F22:H23">
    <cfRule type="expression" dxfId="1660" priority="127" stopIfTrue="1">
      <formula>OR(($A22="Samstag"),($A22="Sonntag"))</formula>
    </cfRule>
  </conditionalFormatting>
  <conditionalFormatting sqref="F22:H22">
    <cfRule type="expression" dxfId="1659" priority="126" stopIfTrue="1">
      <formula>OR(($A22="Samstag"),($A22="Sonntag"))</formula>
    </cfRule>
  </conditionalFormatting>
  <conditionalFormatting sqref="F23:H23">
    <cfRule type="expression" dxfId="1658" priority="125" stopIfTrue="1">
      <formula>OR(($A23="Samstag"),($A23="Sonntag"))</formula>
    </cfRule>
  </conditionalFormatting>
  <conditionalFormatting sqref="F37:H37">
    <cfRule type="expression" dxfId="1657" priority="122" stopIfTrue="1">
      <formula>OR(($A37="Samstag"),($A37="Sonntag"))</formula>
    </cfRule>
  </conditionalFormatting>
  <conditionalFormatting sqref="F37:H37">
    <cfRule type="expression" dxfId="1656" priority="123" stopIfTrue="1">
      <formula>OR(($A37="Samstag"),($A37="Sonntag"))</formula>
    </cfRule>
  </conditionalFormatting>
  <conditionalFormatting sqref="F37:H37">
    <cfRule type="expression" dxfId="1655" priority="121" stopIfTrue="1">
      <formula>OR(($A37="Samstag"),($A37="Sonntag"))</formula>
    </cfRule>
  </conditionalFormatting>
  <conditionalFormatting sqref="F44:H44">
    <cfRule type="expression" dxfId="1654" priority="119" stopIfTrue="1">
      <formula>OR(($A44="Samstag"),($A44="Sonntag"))</formula>
    </cfRule>
  </conditionalFormatting>
  <conditionalFormatting sqref="F44:H44">
    <cfRule type="expression" dxfId="1653" priority="118" stopIfTrue="1">
      <formula>OR(($A44="Samstag"),($A44="Sonntag"))</formula>
    </cfRule>
  </conditionalFormatting>
  <conditionalFormatting sqref="F20:H20">
    <cfRule type="expression" dxfId="1652" priority="115" stopIfTrue="1">
      <formula>OR(($A20="Samstag"),($A20="Sonntag"))</formula>
    </cfRule>
  </conditionalFormatting>
  <conditionalFormatting sqref="F20:H20">
    <cfRule type="expression" dxfId="1651" priority="114" stopIfTrue="1">
      <formula>OR(($A20="Samstag"),($A20="Sonntag"))</formula>
    </cfRule>
  </conditionalFormatting>
  <conditionalFormatting sqref="G21">
    <cfRule type="expression" dxfId="1650" priority="113" stopIfTrue="1">
      <formula>OR(($A21="Samstag"),($A21="Sonntag"))</formula>
    </cfRule>
  </conditionalFormatting>
  <conditionalFormatting sqref="G21">
    <cfRule type="expression" dxfId="1649" priority="112" stopIfTrue="1">
      <formula>OR(($A21="Samstag"),($A21="Sonntag"))</formula>
    </cfRule>
  </conditionalFormatting>
  <conditionalFormatting sqref="F29:H29">
    <cfRule type="expression" dxfId="1648" priority="111" stopIfTrue="1">
      <formula>OR(($A29="Samstag"),($A29="Sonntag"))</formula>
    </cfRule>
  </conditionalFormatting>
  <conditionalFormatting sqref="F29:H29">
    <cfRule type="expression" dxfId="1647" priority="110" stopIfTrue="1">
      <formula>OR(($A29="Samstag"),($A29="Sonntag"))</formula>
    </cfRule>
  </conditionalFormatting>
  <conditionalFormatting sqref="F36:H36">
    <cfRule type="expression" dxfId="1646" priority="109" stopIfTrue="1">
      <formula>OR(($A36="Samstag"),($A36="Sonntag"))</formula>
    </cfRule>
  </conditionalFormatting>
  <conditionalFormatting sqref="F36:H36">
    <cfRule type="expression" dxfId="1645" priority="108" stopIfTrue="1">
      <formula>OR(($A36="Samstag"),($A36="Sonntag"))</formula>
    </cfRule>
  </conditionalFormatting>
  <conditionalFormatting sqref="F43:H43">
    <cfRule type="expression" dxfId="1644" priority="107" stopIfTrue="1">
      <formula>OR(($A43="Samstag"),($A43="Sonntag"))</formula>
    </cfRule>
  </conditionalFormatting>
  <conditionalFormatting sqref="F43:H43">
    <cfRule type="expression" dxfId="1643" priority="106" stopIfTrue="1">
      <formula>OR(($A43="Samstag"),($A43="Sonntag"))</formula>
    </cfRule>
  </conditionalFormatting>
  <conditionalFormatting sqref="G24:G28">
    <cfRule type="expression" dxfId="1642" priority="105" stopIfTrue="1">
      <formula>OR(($A24="Samstag"),($A24="Sonntag"))</formula>
    </cfRule>
  </conditionalFormatting>
  <conditionalFormatting sqref="G24:G28">
    <cfRule type="expression" dxfId="1641" priority="104" stopIfTrue="1">
      <formula>OR(($A24="Samstag"),($A24="Sonntag"))</formula>
    </cfRule>
  </conditionalFormatting>
  <conditionalFormatting sqref="G31:G35">
    <cfRule type="expression" dxfId="1640" priority="103" stopIfTrue="1">
      <formula>OR(($A31="Samstag"),($A31="Sonntag"))</formula>
    </cfRule>
  </conditionalFormatting>
  <conditionalFormatting sqref="G31:G35">
    <cfRule type="expression" dxfId="1639" priority="102" stopIfTrue="1">
      <formula>OR(($A31="Samstag"),($A31="Sonntag"))</formula>
    </cfRule>
  </conditionalFormatting>
  <conditionalFormatting sqref="G38:G42">
    <cfRule type="expression" dxfId="1638" priority="101" stopIfTrue="1">
      <formula>OR(($A38="Samstag"),($A38="Sonntag"))</formula>
    </cfRule>
  </conditionalFormatting>
  <conditionalFormatting sqref="G38:G42">
    <cfRule type="expression" dxfId="1637" priority="100" stopIfTrue="1">
      <formula>OR(($A38="Samstag"),($A38="Sonntag"))</formula>
    </cfRule>
  </conditionalFormatting>
  <conditionalFormatting sqref="G45:G49">
    <cfRule type="expression" dxfId="1636" priority="99" stopIfTrue="1">
      <formula>OR(($A45="Samstag"),($A45="Sonntag"))</formula>
    </cfRule>
  </conditionalFormatting>
  <conditionalFormatting sqref="G45:G49">
    <cfRule type="expression" dxfId="1635" priority="98" stopIfTrue="1">
      <formula>OR(($A45="Samstag"),($A45="Sonntag"))</formula>
    </cfRule>
  </conditionalFormatting>
  <conditionalFormatting sqref="F21">
    <cfRule type="expression" dxfId="1634" priority="97" stopIfTrue="1">
      <formula>OR(($A21="Samstag"),($A21="Sonntag"))</formula>
    </cfRule>
  </conditionalFormatting>
  <conditionalFormatting sqref="F21">
    <cfRule type="expression" dxfId="1633" priority="96" stopIfTrue="1">
      <formula>OR(($A21="Samstag"),($A21="Sonntag"))</formula>
    </cfRule>
  </conditionalFormatting>
  <conditionalFormatting sqref="F24:F28">
    <cfRule type="expression" dxfId="1632" priority="95" stopIfTrue="1">
      <formula>OR(($A24="Samstag"),($A24="Sonntag"))</formula>
    </cfRule>
  </conditionalFormatting>
  <conditionalFormatting sqref="F24:F28">
    <cfRule type="expression" dxfId="1631" priority="94" stopIfTrue="1">
      <formula>OR(($A24="Samstag"),($A24="Sonntag"))</formula>
    </cfRule>
  </conditionalFormatting>
  <conditionalFormatting sqref="F31:F35">
    <cfRule type="expression" dxfId="1630" priority="93" stopIfTrue="1">
      <formula>OR(($A31="Samstag"),($A31="Sonntag"))</formula>
    </cfRule>
  </conditionalFormatting>
  <conditionalFormatting sqref="F31:F35">
    <cfRule type="expression" dxfId="1629" priority="92" stopIfTrue="1">
      <formula>OR(($A31="Samstag"),($A31="Sonntag"))</formula>
    </cfRule>
  </conditionalFormatting>
  <conditionalFormatting sqref="F38:F42">
    <cfRule type="expression" dxfId="1628" priority="91" stopIfTrue="1">
      <formula>OR(($A38="Samstag"),($A38="Sonntag"))</formula>
    </cfRule>
  </conditionalFormatting>
  <conditionalFormatting sqref="F38:F42">
    <cfRule type="expression" dxfId="1627" priority="90" stopIfTrue="1">
      <formula>OR(($A38="Samstag"),($A38="Sonntag"))</formula>
    </cfRule>
  </conditionalFormatting>
  <conditionalFormatting sqref="H38:H42">
    <cfRule type="expression" dxfId="1626" priority="81" stopIfTrue="1">
      <formula>OR(($A38="Samstag"),($A38="Sonntag"))</formula>
    </cfRule>
  </conditionalFormatting>
  <conditionalFormatting sqref="H38:H42">
    <cfRule type="expression" dxfId="1625" priority="80" stopIfTrue="1">
      <formula>OR(($A38="Samstag"),($A38="Sonntag"))</formula>
    </cfRule>
  </conditionalFormatting>
  <conditionalFormatting sqref="F45:F49">
    <cfRule type="expression" dxfId="1624" priority="89" stopIfTrue="1">
      <formula>OR(($A45="Samstag"),($A45="Sonntag"))</formula>
    </cfRule>
  </conditionalFormatting>
  <conditionalFormatting sqref="F45:F49">
    <cfRule type="expression" dxfId="1623" priority="88" stopIfTrue="1">
      <formula>OR(($A45="Samstag"),($A45="Sonntag"))</formula>
    </cfRule>
  </conditionalFormatting>
  <conditionalFormatting sqref="H21">
    <cfRule type="expression" dxfId="1622" priority="87" stopIfTrue="1">
      <formula>OR(($A21="Samstag"),($A21="Sonntag"))</formula>
    </cfRule>
  </conditionalFormatting>
  <conditionalFormatting sqref="H21">
    <cfRule type="expression" dxfId="1621" priority="86" stopIfTrue="1">
      <formula>OR(($A21="Samstag"),($A21="Sonntag"))</formula>
    </cfRule>
  </conditionalFormatting>
  <conditionalFormatting sqref="H24:H28">
    <cfRule type="expression" dxfId="1620" priority="85" stopIfTrue="1">
      <formula>OR(($A24="Samstag"),($A24="Sonntag"))</formula>
    </cfRule>
  </conditionalFormatting>
  <conditionalFormatting sqref="H24:H28">
    <cfRule type="expression" dxfId="1619" priority="84" stopIfTrue="1">
      <formula>OR(($A24="Samstag"),($A24="Sonntag"))</formula>
    </cfRule>
  </conditionalFormatting>
  <conditionalFormatting sqref="H31:H35">
    <cfRule type="expression" dxfId="1618" priority="83" stopIfTrue="1">
      <formula>OR(($A31="Samstag"),($A31="Sonntag"))</formula>
    </cfRule>
  </conditionalFormatting>
  <conditionalFormatting sqref="H31:H35">
    <cfRule type="expression" dxfId="1617" priority="82" stopIfTrue="1">
      <formula>OR(($A31="Samstag"),($A31="Sonntag"))</formula>
    </cfRule>
  </conditionalFormatting>
  <conditionalFormatting sqref="H45:H49">
    <cfRule type="expression" dxfId="1616" priority="79" stopIfTrue="1">
      <formula>OR(($A45="Samstag"),($A45="Sonntag"))</formula>
    </cfRule>
  </conditionalFormatting>
  <conditionalFormatting sqref="H45:H49">
    <cfRule type="expression" dxfId="1615" priority="78" stopIfTrue="1">
      <formula>OR(($A45="Samstag"),($A45="Sonntag"))</formula>
    </cfRule>
  </conditionalFormatting>
  <conditionalFormatting sqref="J30">
    <cfRule type="expression" dxfId="1614" priority="77" stopIfTrue="1">
      <formula>OR(($A30="Samstag"),($A30="Sonntag"))</formula>
    </cfRule>
  </conditionalFormatting>
  <conditionalFormatting sqref="J30">
    <cfRule type="expression" dxfId="1613" priority="76" stopIfTrue="1">
      <formula>OR(($A30="Samstag"),($A30="Sonntag"))</formula>
    </cfRule>
  </conditionalFormatting>
  <conditionalFormatting sqref="J50">
    <cfRule type="expression" dxfId="1612" priority="65" stopIfTrue="1">
      <formula>OR(($A50="Samstag"),($A50="Sonntag"))</formula>
    </cfRule>
  </conditionalFormatting>
  <conditionalFormatting sqref="J50">
    <cfRule type="expression" dxfId="1611" priority="64" stopIfTrue="1">
      <formula>OR(($A50="Samstag"),($A50="Sonntag"))</formula>
    </cfRule>
  </conditionalFormatting>
  <conditionalFormatting sqref="J44">
    <cfRule type="expression" dxfId="1610" priority="68" stopIfTrue="1">
      <formula>OR(($A44="Samstag"),($A44="Sonntag"))</formula>
    </cfRule>
  </conditionalFormatting>
  <conditionalFormatting sqref="J30">
    <cfRule type="expression" dxfId="1609" priority="72" stopIfTrue="1">
      <formula>OR(($A30="Samstag"),($A30="Sonntag"))</formula>
    </cfRule>
  </conditionalFormatting>
  <conditionalFormatting sqref="J22:J23">
    <cfRule type="expression" dxfId="1608" priority="75" stopIfTrue="1">
      <formula>OR(($A22="Samstag"),($A22="Sonntag"))</formula>
    </cfRule>
  </conditionalFormatting>
  <conditionalFormatting sqref="J22">
    <cfRule type="expression" dxfId="1607" priority="74" stopIfTrue="1">
      <formula>OR(($A22="Samstag"),($A22="Sonntag"))</formula>
    </cfRule>
  </conditionalFormatting>
  <conditionalFormatting sqref="J23">
    <cfRule type="expression" dxfId="1606" priority="73" stopIfTrue="1">
      <formula>OR(($A23="Samstag"),($A23="Sonntag"))</formula>
    </cfRule>
  </conditionalFormatting>
  <conditionalFormatting sqref="J37">
    <cfRule type="expression" dxfId="1605" priority="70" stopIfTrue="1">
      <formula>OR(($A37="Samstag"),($A37="Sonntag"))</formula>
    </cfRule>
  </conditionalFormatting>
  <conditionalFormatting sqref="J37">
    <cfRule type="expression" dxfId="1604" priority="71" stopIfTrue="1">
      <formula>OR(($A37="Samstag"),($A37="Sonntag"))</formula>
    </cfRule>
  </conditionalFormatting>
  <conditionalFormatting sqref="J37">
    <cfRule type="expression" dxfId="1603" priority="69" stopIfTrue="1">
      <formula>OR(($A37="Samstag"),($A37="Sonntag"))</formula>
    </cfRule>
  </conditionalFormatting>
  <conditionalFormatting sqref="J44">
    <cfRule type="expression" dxfId="1602" priority="67" stopIfTrue="1">
      <formula>OR(($A44="Samstag"),($A44="Sonntag"))</formula>
    </cfRule>
  </conditionalFormatting>
  <conditionalFormatting sqref="J44">
    <cfRule type="expression" dxfId="1601" priority="66" stopIfTrue="1">
      <formula>OR(($A44="Samstag"),($A44="Sonntag"))</formula>
    </cfRule>
  </conditionalFormatting>
  <conditionalFormatting sqref="I20:J20">
    <cfRule type="expression" dxfId="1600" priority="63" stopIfTrue="1">
      <formula>OR(($A20="Samstag"),($A20="Sonntag"))</formula>
    </cfRule>
  </conditionalFormatting>
  <conditionalFormatting sqref="I20:J20">
    <cfRule type="expression" dxfId="1599" priority="62" stopIfTrue="1">
      <formula>OR(($A20="Samstag"),($A20="Sonntag"))</formula>
    </cfRule>
  </conditionalFormatting>
  <conditionalFormatting sqref="J29">
    <cfRule type="expression" dxfId="1598" priority="61" stopIfTrue="1">
      <formula>OR(($A29="Samstag"),($A29="Sonntag"))</formula>
    </cfRule>
  </conditionalFormatting>
  <conditionalFormatting sqref="J29">
    <cfRule type="expression" dxfId="1597" priority="60" stopIfTrue="1">
      <formula>OR(($A29="Samstag"),($A29="Sonntag"))</formula>
    </cfRule>
  </conditionalFormatting>
  <conditionalFormatting sqref="J36">
    <cfRule type="expression" dxfId="1596" priority="59" stopIfTrue="1">
      <formula>OR(($A36="Samstag"),($A36="Sonntag"))</formula>
    </cfRule>
  </conditionalFormatting>
  <conditionalFormatting sqref="J36">
    <cfRule type="expression" dxfId="1595" priority="58" stopIfTrue="1">
      <formula>OR(($A36="Samstag"),($A36="Sonntag"))</formula>
    </cfRule>
  </conditionalFormatting>
  <conditionalFormatting sqref="J43">
    <cfRule type="expression" dxfId="1594" priority="57" stopIfTrue="1">
      <formula>OR(($A43="Samstag"),($A43="Sonntag"))</formula>
    </cfRule>
  </conditionalFormatting>
  <conditionalFormatting sqref="J43">
    <cfRule type="expression" dxfId="1593" priority="56" stopIfTrue="1">
      <formula>OR(($A43="Samstag"),($A43="Sonntag"))</formula>
    </cfRule>
  </conditionalFormatting>
  <conditionalFormatting sqref="J38:J42">
    <cfRule type="expression" dxfId="1592" priority="49" stopIfTrue="1">
      <formula>OR(($A38="Samstag"),($A38="Sonntag"))</formula>
    </cfRule>
  </conditionalFormatting>
  <conditionalFormatting sqref="J38:J42">
    <cfRule type="expression" dxfId="1591" priority="48" stopIfTrue="1">
      <formula>OR(($A38="Samstag"),($A38="Sonntag"))</formula>
    </cfRule>
  </conditionalFormatting>
  <conditionalFormatting sqref="J21">
    <cfRule type="expression" dxfId="1590" priority="55" stopIfTrue="1">
      <formula>OR(($A21="Samstag"),($A21="Sonntag"))</formula>
    </cfRule>
  </conditionalFormatting>
  <conditionalFormatting sqref="J21">
    <cfRule type="expression" dxfId="1589" priority="54" stopIfTrue="1">
      <formula>OR(($A21="Samstag"),($A21="Sonntag"))</formula>
    </cfRule>
  </conditionalFormatting>
  <conditionalFormatting sqref="J24:J28">
    <cfRule type="expression" dxfId="1588" priority="53" stopIfTrue="1">
      <formula>OR(($A24="Samstag"),($A24="Sonntag"))</formula>
    </cfRule>
  </conditionalFormatting>
  <conditionalFormatting sqref="J24:J28">
    <cfRule type="expression" dxfId="1587" priority="52" stopIfTrue="1">
      <formula>OR(($A24="Samstag"),($A24="Sonntag"))</formula>
    </cfRule>
  </conditionalFormatting>
  <conditionalFormatting sqref="J31:J35">
    <cfRule type="expression" dxfId="1586" priority="51" stopIfTrue="1">
      <formula>OR(($A31="Samstag"),($A31="Sonntag"))</formula>
    </cfRule>
  </conditionalFormatting>
  <conditionalFormatting sqref="J31:J35">
    <cfRule type="expression" dxfId="1585" priority="50" stopIfTrue="1">
      <formula>OR(($A31="Samstag"),($A31="Sonntag"))</formula>
    </cfRule>
  </conditionalFormatting>
  <conditionalFormatting sqref="J45:J49">
    <cfRule type="expression" dxfId="1584" priority="47" stopIfTrue="1">
      <formula>OR(($A45="Samstag"),($A45="Sonntag"))</formula>
    </cfRule>
  </conditionalFormatting>
  <conditionalFormatting sqref="J45:J49">
    <cfRule type="expression" dxfId="1583" priority="46" stopIfTrue="1">
      <formula>OR(($A45="Samstag"),($A45="Sonntag"))</formula>
    </cfRule>
  </conditionalFormatting>
  <conditionalFormatting sqref="K30">
    <cfRule type="expression" dxfId="1582" priority="45" stopIfTrue="1">
      <formula>OR(($A30="Samstag"),($A30="Sonntag"))</formula>
    </cfRule>
  </conditionalFormatting>
  <conditionalFormatting sqref="K30">
    <cfRule type="expression" dxfId="1581" priority="44" stopIfTrue="1">
      <formula>OR(($A30="Samstag"),($A30="Sonntag"))</formula>
    </cfRule>
  </conditionalFormatting>
  <conditionalFormatting sqref="K50">
    <cfRule type="expression" dxfId="1580" priority="33" stopIfTrue="1">
      <formula>OR(($A50="Samstag"),($A50="Sonntag"))</formula>
    </cfRule>
  </conditionalFormatting>
  <conditionalFormatting sqref="K50">
    <cfRule type="expression" dxfId="1579" priority="32" stopIfTrue="1">
      <formula>OR(($A50="Samstag"),($A50="Sonntag"))</formula>
    </cfRule>
  </conditionalFormatting>
  <conditionalFormatting sqref="K44">
    <cfRule type="expression" dxfId="1578" priority="36" stopIfTrue="1">
      <formula>OR(($A44="Samstag"),($A44="Sonntag"))</formula>
    </cfRule>
  </conditionalFormatting>
  <conditionalFormatting sqref="K30">
    <cfRule type="expression" dxfId="1577" priority="40" stopIfTrue="1">
      <formula>OR(($A30="Samstag"),($A30="Sonntag"))</formula>
    </cfRule>
  </conditionalFormatting>
  <conditionalFormatting sqref="K22:K23">
    <cfRule type="expression" dxfId="1576" priority="43" stopIfTrue="1">
      <formula>OR(($A22="Samstag"),($A22="Sonntag"))</formula>
    </cfRule>
  </conditionalFormatting>
  <conditionalFormatting sqref="K22">
    <cfRule type="expression" dxfId="1575" priority="42" stopIfTrue="1">
      <formula>OR(($A22="Samstag"),($A22="Sonntag"))</formula>
    </cfRule>
  </conditionalFormatting>
  <conditionalFormatting sqref="K23">
    <cfRule type="expression" dxfId="1574" priority="41" stopIfTrue="1">
      <formula>OR(($A23="Samstag"),($A23="Sonntag"))</formula>
    </cfRule>
  </conditionalFormatting>
  <conditionalFormatting sqref="K37">
    <cfRule type="expression" dxfId="1573" priority="38" stopIfTrue="1">
      <formula>OR(($A37="Samstag"),($A37="Sonntag"))</formula>
    </cfRule>
  </conditionalFormatting>
  <conditionalFormatting sqref="K37">
    <cfRule type="expression" dxfId="1572" priority="39" stopIfTrue="1">
      <formula>OR(($A37="Samstag"),($A37="Sonntag"))</formula>
    </cfRule>
  </conditionalFormatting>
  <conditionalFormatting sqref="K37">
    <cfRule type="expression" dxfId="1571" priority="37" stopIfTrue="1">
      <formula>OR(($A37="Samstag"),($A37="Sonntag"))</formula>
    </cfRule>
  </conditionalFormatting>
  <conditionalFormatting sqref="K44">
    <cfRule type="expression" dxfId="1570" priority="35" stopIfTrue="1">
      <formula>OR(($A44="Samstag"),($A44="Sonntag"))</formula>
    </cfRule>
  </conditionalFormatting>
  <conditionalFormatting sqref="K44">
    <cfRule type="expression" dxfId="1569" priority="34" stopIfTrue="1">
      <formula>OR(($A44="Samstag"),($A44="Sonntag"))</formula>
    </cfRule>
  </conditionalFormatting>
  <conditionalFormatting sqref="K20">
    <cfRule type="expression" dxfId="1568" priority="31" stopIfTrue="1">
      <formula>OR(($A20="Samstag"),($A20="Sonntag"))</formula>
    </cfRule>
  </conditionalFormatting>
  <conditionalFormatting sqref="K20">
    <cfRule type="expression" dxfId="1567" priority="30" stopIfTrue="1">
      <formula>OR(($A20="Samstag"),($A20="Sonntag"))</formula>
    </cfRule>
  </conditionalFormatting>
  <conditionalFormatting sqref="K29">
    <cfRule type="expression" dxfId="1566" priority="29" stopIfTrue="1">
      <formula>OR(($A29="Samstag"),($A29="Sonntag"))</formula>
    </cfRule>
  </conditionalFormatting>
  <conditionalFormatting sqref="K29">
    <cfRule type="expression" dxfId="1565" priority="28" stopIfTrue="1">
      <formula>OR(($A29="Samstag"),($A29="Sonntag"))</formula>
    </cfRule>
  </conditionalFormatting>
  <conditionalFormatting sqref="K36">
    <cfRule type="expression" dxfId="1564" priority="27" stopIfTrue="1">
      <formula>OR(($A36="Samstag"),($A36="Sonntag"))</formula>
    </cfRule>
  </conditionalFormatting>
  <conditionalFormatting sqref="K36">
    <cfRule type="expression" dxfId="1563" priority="26" stopIfTrue="1">
      <formula>OR(($A36="Samstag"),($A36="Sonntag"))</formula>
    </cfRule>
  </conditionalFormatting>
  <conditionalFormatting sqref="K43">
    <cfRule type="expression" dxfId="1562" priority="25" stopIfTrue="1">
      <formula>OR(($A43="Samstag"),($A43="Sonntag"))</formula>
    </cfRule>
  </conditionalFormatting>
  <conditionalFormatting sqref="K43">
    <cfRule type="expression" dxfId="1561" priority="24" stopIfTrue="1">
      <formula>OR(($A43="Samstag"),($A43="Sonntag"))</formula>
    </cfRule>
  </conditionalFormatting>
  <conditionalFormatting sqref="K38:K42">
    <cfRule type="expression" dxfId="1560" priority="17" stopIfTrue="1">
      <formula>OR(($A38="Samstag"),($A38="Sonntag"))</formula>
    </cfRule>
  </conditionalFormatting>
  <conditionalFormatting sqref="K38:K42">
    <cfRule type="expression" dxfId="1559" priority="16" stopIfTrue="1">
      <formula>OR(($A38="Samstag"),($A38="Sonntag"))</formula>
    </cfRule>
  </conditionalFormatting>
  <conditionalFormatting sqref="K21">
    <cfRule type="expression" dxfId="1558" priority="23" stopIfTrue="1">
      <formula>OR(($A21="Samstag"),($A21="Sonntag"))</formula>
    </cfRule>
  </conditionalFormatting>
  <conditionalFormatting sqref="K21">
    <cfRule type="expression" dxfId="1557" priority="22" stopIfTrue="1">
      <formula>OR(($A21="Samstag"),($A21="Sonntag"))</formula>
    </cfRule>
  </conditionalFormatting>
  <conditionalFormatting sqref="K24:K28">
    <cfRule type="expression" dxfId="1556" priority="21" stopIfTrue="1">
      <formula>OR(($A24="Samstag"),($A24="Sonntag"))</formula>
    </cfRule>
  </conditionalFormatting>
  <conditionalFormatting sqref="K24:K28">
    <cfRule type="expression" dxfId="1555" priority="20" stopIfTrue="1">
      <formula>OR(($A24="Samstag"),($A24="Sonntag"))</formula>
    </cfRule>
  </conditionalFormatting>
  <conditionalFormatting sqref="K31:K35">
    <cfRule type="expression" dxfId="1554" priority="19" stopIfTrue="1">
      <formula>OR(($A31="Samstag"),($A31="Sonntag"))</formula>
    </cfRule>
  </conditionalFormatting>
  <conditionalFormatting sqref="K31:K35">
    <cfRule type="expression" dxfId="1553" priority="18" stopIfTrue="1">
      <formula>OR(($A31="Samstag"),($A31="Sonntag"))</formula>
    </cfRule>
  </conditionalFormatting>
  <conditionalFormatting sqref="K45:K49">
    <cfRule type="expression" dxfId="1552" priority="15" stopIfTrue="1">
      <formula>OR(($A45="Samstag"),($A45="Sonntag"))</formula>
    </cfRule>
  </conditionalFormatting>
  <conditionalFormatting sqref="K45:K49">
    <cfRule type="expression" dxfId="1551" priority="14" stopIfTrue="1">
      <formula>OR(($A45="Samstag"),($A45="Sonntag"))</formula>
    </cfRule>
  </conditionalFormatting>
  <conditionalFormatting sqref="N11 N15">
    <cfRule type="cellIs" dxfId="1550" priority="6" stopIfTrue="1" operator="equal">
      <formula>0</formula>
    </cfRule>
  </conditionalFormatting>
  <conditionalFormatting sqref="N11">
    <cfRule type="cellIs" dxfId="1549" priority="183" stopIfTrue="1" operator="equal">
      <formula>$F$10</formula>
    </cfRule>
    <cfRule type="cellIs" dxfId="1548" priority="184" stopIfTrue="1" operator="notEqual">
      <formula>$F$10</formula>
    </cfRule>
  </conditionalFormatting>
  <conditionalFormatting sqref="N15">
    <cfRule type="cellIs" dxfId="1547" priority="7" stopIfTrue="1" operator="notEqual">
      <formula>$F$14</formula>
    </cfRule>
    <cfRule type="cellIs" dxfId="1546" priority="182" stopIfTrue="1" operator="equal">
      <formula>$F$14</formula>
    </cfRule>
  </conditionalFormatting>
  <conditionalFormatting sqref="I21:I50">
    <cfRule type="expression" dxfId="1545" priority="2" stopIfTrue="1">
      <formula>OR(($A21="Samstag"),($A21="Sonntag"))</formula>
    </cfRule>
  </conditionalFormatting>
  <conditionalFormatting sqref="I21:I50">
    <cfRule type="expression" dxfId="1544" priority="1" stopIfTrue="1">
      <formula>OR(($A21="Samstag"),($A21="Sonntag"))</formula>
    </cfRule>
  </conditionalFormatting>
  <dataValidations disablePrompts="1" count="7">
    <dataValidation type="decimal" allowBlank="1" showInputMessage="1" showErrorMessage="1" errorTitle="Eingabefehler" error="Bitte geben Sie eine positive Dezimalzahl ein." sqref="D20:D50">
      <formula1>0</formula1>
      <formula2>20</formula2>
    </dataValidation>
    <dataValidation type="decimal" allowBlank="1" showInputMessage="1" showErrorMessage="1" errorTitle="Eingabefehler" error="Bitte geben Sie eine Uhrzeit im Dezimalformat ( hh,mm ) zwischen 0,00 und 23,59 ein." sqref="F20:H50">
      <formula1>0</formula1>
      <formula2>23.59</formula2>
    </dataValidation>
    <dataValidation type="decimal" allowBlank="1" showInputMessage="1" showErrorMessage="1" sqref="I10:M10 I14:M14">
      <formula1>$AA$33</formula1>
      <formula2>$AA$34</formula2>
    </dataValidation>
    <dataValidation showInputMessage="1" showErrorMessage="1" sqref="G8:I8"/>
    <dataValidation type="decimal" allowBlank="1" showInputMessage="1" showErrorMessage="1" errorTitle="Eingabefehler" error="Bitte geben Sie eine Dezimalzahl ein." sqref="M7">
      <formula1>-1000</formula1>
      <formula2>1000</formula2>
    </dataValidation>
    <dataValidation type="list" allowBlank="1" showInputMessage="1" showErrorMessage="1" sqref="E15:F15">
      <formula1>$B$20:$B$50</formula1>
    </dataValidation>
    <dataValidation type="list" allowBlank="1" showInputMessage="1" showErrorMessage="1" sqref="C20:C50">
      <formula1>Vorgaben</formula1>
    </dataValidation>
  </dataValidations>
  <pageMargins left="0.43307086614173229" right="0.23622047244094491" top="0.89" bottom="0.54" header="0.4" footer="0.31496062992125984"/>
  <pageSetup paperSize="9" scale="68" fitToWidth="0" fitToHeight="0" orientation="portrait" r:id="rId1"/>
  <headerFooter alignWithMargins="0">
    <oddHeader>&amp;L&amp;G</oddHeader>
    <oddFooter>&amp;L&amp;"-,Standard"&amp;8
&amp;R&amp;"-,Standard"&amp;8Arbeitszeitkonto - Stand: 15.04.2015</oddFooter>
  </headerFooter>
  <drawing r:id="rId2"/>
  <legacyDrawing r:id="rId3"/>
  <legacyDrawingHF r:id="rId4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R78"/>
  <sheetViews>
    <sheetView showGridLines="0" showRowColHeaders="0" zoomScale="110" zoomScaleNormal="110" zoomScaleSheetLayoutView="55" zoomScalePageLayoutView="70" workbookViewId="0">
      <selection activeCell="K11" sqref="K11"/>
    </sheetView>
  </sheetViews>
  <sheetFormatPr baseColWidth="10" defaultColWidth="0" defaultRowHeight="0" customHeight="1" zeroHeight="1"/>
  <cols>
    <col min="1" max="1" width="5" style="10" customWidth="1"/>
    <col min="2" max="2" width="7.25" style="79" customWidth="1"/>
    <col min="3" max="3" width="7.5" style="79" customWidth="1"/>
    <col min="4" max="8" width="7.75" style="79" customWidth="1"/>
    <col min="9" max="13" width="8.125" style="79" customWidth="1"/>
    <col min="14" max="14" width="7.5" style="79" customWidth="1"/>
    <col min="15" max="15" width="10" style="79" customWidth="1"/>
    <col min="16" max="16" width="7.5" style="29" customWidth="1"/>
    <col min="17" max="17" width="5" style="29" customWidth="1"/>
    <col min="18" max="18" width="10.125" style="10" customWidth="1"/>
    <col min="19" max="19" width="7.625" style="10" bestFit="1" customWidth="1"/>
    <col min="20" max="20" width="7.25" style="10" bestFit="1" customWidth="1"/>
    <col min="21" max="21" width="7.375" style="10" bestFit="1" customWidth="1"/>
    <col min="22" max="22" width="7.875" style="10" bestFit="1" customWidth="1"/>
    <col min="23" max="23" width="7.625" style="10" bestFit="1" customWidth="1"/>
    <col min="24" max="24" width="8.25" style="10" bestFit="1" customWidth="1"/>
    <col min="25" max="25" width="9.75" style="10" bestFit="1" customWidth="1"/>
    <col min="26" max="26" width="7.25" style="10" customWidth="1"/>
    <col min="27" max="27" width="10.5" style="90" customWidth="1"/>
    <col min="28" max="28" width="8.375" style="90" customWidth="1"/>
    <col min="29" max="29" width="11.125" style="10" customWidth="1"/>
    <col min="30" max="31" width="11.125" style="139" hidden="1" customWidth="1"/>
    <col min="32" max="34" width="6.25" style="141" hidden="1" customWidth="1"/>
    <col min="35" max="252" width="6.25" style="5" hidden="1" customWidth="1"/>
    <col min="253" max="16384" width="6.25" style="5" hidden="1"/>
  </cols>
  <sheetData>
    <row r="1" spans="2:21" ht="11.25" customHeight="1"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2"/>
      <c r="Q1" s="12"/>
      <c r="R1" s="91"/>
      <c r="S1" s="91"/>
      <c r="T1" s="91"/>
      <c r="U1" s="91"/>
    </row>
    <row r="2" spans="2:21" ht="18.75" customHeight="1">
      <c r="B2" s="219" t="s">
        <v>22</v>
      </c>
      <c r="C2" s="219"/>
      <c r="D2" s="219"/>
      <c r="E2" s="219"/>
      <c r="F2" s="219"/>
      <c r="G2" s="219"/>
      <c r="H2" s="219"/>
      <c r="I2" s="219" t="s">
        <v>63</v>
      </c>
      <c r="J2" s="219"/>
      <c r="K2" s="129">
        <v>2018</v>
      </c>
      <c r="L2" s="137"/>
      <c r="M2" s="137"/>
      <c r="N2" s="137"/>
      <c r="O2" s="137"/>
      <c r="P2" s="138"/>
      <c r="Q2" s="12"/>
      <c r="R2" s="91"/>
      <c r="S2" s="91"/>
      <c r="T2" s="91"/>
      <c r="U2" s="91"/>
    </row>
    <row r="3" spans="2:21" ht="11.25" customHeight="1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2"/>
      <c r="Q3" s="12"/>
      <c r="R3" s="91"/>
      <c r="S3" s="91"/>
      <c r="T3" s="91"/>
      <c r="U3" s="91"/>
    </row>
    <row r="4" spans="2:21" ht="15" customHeight="1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7"/>
      <c r="Q4" s="12"/>
      <c r="R4" s="91"/>
      <c r="S4" s="91"/>
      <c r="T4" s="91"/>
      <c r="U4" s="91"/>
    </row>
    <row r="5" spans="2:21" ht="22.5" customHeight="1">
      <c r="B5" s="170"/>
      <c r="C5" s="30" t="s">
        <v>3</v>
      </c>
      <c r="D5" s="19"/>
      <c r="E5" s="220" t="str">
        <f>September!E5</f>
        <v>Pritzel-Hentley, Kyra</v>
      </c>
      <c r="F5" s="221"/>
      <c r="G5" s="221"/>
      <c r="H5" s="222"/>
      <c r="I5" s="20"/>
      <c r="J5" s="30" t="s">
        <v>4</v>
      </c>
      <c r="K5" s="20"/>
      <c r="M5" s="220" t="str">
        <f>September!M5</f>
        <v>Citec</v>
      </c>
      <c r="N5" s="221"/>
      <c r="O5" s="222"/>
      <c r="P5" s="21"/>
      <c r="Q5" s="22"/>
      <c r="R5" s="95"/>
      <c r="S5" s="90"/>
      <c r="T5" s="90"/>
    </row>
    <row r="6" spans="2:21" ht="15">
      <c r="B6" s="23"/>
      <c r="C6" s="24"/>
      <c r="D6" s="24"/>
      <c r="E6" s="24"/>
      <c r="F6" s="24"/>
      <c r="G6" s="25"/>
      <c r="H6" s="25"/>
      <c r="I6" s="20"/>
      <c r="J6" s="20"/>
      <c r="P6" s="28"/>
    </row>
    <row r="7" spans="2:21" ht="22.5" customHeight="1">
      <c r="B7" s="170"/>
      <c r="C7" s="30" t="s">
        <v>8</v>
      </c>
      <c r="D7" s="20"/>
      <c r="E7" s="223"/>
      <c r="F7" s="224"/>
      <c r="G7" s="224"/>
      <c r="H7" s="225"/>
      <c r="I7" s="20"/>
      <c r="J7" s="30" t="s">
        <v>41</v>
      </c>
      <c r="K7" s="20"/>
      <c r="M7" s="235">
        <f>September!K52</f>
        <v>12</v>
      </c>
      <c r="N7" s="236"/>
      <c r="O7" s="237"/>
      <c r="P7" s="28"/>
    </row>
    <row r="8" spans="2:21" ht="15">
      <c r="B8" s="18"/>
      <c r="C8" s="30"/>
      <c r="D8" s="30"/>
      <c r="E8" s="30"/>
      <c r="F8" s="24"/>
      <c r="G8" s="31"/>
      <c r="H8" s="31"/>
      <c r="I8" s="31"/>
      <c r="P8" s="28"/>
      <c r="Q8" s="33"/>
      <c r="R8" s="90"/>
      <c r="S8" s="90"/>
      <c r="T8" s="90"/>
      <c r="U8" s="90"/>
    </row>
    <row r="9" spans="2:21" ht="15" customHeight="1">
      <c r="B9" s="177"/>
      <c r="C9" s="178"/>
      <c r="D9" s="179"/>
      <c r="E9" s="179"/>
      <c r="F9" s="180"/>
      <c r="G9" s="180"/>
      <c r="H9" s="181" t="s">
        <v>66</v>
      </c>
      <c r="I9" s="182" t="s">
        <v>25</v>
      </c>
      <c r="J9" s="183" t="s">
        <v>26</v>
      </c>
      <c r="K9" s="184" t="s">
        <v>27</v>
      </c>
      <c r="L9" s="182" t="s">
        <v>28</v>
      </c>
      <c r="M9" s="182" t="s">
        <v>29</v>
      </c>
      <c r="N9" s="185"/>
      <c r="O9" s="215"/>
      <c r="P9" s="28"/>
    </row>
    <row r="10" spans="2:21" ht="22.5" customHeight="1">
      <c r="B10" s="177"/>
      <c r="C10" s="18" t="s">
        <v>54</v>
      </c>
      <c r="D10" s="26"/>
      <c r="E10" s="27"/>
      <c r="F10" s="172">
        <f>September!F10</f>
        <v>0</v>
      </c>
      <c r="G10" s="136"/>
      <c r="H10" s="186" t="s">
        <v>67</v>
      </c>
      <c r="I10" s="187">
        <f>$F$10/5</f>
        <v>0</v>
      </c>
      <c r="J10" s="188">
        <f>$F$10/5</f>
        <v>0</v>
      </c>
      <c r="K10" s="188">
        <f>$F$10/5</f>
        <v>0</v>
      </c>
      <c r="L10" s="188">
        <f>$F$10/5</f>
        <v>0</v>
      </c>
      <c r="M10" s="189">
        <f>$F$10/5</f>
        <v>0</v>
      </c>
      <c r="N10" s="190" t="s">
        <v>69</v>
      </c>
      <c r="O10" s="215"/>
      <c r="P10" s="28"/>
    </row>
    <row r="11" spans="2:21" ht="22.5" customHeight="1">
      <c r="B11" s="177"/>
      <c r="C11" s="191"/>
      <c r="D11" s="216"/>
      <c r="E11" s="216"/>
      <c r="F11" s="192"/>
      <c r="G11" s="192"/>
      <c r="H11" s="193" t="s">
        <v>68</v>
      </c>
      <c r="I11" s="118"/>
      <c r="J11" s="119"/>
      <c r="K11" s="119"/>
      <c r="L11" s="119"/>
      <c r="M11" s="120"/>
      <c r="N11" s="125">
        <f>SUM(I11:M11)</f>
        <v>0</v>
      </c>
      <c r="O11" s="215"/>
      <c r="P11" s="28"/>
    </row>
    <row r="12" spans="2:21" ht="18.75" customHeight="1">
      <c r="B12" s="177"/>
      <c r="C12" s="214" t="s">
        <v>85</v>
      </c>
      <c r="D12" s="30"/>
      <c r="E12" s="32"/>
      <c r="F12" s="11"/>
      <c r="G12" s="11"/>
      <c r="O12" s="215"/>
      <c r="P12" s="28"/>
    </row>
    <row r="13" spans="2:21" ht="15" customHeight="1">
      <c r="B13" s="177"/>
      <c r="C13" s="176"/>
      <c r="D13" s="194"/>
      <c r="E13" s="195"/>
      <c r="F13" s="195"/>
      <c r="G13" s="196"/>
      <c r="H13" s="197" t="s">
        <v>87</v>
      </c>
      <c r="I13" s="198" t="s">
        <v>25</v>
      </c>
      <c r="J13" s="199" t="s">
        <v>26</v>
      </c>
      <c r="K13" s="200" t="s">
        <v>27</v>
      </c>
      <c r="L13" s="198" t="s">
        <v>28</v>
      </c>
      <c r="M13" s="198" t="s">
        <v>29</v>
      </c>
      <c r="N13" s="201"/>
      <c r="O13" s="215"/>
      <c r="P13" s="28"/>
    </row>
    <row r="14" spans="2:21" ht="23.25" customHeight="1">
      <c r="B14" s="177"/>
      <c r="C14" s="212" t="s">
        <v>86</v>
      </c>
      <c r="D14" s="213"/>
      <c r="E14" s="213"/>
      <c r="F14" s="217"/>
      <c r="G14" s="202"/>
      <c r="H14" s="203" t="s">
        <v>67</v>
      </c>
      <c r="I14" s="204">
        <f>$F$14/5</f>
        <v>0</v>
      </c>
      <c r="J14" s="205">
        <f>$F$14/5</f>
        <v>0</v>
      </c>
      <c r="K14" s="205">
        <f>$F$14/5</f>
        <v>0</v>
      </c>
      <c r="L14" s="205">
        <f>$F$14/5</f>
        <v>0</v>
      </c>
      <c r="M14" s="206">
        <f>$F$14/5</f>
        <v>0</v>
      </c>
      <c r="N14" s="207" t="s">
        <v>69</v>
      </c>
      <c r="O14" s="215"/>
      <c r="P14" s="28"/>
    </row>
    <row r="15" spans="2:21" ht="22.5" customHeight="1">
      <c r="B15" s="177"/>
      <c r="C15" s="208" t="s">
        <v>84</v>
      </c>
      <c r="D15" s="209"/>
      <c r="E15" s="238"/>
      <c r="F15" s="238"/>
      <c r="G15" s="218" t="b">
        <f>IF($E$15&lt;&gt;0,TRUE(),FALSE())</f>
        <v>0</v>
      </c>
      <c r="H15" s="210" t="s">
        <v>68</v>
      </c>
      <c r="I15" s="173"/>
      <c r="J15" s="174"/>
      <c r="K15" s="174"/>
      <c r="L15" s="174"/>
      <c r="M15" s="175"/>
      <c r="N15" s="211">
        <f>SUM(I15:M15)</f>
        <v>0</v>
      </c>
      <c r="O15" s="215"/>
      <c r="P15" s="28"/>
    </row>
    <row r="16" spans="2:21" ht="15">
      <c r="B16" s="121"/>
      <c r="C16" s="122"/>
      <c r="D16" s="123"/>
      <c r="E16" s="123"/>
      <c r="F16" s="123"/>
      <c r="G16" s="123"/>
      <c r="H16" s="123"/>
      <c r="I16" s="123"/>
      <c r="J16" s="123"/>
      <c r="K16" s="13"/>
      <c r="L16" s="13"/>
      <c r="M16" s="13"/>
      <c r="N16" s="13"/>
      <c r="O16" s="13"/>
      <c r="P16" s="35"/>
    </row>
    <row r="17" spans="1:252" ht="15">
      <c r="A17" s="36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</row>
    <row r="18" spans="1:252" s="6" customFormat="1" ht="18.75" customHeight="1">
      <c r="A18" s="37"/>
      <c r="B18" s="165"/>
      <c r="C18" s="226" t="s">
        <v>51</v>
      </c>
      <c r="D18" s="227"/>
      <c r="E18" s="228"/>
      <c r="F18" s="229" t="s">
        <v>52</v>
      </c>
      <c r="G18" s="230"/>
      <c r="H18" s="231"/>
      <c r="I18" s="232" t="s">
        <v>47</v>
      </c>
      <c r="J18" s="233"/>
      <c r="K18" s="234"/>
      <c r="L18" s="232"/>
      <c r="M18" s="233"/>
      <c r="N18" s="233"/>
      <c r="O18" s="233"/>
      <c r="P18" s="234"/>
      <c r="Q18" s="38"/>
      <c r="R18" s="92"/>
      <c r="S18" s="92" t="s">
        <v>44</v>
      </c>
      <c r="T18" s="92" t="s">
        <v>45</v>
      </c>
      <c r="U18" s="92" t="s">
        <v>45</v>
      </c>
      <c r="V18" s="93" t="s">
        <v>46</v>
      </c>
      <c r="W18" s="93" t="s">
        <v>44</v>
      </c>
      <c r="X18" s="93" t="s">
        <v>44</v>
      </c>
      <c r="Y18" s="93"/>
      <c r="Z18" s="93"/>
      <c r="AA18" s="92"/>
      <c r="AB18" s="92"/>
      <c r="AC18" s="93"/>
      <c r="AD18" s="142"/>
      <c r="AE18" s="142"/>
      <c r="AF18" s="143"/>
      <c r="AG18" s="143"/>
      <c r="AH18" s="143"/>
    </row>
    <row r="19" spans="1:252" ht="18.75" customHeight="1">
      <c r="A19" s="39">
        <f>DATEVALUE(I2&amp;K2)</f>
        <v>43374</v>
      </c>
      <c r="B19" s="167" t="s">
        <v>0</v>
      </c>
      <c r="C19" s="2" t="s">
        <v>18</v>
      </c>
      <c r="D19" s="9" t="s">
        <v>35</v>
      </c>
      <c r="E19" s="168" t="s">
        <v>32</v>
      </c>
      <c r="F19" s="167" t="s">
        <v>1</v>
      </c>
      <c r="G19" s="171" t="s">
        <v>7</v>
      </c>
      <c r="H19" s="168" t="s">
        <v>2</v>
      </c>
      <c r="I19" s="171" t="s">
        <v>31</v>
      </c>
      <c r="J19" s="3" t="s">
        <v>42</v>
      </c>
      <c r="K19" s="171" t="s">
        <v>33</v>
      </c>
      <c r="L19" s="239" t="s">
        <v>19</v>
      </c>
      <c r="M19" s="240"/>
      <c r="N19" s="240"/>
      <c r="O19" s="240"/>
      <c r="P19" s="241"/>
      <c r="Q19" s="40"/>
      <c r="R19" s="127"/>
      <c r="S19" s="94" t="s">
        <v>24</v>
      </c>
      <c r="T19" s="94" t="s">
        <v>1</v>
      </c>
      <c r="U19" s="94" t="s">
        <v>7</v>
      </c>
      <c r="V19" s="95" t="s">
        <v>2</v>
      </c>
      <c r="W19" s="95" t="s">
        <v>34</v>
      </c>
      <c r="X19" s="96" t="s">
        <v>42</v>
      </c>
      <c r="Y19" s="95" t="s">
        <v>33</v>
      </c>
      <c r="Z19" s="97"/>
    </row>
    <row r="20" spans="1:252" ht="20.25" customHeight="1">
      <c r="A20" s="41" t="str">
        <f t="shared" ref="A20:A50" si="0">TEXT(B20,"TTTT")</f>
        <v>Montag</v>
      </c>
      <c r="B20" s="42">
        <f>($A$19+ROW(B1)-1)*(MONTH($A$19+1)=MONTH($A$19))</f>
        <v>43374</v>
      </c>
      <c r="C20" s="43"/>
      <c r="D20" s="44"/>
      <c r="E20" s="52">
        <f t="shared" ref="E20:E50" si="1">IF(OR(A20="Samstag",A20="Sonntag",C20="UU"),"",
IF(C20="SV",D20,
IF(OR($E$15="",B20&lt;$E$15),IF($N$11=0,HLOOKUP($A20,$I$9:$M$10,2,FALSE),IF($N$11=$F$10,HLOOKUP($A20,$I$9:$M$11,3,FALSE),"FEHLER")),
IF($N$15=0,HLOOKUP($A20,$I$13:$M$14,2,FALSE),IF($N$15=$F$14,HLOOKUP($A20,$I$13:$M$15,3,FALSE),"FEHLER")))))</f>
        <v>0</v>
      </c>
      <c r="F20" s="46"/>
      <c r="G20" s="46"/>
      <c r="H20" s="46"/>
      <c r="I20" s="47">
        <f t="shared" ref="I20:I50" si="2">IF(OR(C20="K",C20="U",C20="F"),E20,IF(C20="SU",IF(H20="",D20,((V20-T20)-U20)+D20),IF(AND(H20="",E20=""),0,(V20-T20)-U20)))</f>
        <v>0</v>
      </c>
      <c r="J20" s="47">
        <f>IF(E20="",I20,I20-E20)</f>
        <v>0</v>
      </c>
      <c r="K20" s="48">
        <f>SUM($M$7,J20)</f>
        <v>12</v>
      </c>
      <c r="L20" s="242"/>
      <c r="M20" s="243"/>
      <c r="N20" s="243"/>
      <c r="O20" s="243"/>
      <c r="P20" s="244"/>
      <c r="Q20" s="128" t="b">
        <f>IF($G$15=FALSE(),FALSE(),IF($B20&gt;=$E$15,TRUE(),FALSE()))</f>
        <v>0</v>
      </c>
      <c r="S20" s="98">
        <f t="shared" ref="S20:S50" si="3">IF(E20="",0,INT(E20)+((E20-INT(E20))/100*60))</f>
        <v>0</v>
      </c>
      <c r="T20" s="98">
        <f t="shared" ref="T20:V50" si="4">IF(F20="",0,INT(F20)+((F20-INT(F20))*100/60))</f>
        <v>0</v>
      </c>
      <c r="U20" s="98">
        <f t="shared" si="4"/>
        <v>0</v>
      </c>
      <c r="V20" s="98">
        <f t="shared" si="4"/>
        <v>0</v>
      </c>
      <c r="W20" s="98">
        <f t="shared" ref="W20:Y50" si="5">IF(I20="","",INT(I20)+((I20-INT(I20))/100*60))</f>
        <v>0</v>
      </c>
      <c r="X20" s="98">
        <f t="shared" si="5"/>
        <v>0</v>
      </c>
      <c r="Y20" s="98">
        <f t="shared" si="5"/>
        <v>12</v>
      </c>
      <c r="Z20" s="98"/>
      <c r="AE20" s="144"/>
    </row>
    <row r="21" spans="1:252" s="141" customFormat="1" ht="20.25" customHeight="1">
      <c r="A21" s="41" t="str">
        <f t="shared" si="0"/>
        <v>Dienstag</v>
      </c>
      <c r="B21" s="49">
        <f>($A$19+ROW(B2)-1)*(MONTH(B20+1)=MONTH($A$19))</f>
        <v>43375</v>
      </c>
      <c r="C21" s="50"/>
      <c r="D21" s="51"/>
      <c r="E21" s="52">
        <f t="shared" si="1"/>
        <v>0</v>
      </c>
      <c r="F21" s="46"/>
      <c r="G21" s="46"/>
      <c r="H21" s="46"/>
      <c r="I21" s="47">
        <f t="shared" si="2"/>
        <v>0</v>
      </c>
      <c r="J21" s="47">
        <f t="shared" ref="J21:J50" si="6">IF(E21="",I21,I21-E21)</f>
        <v>0</v>
      </c>
      <c r="K21" s="48">
        <f t="shared" ref="K21:K50" si="7">SUM(K20,J21)</f>
        <v>12</v>
      </c>
      <c r="L21" s="245"/>
      <c r="M21" s="246"/>
      <c r="N21" s="246"/>
      <c r="O21" s="246"/>
      <c r="P21" s="247"/>
      <c r="Q21" s="128" t="b">
        <f t="shared" ref="Q21:Q50" si="8">IF($G$15=FALSE(),FALSE(),IF($B21&gt;=$E$15,TRUE(),FALSE()))</f>
        <v>0</v>
      </c>
      <c r="R21" s="128"/>
      <c r="S21" s="98">
        <f t="shared" si="3"/>
        <v>0</v>
      </c>
      <c r="T21" s="98">
        <f t="shared" si="4"/>
        <v>0</v>
      </c>
      <c r="U21" s="98">
        <f t="shared" si="4"/>
        <v>0</v>
      </c>
      <c r="V21" s="98">
        <f t="shared" si="4"/>
        <v>0</v>
      </c>
      <c r="W21" s="98">
        <f t="shared" si="5"/>
        <v>0</v>
      </c>
      <c r="X21" s="98">
        <f t="shared" si="5"/>
        <v>0</v>
      </c>
      <c r="Y21" s="98">
        <f t="shared" si="5"/>
        <v>12</v>
      </c>
      <c r="Z21" s="98"/>
      <c r="AA21" s="90"/>
      <c r="AB21" s="90"/>
      <c r="AC21" s="10"/>
      <c r="AD21" s="139"/>
      <c r="AE21" s="144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</row>
    <row r="22" spans="1:252" s="141" customFormat="1" ht="20.25" customHeight="1">
      <c r="A22" s="41" t="str">
        <f t="shared" si="0"/>
        <v>Mittwoch</v>
      </c>
      <c r="B22" s="49">
        <f t="shared" ref="B22:B50" si="9">($A$19+ROW(B3)-1)*(MONTH(B21+1)=MONTH($A$19))</f>
        <v>43376</v>
      </c>
      <c r="C22" s="50"/>
      <c r="D22" s="51"/>
      <c r="E22" s="52">
        <f t="shared" si="1"/>
        <v>0</v>
      </c>
      <c r="F22" s="46"/>
      <c r="G22" s="46"/>
      <c r="H22" s="46"/>
      <c r="I22" s="47">
        <f t="shared" si="2"/>
        <v>0</v>
      </c>
      <c r="J22" s="47">
        <f t="shared" si="6"/>
        <v>0</v>
      </c>
      <c r="K22" s="48">
        <f t="shared" si="7"/>
        <v>12</v>
      </c>
      <c r="L22" s="245"/>
      <c r="M22" s="246"/>
      <c r="N22" s="246"/>
      <c r="O22" s="246"/>
      <c r="P22" s="247"/>
      <c r="Q22" s="128" t="b">
        <f t="shared" si="8"/>
        <v>0</v>
      </c>
      <c r="R22" s="128"/>
      <c r="S22" s="98">
        <f t="shared" si="3"/>
        <v>0</v>
      </c>
      <c r="T22" s="98">
        <f t="shared" si="4"/>
        <v>0</v>
      </c>
      <c r="U22" s="98">
        <f t="shared" si="4"/>
        <v>0</v>
      </c>
      <c r="V22" s="98">
        <f t="shared" si="4"/>
        <v>0</v>
      </c>
      <c r="W22" s="98">
        <f t="shared" si="5"/>
        <v>0</v>
      </c>
      <c r="X22" s="98">
        <f t="shared" si="5"/>
        <v>0</v>
      </c>
      <c r="Y22" s="98">
        <f t="shared" si="5"/>
        <v>12</v>
      </c>
      <c r="Z22" s="98"/>
      <c r="AA22" s="90"/>
      <c r="AB22" s="90"/>
      <c r="AC22" s="10"/>
      <c r="AD22" s="139"/>
      <c r="AE22" s="144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</row>
    <row r="23" spans="1:252" s="141" customFormat="1" ht="20.25" customHeight="1">
      <c r="A23" s="41" t="str">
        <f t="shared" si="0"/>
        <v>Donnerstag</v>
      </c>
      <c r="B23" s="49">
        <f t="shared" si="9"/>
        <v>43377</v>
      </c>
      <c r="C23" s="50"/>
      <c r="D23" s="51"/>
      <c r="E23" s="52">
        <f t="shared" si="1"/>
        <v>0</v>
      </c>
      <c r="F23" s="46"/>
      <c r="G23" s="46"/>
      <c r="H23" s="46"/>
      <c r="I23" s="47">
        <f t="shared" si="2"/>
        <v>0</v>
      </c>
      <c r="J23" s="47">
        <f t="shared" si="6"/>
        <v>0</v>
      </c>
      <c r="K23" s="48">
        <f t="shared" si="7"/>
        <v>12</v>
      </c>
      <c r="L23" s="245"/>
      <c r="M23" s="246"/>
      <c r="N23" s="246"/>
      <c r="O23" s="246"/>
      <c r="P23" s="247"/>
      <c r="Q23" s="128" t="b">
        <f t="shared" si="8"/>
        <v>0</v>
      </c>
      <c r="R23" s="128"/>
      <c r="S23" s="98">
        <f t="shared" si="3"/>
        <v>0</v>
      </c>
      <c r="T23" s="98">
        <f t="shared" si="4"/>
        <v>0</v>
      </c>
      <c r="U23" s="98">
        <f t="shared" si="4"/>
        <v>0</v>
      </c>
      <c r="V23" s="98">
        <f t="shared" si="4"/>
        <v>0</v>
      </c>
      <c r="W23" s="98">
        <f t="shared" si="5"/>
        <v>0</v>
      </c>
      <c r="X23" s="98">
        <f t="shared" si="5"/>
        <v>0</v>
      </c>
      <c r="Y23" s="98">
        <f t="shared" si="5"/>
        <v>12</v>
      </c>
      <c r="Z23" s="98"/>
      <c r="AA23" s="90"/>
      <c r="AB23" s="90"/>
      <c r="AC23" s="10"/>
      <c r="AD23" s="139"/>
      <c r="AE23" s="144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</row>
    <row r="24" spans="1:252" s="141" customFormat="1" ht="20.25" customHeight="1">
      <c r="A24" s="41" t="str">
        <f t="shared" si="0"/>
        <v>Freitag</v>
      </c>
      <c r="B24" s="49">
        <f t="shared" si="9"/>
        <v>43378</v>
      </c>
      <c r="C24" s="50"/>
      <c r="D24" s="51"/>
      <c r="E24" s="52">
        <f t="shared" si="1"/>
        <v>0</v>
      </c>
      <c r="F24" s="46"/>
      <c r="G24" s="46"/>
      <c r="H24" s="46"/>
      <c r="I24" s="47">
        <f t="shared" si="2"/>
        <v>0</v>
      </c>
      <c r="J24" s="47">
        <f t="shared" si="6"/>
        <v>0</v>
      </c>
      <c r="K24" s="48">
        <f t="shared" si="7"/>
        <v>12</v>
      </c>
      <c r="L24" s="245"/>
      <c r="M24" s="246"/>
      <c r="N24" s="246"/>
      <c r="O24" s="246"/>
      <c r="P24" s="247"/>
      <c r="Q24" s="128" t="b">
        <f t="shared" si="8"/>
        <v>0</v>
      </c>
      <c r="R24" s="128"/>
      <c r="S24" s="98">
        <f t="shared" si="3"/>
        <v>0</v>
      </c>
      <c r="T24" s="98">
        <f t="shared" si="4"/>
        <v>0</v>
      </c>
      <c r="U24" s="98">
        <f t="shared" si="4"/>
        <v>0</v>
      </c>
      <c r="V24" s="98">
        <f t="shared" si="4"/>
        <v>0</v>
      </c>
      <c r="W24" s="98">
        <f t="shared" si="5"/>
        <v>0</v>
      </c>
      <c r="X24" s="98">
        <f t="shared" si="5"/>
        <v>0</v>
      </c>
      <c r="Y24" s="98">
        <f t="shared" si="5"/>
        <v>12</v>
      </c>
      <c r="Z24" s="98"/>
      <c r="AA24" s="90"/>
      <c r="AB24" s="90"/>
      <c r="AC24" s="10"/>
      <c r="AD24" s="139"/>
      <c r="AE24" s="144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</row>
    <row r="25" spans="1:252" s="141" customFormat="1" ht="20.25" customHeight="1">
      <c r="A25" s="41" t="str">
        <f t="shared" si="0"/>
        <v>Samstag</v>
      </c>
      <c r="B25" s="49">
        <f t="shared" si="9"/>
        <v>43379</v>
      </c>
      <c r="C25" s="50"/>
      <c r="D25" s="51"/>
      <c r="E25" s="52" t="str">
        <f t="shared" si="1"/>
        <v/>
      </c>
      <c r="F25" s="46"/>
      <c r="G25" s="46"/>
      <c r="H25" s="46"/>
      <c r="I25" s="47">
        <f t="shared" si="2"/>
        <v>0</v>
      </c>
      <c r="J25" s="47">
        <f t="shared" si="6"/>
        <v>0</v>
      </c>
      <c r="K25" s="48">
        <f t="shared" si="7"/>
        <v>12</v>
      </c>
      <c r="L25" s="245"/>
      <c r="M25" s="246"/>
      <c r="N25" s="246"/>
      <c r="O25" s="246"/>
      <c r="P25" s="247"/>
      <c r="Q25" s="128" t="b">
        <f t="shared" si="8"/>
        <v>0</v>
      </c>
      <c r="R25" s="128"/>
      <c r="S25" s="98">
        <f t="shared" si="3"/>
        <v>0</v>
      </c>
      <c r="T25" s="98">
        <f t="shared" si="4"/>
        <v>0</v>
      </c>
      <c r="U25" s="98">
        <f t="shared" si="4"/>
        <v>0</v>
      </c>
      <c r="V25" s="98">
        <f t="shared" si="4"/>
        <v>0</v>
      </c>
      <c r="W25" s="98">
        <f t="shared" si="5"/>
        <v>0</v>
      </c>
      <c r="X25" s="98">
        <f t="shared" si="5"/>
        <v>0</v>
      </c>
      <c r="Y25" s="98">
        <f t="shared" si="5"/>
        <v>12</v>
      </c>
      <c r="Z25" s="98"/>
      <c r="AA25" s="90"/>
      <c r="AB25" s="90"/>
      <c r="AC25" s="10"/>
      <c r="AD25" s="139"/>
      <c r="AE25" s="144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</row>
    <row r="26" spans="1:252" s="141" customFormat="1" ht="20.25" customHeight="1">
      <c r="A26" s="41" t="str">
        <f t="shared" si="0"/>
        <v>Sonntag</v>
      </c>
      <c r="B26" s="49">
        <f t="shared" si="9"/>
        <v>43380</v>
      </c>
      <c r="C26" s="50"/>
      <c r="D26" s="51"/>
      <c r="E26" s="52" t="str">
        <f t="shared" si="1"/>
        <v/>
      </c>
      <c r="F26" s="46"/>
      <c r="G26" s="46"/>
      <c r="H26" s="46"/>
      <c r="I26" s="47">
        <f t="shared" si="2"/>
        <v>0</v>
      </c>
      <c r="J26" s="47">
        <f t="shared" si="6"/>
        <v>0</v>
      </c>
      <c r="K26" s="48">
        <f t="shared" si="7"/>
        <v>12</v>
      </c>
      <c r="L26" s="245"/>
      <c r="M26" s="246"/>
      <c r="N26" s="246"/>
      <c r="O26" s="246"/>
      <c r="P26" s="247"/>
      <c r="Q26" s="128" t="b">
        <f t="shared" si="8"/>
        <v>0</v>
      </c>
      <c r="R26" s="128"/>
      <c r="S26" s="98">
        <f t="shared" si="3"/>
        <v>0</v>
      </c>
      <c r="T26" s="98">
        <f t="shared" si="4"/>
        <v>0</v>
      </c>
      <c r="U26" s="98">
        <f t="shared" si="4"/>
        <v>0</v>
      </c>
      <c r="V26" s="98">
        <f t="shared" si="4"/>
        <v>0</v>
      </c>
      <c r="W26" s="98">
        <f t="shared" si="5"/>
        <v>0</v>
      </c>
      <c r="X26" s="98">
        <f t="shared" si="5"/>
        <v>0</v>
      </c>
      <c r="Y26" s="98">
        <f t="shared" si="5"/>
        <v>12</v>
      </c>
      <c r="Z26" s="98"/>
      <c r="AA26" s="90"/>
      <c r="AB26" s="90"/>
      <c r="AC26" s="10"/>
      <c r="AD26" s="139"/>
      <c r="AE26" s="144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</row>
    <row r="27" spans="1:252" s="141" customFormat="1" ht="20.25" customHeight="1">
      <c r="A27" s="41" t="str">
        <f t="shared" si="0"/>
        <v>Montag</v>
      </c>
      <c r="B27" s="49">
        <f t="shared" si="9"/>
        <v>43381</v>
      </c>
      <c r="C27" s="50"/>
      <c r="D27" s="51"/>
      <c r="E27" s="52">
        <f t="shared" si="1"/>
        <v>0</v>
      </c>
      <c r="F27" s="46"/>
      <c r="G27" s="46"/>
      <c r="H27" s="46"/>
      <c r="I27" s="47">
        <f t="shared" si="2"/>
        <v>0</v>
      </c>
      <c r="J27" s="47">
        <f t="shared" si="6"/>
        <v>0</v>
      </c>
      <c r="K27" s="48">
        <f t="shared" si="7"/>
        <v>12</v>
      </c>
      <c r="L27" s="245"/>
      <c r="M27" s="246"/>
      <c r="N27" s="246"/>
      <c r="O27" s="246"/>
      <c r="P27" s="247"/>
      <c r="Q27" s="128" t="b">
        <f t="shared" si="8"/>
        <v>0</v>
      </c>
      <c r="R27" s="128"/>
      <c r="S27" s="98">
        <f t="shared" si="3"/>
        <v>0</v>
      </c>
      <c r="T27" s="98">
        <f t="shared" si="4"/>
        <v>0</v>
      </c>
      <c r="U27" s="98">
        <f t="shared" si="4"/>
        <v>0</v>
      </c>
      <c r="V27" s="98">
        <f t="shared" si="4"/>
        <v>0</v>
      </c>
      <c r="W27" s="98">
        <f t="shared" si="5"/>
        <v>0</v>
      </c>
      <c r="X27" s="98">
        <f t="shared" si="5"/>
        <v>0</v>
      </c>
      <c r="Y27" s="98">
        <f t="shared" si="5"/>
        <v>12</v>
      </c>
      <c r="Z27" s="98"/>
      <c r="AA27" s="90"/>
      <c r="AB27" s="90"/>
      <c r="AC27" s="10"/>
      <c r="AD27" s="139"/>
      <c r="AE27" s="144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</row>
    <row r="28" spans="1:252" s="141" customFormat="1" ht="20.25" customHeight="1">
      <c r="A28" s="41" t="str">
        <f t="shared" si="0"/>
        <v>Dienstag</v>
      </c>
      <c r="B28" s="49">
        <f t="shared" si="9"/>
        <v>43382</v>
      </c>
      <c r="C28" s="50"/>
      <c r="D28" s="51"/>
      <c r="E28" s="52">
        <f t="shared" si="1"/>
        <v>0</v>
      </c>
      <c r="F28" s="46"/>
      <c r="G28" s="46"/>
      <c r="H28" s="46"/>
      <c r="I28" s="47">
        <f t="shared" si="2"/>
        <v>0</v>
      </c>
      <c r="J28" s="47">
        <f t="shared" si="6"/>
        <v>0</v>
      </c>
      <c r="K28" s="48">
        <f t="shared" si="7"/>
        <v>12</v>
      </c>
      <c r="L28" s="245"/>
      <c r="M28" s="246"/>
      <c r="N28" s="246"/>
      <c r="O28" s="246"/>
      <c r="P28" s="247"/>
      <c r="Q28" s="128" t="b">
        <f t="shared" si="8"/>
        <v>0</v>
      </c>
      <c r="R28" s="128"/>
      <c r="S28" s="98">
        <f t="shared" si="3"/>
        <v>0</v>
      </c>
      <c r="T28" s="98">
        <f t="shared" si="4"/>
        <v>0</v>
      </c>
      <c r="U28" s="98">
        <f t="shared" si="4"/>
        <v>0</v>
      </c>
      <c r="V28" s="98">
        <f t="shared" si="4"/>
        <v>0</v>
      </c>
      <c r="W28" s="98">
        <f t="shared" si="5"/>
        <v>0</v>
      </c>
      <c r="X28" s="98">
        <f t="shared" si="5"/>
        <v>0</v>
      </c>
      <c r="Y28" s="98">
        <f t="shared" si="5"/>
        <v>12</v>
      </c>
      <c r="Z28" s="98"/>
      <c r="AA28" s="90"/>
      <c r="AB28" s="90"/>
      <c r="AC28" s="10"/>
      <c r="AD28" s="139"/>
      <c r="AE28" s="144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</row>
    <row r="29" spans="1:252" s="141" customFormat="1" ht="20.25" customHeight="1">
      <c r="A29" s="41" t="str">
        <f t="shared" si="0"/>
        <v>Mittwoch</v>
      </c>
      <c r="B29" s="49">
        <f t="shared" si="9"/>
        <v>43383</v>
      </c>
      <c r="C29" s="50"/>
      <c r="D29" s="51"/>
      <c r="E29" s="52">
        <f t="shared" si="1"/>
        <v>0</v>
      </c>
      <c r="F29" s="46"/>
      <c r="G29" s="46"/>
      <c r="H29" s="46"/>
      <c r="I29" s="47">
        <f t="shared" si="2"/>
        <v>0</v>
      </c>
      <c r="J29" s="47">
        <f t="shared" si="6"/>
        <v>0</v>
      </c>
      <c r="K29" s="48">
        <f t="shared" si="7"/>
        <v>12</v>
      </c>
      <c r="L29" s="245"/>
      <c r="M29" s="246"/>
      <c r="N29" s="246"/>
      <c r="O29" s="246"/>
      <c r="P29" s="247"/>
      <c r="Q29" s="128" t="b">
        <f t="shared" si="8"/>
        <v>0</v>
      </c>
      <c r="R29" s="128"/>
      <c r="S29" s="98">
        <f t="shared" si="3"/>
        <v>0</v>
      </c>
      <c r="T29" s="98">
        <f t="shared" si="4"/>
        <v>0</v>
      </c>
      <c r="U29" s="98">
        <f t="shared" si="4"/>
        <v>0</v>
      </c>
      <c r="V29" s="98">
        <f t="shared" si="4"/>
        <v>0</v>
      </c>
      <c r="W29" s="98">
        <f t="shared" si="5"/>
        <v>0</v>
      </c>
      <c r="X29" s="98">
        <f t="shared" si="5"/>
        <v>0</v>
      </c>
      <c r="Y29" s="98">
        <f t="shared" si="5"/>
        <v>12</v>
      </c>
      <c r="Z29" s="98"/>
      <c r="AA29" s="90"/>
      <c r="AB29" s="90"/>
      <c r="AC29" s="10"/>
      <c r="AD29" s="139"/>
      <c r="AE29" s="144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</row>
    <row r="30" spans="1:252" s="141" customFormat="1" ht="20.25" customHeight="1">
      <c r="A30" s="41" t="str">
        <f t="shared" si="0"/>
        <v>Donnerstag</v>
      </c>
      <c r="B30" s="49">
        <f t="shared" si="9"/>
        <v>43384</v>
      </c>
      <c r="C30" s="50"/>
      <c r="D30" s="51"/>
      <c r="E30" s="52">
        <f t="shared" si="1"/>
        <v>0</v>
      </c>
      <c r="F30" s="46"/>
      <c r="G30" s="46"/>
      <c r="H30" s="46"/>
      <c r="I30" s="47">
        <f t="shared" si="2"/>
        <v>0</v>
      </c>
      <c r="J30" s="47">
        <f t="shared" si="6"/>
        <v>0</v>
      </c>
      <c r="K30" s="48">
        <f t="shared" si="7"/>
        <v>12</v>
      </c>
      <c r="L30" s="245"/>
      <c r="M30" s="246"/>
      <c r="N30" s="246"/>
      <c r="O30" s="246"/>
      <c r="P30" s="247"/>
      <c r="Q30" s="128" t="b">
        <f t="shared" si="8"/>
        <v>0</v>
      </c>
      <c r="R30" s="128"/>
      <c r="S30" s="98">
        <f t="shared" si="3"/>
        <v>0</v>
      </c>
      <c r="T30" s="98">
        <f t="shared" si="4"/>
        <v>0</v>
      </c>
      <c r="U30" s="98">
        <f t="shared" si="4"/>
        <v>0</v>
      </c>
      <c r="V30" s="98">
        <f t="shared" si="4"/>
        <v>0</v>
      </c>
      <c r="W30" s="98">
        <f t="shared" si="5"/>
        <v>0</v>
      </c>
      <c r="X30" s="98">
        <f t="shared" si="5"/>
        <v>0</v>
      </c>
      <c r="Y30" s="98">
        <f t="shared" si="5"/>
        <v>12</v>
      </c>
      <c r="Z30" s="98"/>
      <c r="AA30" s="90"/>
      <c r="AB30" s="99"/>
      <c r="AC30" s="10"/>
      <c r="AD30" s="139"/>
      <c r="AE30" s="144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</row>
    <row r="31" spans="1:252" s="141" customFormat="1" ht="20.25" customHeight="1">
      <c r="A31" s="41" t="str">
        <f t="shared" si="0"/>
        <v>Freitag</v>
      </c>
      <c r="B31" s="49">
        <f t="shared" si="9"/>
        <v>43385</v>
      </c>
      <c r="C31" s="50"/>
      <c r="D31" s="51"/>
      <c r="E31" s="52">
        <f t="shared" si="1"/>
        <v>0</v>
      </c>
      <c r="F31" s="46"/>
      <c r="G31" s="46"/>
      <c r="H31" s="46"/>
      <c r="I31" s="47">
        <f t="shared" si="2"/>
        <v>0</v>
      </c>
      <c r="J31" s="47">
        <f t="shared" si="6"/>
        <v>0</v>
      </c>
      <c r="K31" s="48">
        <f t="shared" si="7"/>
        <v>12</v>
      </c>
      <c r="L31" s="245"/>
      <c r="M31" s="246"/>
      <c r="N31" s="246"/>
      <c r="O31" s="246"/>
      <c r="P31" s="247"/>
      <c r="Q31" s="128" t="b">
        <f t="shared" si="8"/>
        <v>0</v>
      </c>
      <c r="R31" s="128"/>
      <c r="S31" s="98">
        <f t="shared" si="3"/>
        <v>0</v>
      </c>
      <c r="T31" s="98">
        <f t="shared" si="4"/>
        <v>0</v>
      </c>
      <c r="U31" s="98">
        <f t="shared" si="4"/>
        <v>0</v>
      </c>
      <c r="V31" s="98">
        <f t="shared" si="4"/>
        <v>0</v>
      </c>
      <c r="W31" s="98">
        <f t="shared" si="5"/>
        <v>0</v>
      </c>
      <c r="X31" s="98">
        <f t="shared" si="5"/>
        <v>0</v>
      </c>
      <c r="Y31" s="98">
        <f t="shared" si="5"/>
        <v>12</v>
      </c>
      <c r="Z31" s="98"/>
      <c r="AA31" s="90"/>
      <c r="AB31" s="90"/>
      <c r="AC31" s="10"/>
      <c r="AD31" s="139"/>
      <c r="AE31" s="144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</row>
    <row r="32" spans="1:252" s="141" customFormat="1" ht="20.25" customHeight="1">
      <c r="A32" s="41" t="str">
        <f t="shared" si="0"/>
        <v>Samstag</v>
      </c>
      <c r="B32" s="49">
        <f t="shared" si="9"/>
        <v>43386</v>
      </c>
      <c r="C32" s="50"/>
      <c r="D32" s="51"/>
      <c r="E32" s="52" t="str">
        <f t="shared" si="1"/>
        <v/>
      </c>
      <c r="F32" s="46"/>
      <c r="G32" s="46"/>
      <c r="H32" s="46"/>
      <c r="I32" s="47">
        <f t="shared" si="2"/>
        <v>0</v>
      </c>
      <c r="J32" s="47">
        <f t="shared" si="6"/>
        <v>0</v>
      </c>
      <c r="K32" s="48">
        <f t="shared" si="7"/>
        <v>12</v>
      </c>
      <c r="L32" s="245"/>
      <c r="M32" s="246"/>
      <c r="N32" s="246"/>
      <c r="O32" s="246"/>
      <c r="P32" s="247"/>
      <c r="Q32" s="128" t="b">
        <f t="shared" si="8"/>
        <v>0</v>
      </c>
      <c r="R32" s="128"/>
      <c r="S32" s="98">
        <f t="shared" si="3"/>
        <v>0</v>
      </c>
      <c r="T32" s="98">
        <f t="shared" si="4"/>
        <v>0</v>
      </c>
      <c r="U32" s="98">
        <f t="shared" si="4"/>
        <v>0</v>
      </c>
      <c r="V32" s="98">
        <f t="shared" si="4"/>
        <v>0</v>
      </c>
      <c r="W32" s="98">
        <f t="shared" si="5"/>
        <v>0</v>
      </c>
      <c r="X32" s="98">
        <f t="shared" si="5"/>
        <v>0</v>
      </c>
      <c r="Y32" s="98">
        <f t="shared" si="5"/>
        <v>12</v>
      </c>
      <c r="Z32" s="98"/>
      <c r="AA32" s="90"/>
      <c r="AB32" s="90"/>
      <c r="AC32" s="10"/>
      <c r="AD32" s="139"/>
      <c r="AE32" s="144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</row>
    <row r="33" spans="1:252" s="141" customFormat="1" ht="20.25" customHeight="1">
      <c r="A33" s="41" t="str">
        <f t="shared" si="0"/>
        <v>Sonntag</v>
      </c>
      <c r="B33" s="49">
        <f t="shared" si="9"/>
        <v>43387</v>
      </c>
      <c r="C33" s="50"/>
      <c r="D33" s="51"/>
      <c r="E33" s="52" t="str">
        <f t="shared" si="1"/>
        <v/>
      </c>
      <c r="F33" s="46"/>
      <c r="G33" s="46"/>
      <c r="H33" s="46"/>
      <c r="I33" s="47">
        <f t="shared" si="2"/>
        <v>0</v>
      </c>
      <c r="J33" s="47">
        <f t="shared" si="6"/>
        <v>0</v>
      </c>
      <c r="K33" s="48">
        <f t="shared" si="7"/>
        <v>12</v>
      </c>
      <c r="L33" s="245"/>
      <c r="M33" s="246"/>
      <c r="N33" s="246"/>
      <c r="O33" s="246"/>
      <c r="P33" s="247"/>
      <c r="Q33" s="128" t="b">
        <f t="shared" si="8"/>
        <v>0</v>
      </c>
      <c r="R33" s="128"/>
      <c r="S33" s="98">
        <f t="shared" si="3"/>
        <v>0</v>
      </c>
      <c r="T33" s="98">
        <f t="shared" si="4"/>
        <v>0</v>
      </c>
      <c r="U33" s="98">
        <f t="shared" si="4"/>
        <v>0</v>
      </c>
      <c r="V33" s="98">
        <f t="shared" si="4"/>
        <v>0</v>
      </c>
      <c r="W33" s="98">
        <f t="shared" si="5"/>
        <v>0</v>
      </c>
      <c r="X33" s="98">
        <f t="shared" si="5"/>
        <v>0</v>
      </c>
      <c r="Y33" s="98">
        <f t="shared" si="5"/>
        <v>12</v>
      </c>
      <c r="Z33" s="98"/>
      <c r="AA33" s="90"/>
      <c r="AB33" s="90"/>
      <c r="AC33" s="10"/>
      <c r="AD33" s="139"/>
      <c r="AE33" s="144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</row>
    <row r="34" spans="1:252" s="141" customFormat="1" ht="20.25" customHeight="1">
      <c r="A34" s="41" t="str">
        <f t="shared" si="0"/>
        <v>Montag</v>
      </c>
      <c r="B34" s="49">
        <f t="shared" si="9"/>
        <v>43388</v>
      </c>
      <c r="C34" s="50"/>
      <c r="D34" s="51"/>
      <c r="E34" s="52">
        <f t="shared" si="1"/>
        <v>0</v>
      </c>
      <c r="F34" s="46"/>
      <c r="G34" s="46"/>
      <c r="H34" s="46"/>
      <c r="I34" s="47">
        <f t="shared" si="2"/>
        <v>0</v>
      </c>
      <c r="J34" s="47">
        <f t="shared" si="6"/>
        <v>0</v>
      </c>
      <c r="K34" s="48">
        <f t="shared" si="7"/>
        <v>12</v>
      </c>
      <c r="L34" s="245"/>
      <c r="M34" s="246"/>
      <c r="N34" s="246"/>
      <c r="O34" s="246"/>
      <c r="P34" s="247"/>
      <c r="Q34" s="128" t="b">
        <f t="shared" si="8"/>
        <v>0</v>
      </c>
      <c r="R34" s="128"/>
      <c r="S34" s="98">
        <f t="shared" si="3"/>
        <v>0</v>
      </c>
      <c r="T34" s="98">
        <f t="shared" si="4"/>
        <v>0</v>
      </c>
      <c r="U34" s="98">
        <f t="shared" si="4"/>
        <v>0</v>
      </c>
      <c r="V34" s="98">
        <f t="shared" si="4"/>
        <v>0</v>
      </c>
      <c r="W34" s="98">
        <f t="shared" si="5"/>
        <v>0</v>
      </c>
      <c r="X34" s="98">
        <f t="shared" si="5"/>
        <v>0</v>
      </c>
      <c r="Y34" s="98">
        <f t="shared" si="5"/>
        <v>12</v>
      </c>
      <c r="Z34" s="98"/>
      <c r="AA34" s="90"/>
      <c r="AB34" s="90"/>
      <c r="AC34" s="10"/>
      <c r="AD34" s="139"/>
      <c r="AE34" s="144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</row>
    <row r="35" spans="1:252" s="141" customFormat="1" ht="20.25" customHeight="1">
      <c r="A35" s="41" t="str">
        <f t="shared" si="0"/>
        <v>Dienstag</v>
      </c>
      <c r="B35" s="49">
        <f t="shared" si="9"/>
        <v>43389</v>
      </c>
      <c r="C35" s="50"/>
      <c r="D35" s="51"/>
      <c r="E35" s="52">
        <f t="shared" si="1"/>
        <v>0</v>
      </c>
      <c r="F35" s="46"/>
      <c r="G35" s="46"/>
      <c r="H35" s="46"/>
      <c r="I35" s="47">
        <f t="shared" si="2"/>
        <v>0</v>
      </c>
      <c r="J35" s="47">
        <f t="shared" si="6"/>
        <v>0</v>
      </c>
      <c r="K35" s="48">
        <f t="shared" si="7"/>
        <v>12</v>
      </c>
      <c r="L35" s="245"/>
      <c r="M35" s="246"/>
      <c r="N35" s="246"/>
      <c r="O35" s="246"/>
      <c r="P35" s="247"/>
      <c r="Q35" s="128" t="b">
        <f t="shared" si="8"/>
        <v>0</v>
      </c>
      <c r="R35" s="128"/>
      <c r="S35" s="98">
        <f t="shared" si="3"/>
        <v>0</v>
      </c>
      <c r="T35" s="98">
        <f t="shared" si="4"/>
        <v>0</v>
      </c>
      <c r="U35" s="98">
        <f t="shared" si="4"/>
        <v>0</v>
      </c>
      <c r="V35" s="98">
        <f t="shared" si="4"/>
        <v>0</v>
      </c>
      <c r="W35" s="98">
        <f t="shared" si="5"/>
        <v>0</v>
      </c>
      <c r="X35" s="98">
        <f t="shared" si="5"/>
        <v>0</v>
      </c>
      <c r="Y35" s="98">
        <f t="shared" si="5"/>
        <v>12</v>
      </c>
      <c r="Z35" s="98"/>
      <c r="AA35" s="90"/>
      <c r="AB35" s="90"/>
      <c r="AC35" s="10"/>
      <c r="AD35" s="139"/>
      <c r="AE35" s="144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</row>
    <row r="36" spans="1:252" s="141" customFormat="1" ht="20.25" customHeight="1">
      <c r="A36" s="41" t="str">
        <f t="shared" si="0"/>
        <v>Mittwoch</v>
      </c>
      <c r="B36" s="49">
        <f t="shared" si="9"/>
        <v>43390</v>
      </c>
      <c r="C36" s="50"/>
      <c r="D36" s="51"/>
      <c r="E36" s="52">
        <f t="shared" si="1"/>
        <v>0</v>
      </c>
      <c r="F36" s="46"/>
      <c r="G36" s="46"/>
      <c r="H36" s="46"/>
      <c r="I36" s="47">
        <f t="shared" si="2"/>
        <v>0</v>
      </c>
      <c r="J36" s="47">
        <f t="shared" si="6"/>
        <v>0</v>
      </c>
      <c r="K36" s="48">
        <f t="shared" si="7"/>
        <v>12</v>
      </c>
      <c r="L36" s="245"/>
      <c r="M36" s="246"/>
      <c r="N36" s="246"/>
      <c r="O36" s="246"/>
      <c r="P36" s="247"/>
      <c r="Q36" s="128" t="b">
        <f t="shared" si="8"/>
        <v>0</v>
      </c>
      <c r="R36" s="128"/>
      <c r="S36" s="98">
        <f t="shared" si="3"/>
        <v>0</v>
      </c>
      <c r="T36" s="98">
        <f t="shared" si="4"/>
        <v>0</v>
      </c>
      <c r="U36" s="98">
        <f t="shared" si="4"/>
        <v>0</v>
      </c>
      <c r="V36" s="98">
        <f t="shared" si="4"/>
        <v>0</v>
      </c>
      <c r="W36" s="98">
        <f t="shared" si="5"/>
        <v>0</v>
      </c>
      <c r="X36" s="98">
        <f t="shared" si="5"/>
        <v>0</v>
      </c>
      <c r="Y36" s="98">
        <f t="shared" si="5"/>
        <v>12</v>
      </c>
      <c r="Z36" s="98"/>
      <c r="AA36" s="90"/>
      <c r="AB36" s="90"/>
      <c r="AC36" s="10"/>
      <c r="AD36" s="139"/>
      <c r="AE36" s="144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</row>
    <row r="37" spans="1:252" s="141" customFormat="1" ht="20.25" customHeight="1">
      <c r="A37" s="41" t="str">
        <f t="shared" si="0"/>
        <v>Donnerstag</v>
      </c>
      <c r="B37" s="49">
        <f t="shared" si="9"/>
        <v>43391</v>
      </c>
      <c r="C37" s="50"/>
      <c r="D37" s="51"/>
      <c r="E37" s="52">
        <f t="shared" si="1"/>
        <v>0</v>
      </c>
      <c r="F37" s="46"/>
      <c r="G37" s="46"/>
      <c r="H37" s="46"/>
      <c r="I37" s="47">
        <f t="shared" si="2"/>
        <v>0</v>
      </c>
      <c r="J37" s="47">
        <f t="shared" si="6"/>
        <v>0</v>
      </c>
      <c r="K37" s="48">
        <f t="shared" si="7"/>
        <v>12</v>
      </c>
      <c r="L37" s="245"/>
      <c r="M37" s="246"/>
      <c r="N37" s="246"/>
      <c r="O37" s="246"/>
      <c r="P37" s="247"/>
      <c r="Q37" s="128" t="b">
        <f t="shared" si="8"/>
        <v>0</v>
      </c>
      <c r="R37" s="128"/>
      <c r="S37" s="98">
        <f t="shared" si="3"/>
        <v>0</v>
      </c>
      <c r="T37" s="98">
        <f t="shared" si="4"/>
        <v>0</v>
      </c>
      <c r="U37" s="98">
        <f t="shared" si="4"/>
        <v>0</v>
      </c>
      <c r="V37" s="98">
        <f t="shared" si="4"/>
        <v>0</v>
      </c>
      <c r="W37" s="98">
        <f t="shared" si="5"/>
        <v>0</v>
      </c>
      <c r="X37" s="98">
        <f t="shared" si="5"/>
        <v>0</v>
      </c>
      <c r="Y37" s="98">
        <f t="shared" si="5"/>
        <v>12</v>
      </c>
      <c r="Z37" s="98"/>
      <c r="AA37" s="90"/>
      <c r="AB37" s="90"/>
      <c r="AC37" s="10"/>
      <c r="AD37" s="139"/>
      <c r="AE37" s="144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</row>
    <row r="38" spans="1:252" s="141" customFormat="1" ht="20.25" customHeight="1">
      <c r="A38" s="41" t="str">
        <f t="shared" si="0"/>
        <v>Freitag</v>
      </c>
      <c r="B38" s="49">
        <f t="shared" si="9"/>
        <v>43392</v>
      </c>
      <c r="C38" s="50"/>
      <c r="D38" s="51"/>
      <c r="E38" s="52">
        <f t="shared" si="1"/>
        <v>0</v>
      </c>
      <c r="F38" s="46"/>
      <c r="G38" s="46"/>
      <c r="H38" s="46"/>
      <c r="I38" s="47">
        <f t="shared" si="2"/>
        <v>0</v>
      </c>
      <c r="J38" s="47">
        <f t="shared" si="6"/>
        <v>0</v>
      </c>
      <c r="K38" s="48">
        <f t="shared" si="7"/>
        <v>12</v>
      </c>
      <c r="L38" s="245"/>
      <c r="M38" s="246"/>
      <c r="N38" s="246"/>
      <c r="O38" s="246"/>
      <c r="P38" s="247"/>
      <c r="Q38" s="128" t="b">
        <f t="shared" si="8"/>
        <v>0</v>
      </c>
      <c r="R38" s="128"/>
      <c r="S38" s="98">
        <f t="shared" si="3"/>
        <v>0</v>
      </c>
      <c r="T38" s="98">
        <f t="shared" si="4"/>
        <v>0</v>
      </c>
      <c r="U38" s="98">
        <f t="shared" si="4"/>
        <v>0</v>
      </c>
      <c r="V38" s="98">
        <f t="shared" si="4"/>
        <v>0</v>
      </c>
      <c r="W38" s="98">
        <f t="shared" si="5"/>
        <v>0</v>
      </c>
      <c r="X38" s="98">
        <f t="shared" si="5"/>
        <v>0</v>
      </c>
      <c r="Y38" s="98">
        <f t="shared" si="5"/>
        <v>12</v>
      </c>
      <c r="Z38" s="98"/>
      <c r="AA38" s="90"/>
      <c r="AB38" s="90"/>
      <c r="AC38" s="10"/>
      <c r="AD38" s="139"/>
      <c r="AE38" s="144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</row>
    <row r="39" spans="1:252" s="141" customFormat="1" ht="20.25" customHeight="1">
      <c r="A39" s="41" t="str">
        <f t="shared" si="0"/>
        <v>Samstag</v>
      </c>
      <c r="B39" s="49">
        <f t="shared" si="9"/>
        <v>43393</v>
      </c>
      <c r="C39" s="50"/>
      <c r="D39" s="51"/>
      <c r="E39" s="52" t="str">
        <f t="shared" si="1"/>
        <v/>
      </c>
      <c r="F39" s="46"/>
      <c r="G39" s="46"/>
      <c r="H39" s="46"/>
      <c r="I39" s="47">
        <f t="shared" si="2"/>
        <v>0</v>
      </c>
      <c r="J39" s="47">
        <f t="shared" si="6"/>
        <v>0</v>
      </c>
      <c r="K39" s="48">
        <f t="shared" si="7"/>
        <v>12</v>
      </c>
      <c r="L39" s="245"/>
      <c r="M39" s="246"/>
      <c r="N39" s="246"/>
      <c r="O39" s="246"/>
      <c r="P39" s="247"/>
      <c r="Q39" s="128" t="b">
        <f t="shared" si="8"/>
        <v>0</v>
      </c>
      <c r="R39" s="128"/>
      <c r="S39" s="98">
        <f t="shared" si="3"/>
        <v>0</v>
      </c>
      <c r="T39" s="98">
        <f t="shared" si="4"/>
        <v>0</v>
      </c>
      <c r="U39" s="98">
        <f t="shared" si="4"/>
        <v>0</v>
      </c>
      <c r="V39" s="98">
        <f t="shared" si="4"/>
        <v>0</v>
      </c>
      <c r="W39" s="98">
        <f t="shared" si="5"/>
        <v>0</v>
      </c>
      <c r="X39" s="98">
        <f t="shared" si="5"/>
        <v>0</v>
      </c>
      <c r="Y39" s="98">
        <f t="shared" si="5"/>
        <v>12</v>
      </c>
      <c r="Z39" s="98"/>
      <c r="AA39" s="90"/>
      <c r="AB39" s="90"/>
      <c r="AC39" s="10"/>
      <c r="AD39" s="139"/>
      <c r="AE39" s="144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</row>
    <row r="40" spans="1:252" s="141" customFormat="1" ht="20.25" customHeight="1">
      <c r="A40" s="41" t="str">
        <f t="shared" si="0"/>
        <v>Sonntag</v>
      </c>
      <c r="B40" s="49">
        <f t="shared" si="9"/>
        <v>43394</v>
      </c>
      <c r="C40" s="50"/>
      <c r="D40" s="51"/>
      <c r="E40" s="52" t="str">
        <f t="shared" si="1"/>
        <v/>
      </c>
      <c r="F40" s="46"/>
      <c r="G40" s="46"/>
      <c r="H40" s="46"/>
      <c r="I40" s="47">
        <f t="shared" si="2"/>
        <v>0</v>
      </c>
      <c r="J40" s="47">
        <f t="shared" si="6"/>
        <v>0</v>
      </c>
      <c r="K40" s="48">
        <f t="shared" si="7"/>
        <v>12</v>
      </c>
      <c r="L40" s="245"/>
      <c r="M40" s="246"/>
      <c r="N40" s="246"/>
      <c r="O40" s="246"/>
      <c r="P40" s="247"/>
      <c r="Q40" s="128" t="b">
        <f t="shared" si="8"/>
        <v>0</v>
      </c>
      <c r="R40" s="128"/>
      <c r="S40" s="98">
        <f t="shared" si="3"/>
        <v>0</v>
      </c>
      <c r="T40" s="98">
        <f t="shared" si="4"/>
        <v>0</v>
      </c>
      <c r="U40" s="98">
        <f t="shared" si="4"/>
        <v>0</v>
      </c>
      <c r="V40" s="98">
        <f t="shared" si="4"/>
        <v>0</v>
      </c>
      <c r="W40" s="98">
        <f t="shared" si="5"/>
        <v>0</v>
      </c>
      <c r="X40" s="98">
        <f t="shared" si="5"/>
        <v>0</v>
      </c>
      <c r="Y40" s="98">
        <f t="shared" si="5"/>
        <v>12</v>
      </c>
      <c r="Z40" s="98"/>
      <c r="AA40" s="90"/>
      <c r="AB40" s="90"/>
      <c r="AC40" s="10"/>
      <c r="AD40" s="139"/>
      <c r="AE40" s="144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</row>
    <row r="41" spans="1:252" s="141" customFormat="1" ht="20.25" customHeight="1">
      <c r="A41" s="41" t="str">
        <f t="shared" si="0"/>
        <v>Montag</v>
      </c>
      <c r="B41" s="49">
        <f t="shared" si="9"/>
        <v>43395</v>
      </c>
      <c r="C41" s="50"/>
      <c r="D41" s="51"/>
      <c r="E41" s="52">
        <f t="shared" si="1"/>
        <v>0</v>
      </c>
      <c r="F41" s="46"/>
      <c r="G41" s="46"/>
      <c r="H41" s="46"/>
      <c r="I41" s="47">
        <f t="shared" si="2"/>
        <v>0</v>
      </c>
      <c r="J41" s="47">
        <f t="shared" si="6"/>
        <v>0</v>
      </c>
      <c r="K41" s="48">
        <f t="shared" si="7"/>
        <v>12</v>
      </c>
      <c r="L41" s="245"/>
      <c r="M41" s="246"/>
      <c r="N41" s="246"/>
      <c r="O41" s="246"/>
      <c r="P41" s="247"/>
      <c r="Q41" s="128" t="b">
        <f t="shared" si="8"/>
        <v>0</v>
      </c>
      <c r="R41" s="128"/>
      <c r="S41" s="98">
        <f t="shared" si="3"/>
        <v>0</v>
      </c>
      <c r="T41" s="98">
        <f t="shared" si="4"/>
        <v>0</v>
      </c>
      <c r="U41" s="98">
        <f t="shared" si="4"/>
        <v>0</v>
      </c>
      <c r="V41" s="98">
        <f t="shared" si="4"/>
        <v>0</v>
      </c>
      <c r="W41" s="98">
        <f t="shared" si="5"/>
        <v>0</v>
      </c>
      <c r="X41" s="98">
        <f t="shared" si="5"/>
        <v>0</v>
      </c>
      <c r="Y41" s="98">
        <f t="shared" si="5"/>
        <v>12</v>
      </c>
      <c r="Z41" s="98"/>
      <c r="AA41" s="90"/>
      <c r="AB41" s="90"/>
      <c r="AC41" s="10"/>
      <c r="AD41" s="139"/>
      <c r="AE41" s="14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</row>
    <row r="42" spans="1:252" s="141" customFormat="1" ht="20.25" customHeight="1">
      <c r="A42" s="41" t="str">
        <f t="shared" si="0"/>
        <v>Dienstag</v>
      </c>
      <c r="B42" s="49">
        <f t="shared" si="9"/>
        <v>43396</v>
      </c>
      <c r="C42" s="50"/>
      <c r="D42" s="51"/>
      <c r="E42" s="52">
        <f t="shared" si="1"/>
        <v>0</v>
      </c>
      <c r="F42" s="46"/>
      <c r="G42" s="46"/>
      <c r="H42" s="46"/>
      <c r="I42" s="47">
        <f t="shared" si="2"/>
        <v>0</v>
      </c>
      <c r="J42" s="47">
        <f t="shared" si="6"/>
        <v>0</v>
      </c>
      <c r="K42" s="48">
        <f t="shared" si="7"/>
        <v>12</v>
      </c>
      <c r="L42" s="245"/>
      <c r="M42" s="246"/>
      <c r="N42" s="246"/>
      <c r="O42" s="246"/>
      <c r="P42" s="247"/>
      <c r="Q42" s="128" t="b">
        <f t="shared" si="8"/>
        <v>0</v>
      </c>
      <c r="R42" s="128"/>
      <c r="S42" s="98">
        <f t="shared" si="3"/>
        <v>0</v>
      </c>
      <c r="T42" s="98">
        <f t="shared" si="4"/>
        <v>0</v>
      </c>
      <c r="U42" s="98">
        <f t="shared" si="4"/>
        <v>0</v>
      </c>
      <c r="V42" s="98">
        <f t="shared" si="4"/>
        <v>0</v>
      </c>
      <c r="W42" s="98">
        <f t="shared" si="5"/>
        <v>0</v>
      </c>
      <c r="X42" s="98">
        <f t="shared" si="5"/>
        <v>0</v>
      </c>
      <c r="Y42" s="98">
        <f t="shared" si="5"/>
        <v>12</v>
      </c>
      <c r="Z42" s="98"/>
      <c r="AA42" s="90"/>
      <c r="AB42" s="90"/>
      <c r="AC42" s="10"/>
      <c r="AD42" s="139"/>
      <c r="AE42" s="144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</row>
    <row r="43" spans="1:252" s="141" customFormat="1" ht="20.25" customHeight="1">
      <c r="A43" s="41" t="str">
        <f t="shared" si="0"/>
        <v>Mittwoch</v>
      </c>
      <c r="B43" s="49">
        <f t="shared" si="9"/>
        <v>43397</v>
      </c>
      <c r="C43" s="50"/>
      <c r="D43" s="51"/>
      <c r="E43" s="52">
        <f t="shared" si="1"/>
        <v>0</v>
      </c>
      <c r="F43" s="46"/>
      <c r="G43" s="46"/>
      <c r="H43" s="46"/>
      <c r="I43" s="47">
        <f t="shared" si="2"/>
        <v>0</v>
      </c>
      <c r="J43" s="47">
        <f t="shared" si="6"/>
        <v>0</v>
      </c>
      <c r="K43" s="48">
        <f t="shared" si="7"/>
        <v>12</v>
      </c>
      <c r="L43" s="245"/>
      <c r="M43" s="246"/>
      <c r="N43" s="246"/>
      <c r="O43" s="246"/>
      <c r="P43" s="247"/>
      <c r="Q43" s="128" t="b">
        <f t="shared" si="8"/>
        <v>0</v>
      </c>
      <c r="R43" s="128"/>
      <c r="S43" s="98">
        <f t="shared" si="3"/>
        <v>0</v>
      </c>
      <c r="T43" s="98">
        <f t="shared" si="4"/>
        <v>0</v>
      </c>
      <c r="U43" s="98">
        <f t="shared" si="4"/>
        <v>0</v>
      </c>
      <c r="V43" s="98">
        <f t="shared" si="4"/>
        <v>0</v>
      </c>
      <c r="W43" s="98">
        <f t="shared" si="5"/>
        <v>0</v>
      </c>
      <c r="X43" s="98">
        <f t="shared" si="5"/>
        <v>0</v>
      </c>
      <c r="Y43" s="98">
        <f t="shared" si="5"/>
        <v>12</v>
      </c>
      <c r="Z43" s="98"/>
      <c r="AA43" s="90"/>
      <c r="AB43" s="90"/>
      <c r="AC43" s="10"/>
      <c r="AD43" s="139"/>
      <c r="AE43" s="144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</row>
    <row r="44" spans="1:252" s="141" customFormat="1" ht="20.25" customHeight="1">
      <c r="A44" s="41" t="str">
        <f t="shared" si="0"/>
        <v>Donnerstag</v>
      </c>
      <c r="B44" s="49">
        <f t="shared" si="9"/>
        <v>43398</v>
      </c>
      <c r="C44" s="50"/>
      <c r="D44" s="51"/>
      <c r="E44" s="52">
        <f t="shared" si="1"/>
        <v>0</v>
      </c>
      <c r="F44" s="46"/>
      <c r="G44" s="46"/>
      <c r="H44" s="46"/>
      <c r="I44" s="47">
        <f t="shared" si="2"/>
        <v>0</v>
      </c>
      <c r="J44" s="47">
        <f t="shared" si="6"/>
        <v>0</v>
      </c>
      <c r="K44" s="48">
        <f t="shared" si="7"/>
        <v>12</v>
      </c>
      <c r="L44" s="245"/>
      <c r="M44" s="246"/>
      <c r="N44" s="246"/>
      <c r="O44" s="246"/>
      <c r="P44" s="247"/>
      <c r="Q44" s="128" t="b">
        <f t="shared" si="8"/>
        <v>0</v>
      </c>
      <c r="R44" s="128"/>
      <c r="S44" s="98">
        <f t="shared" si="3"/>
        <v>0</v>
      </c>
      <c r="T44" s="98">
        <f t="shared" si="4"/>
        <v>0</v>
      </c>
      <c r="U44" s="98">
        <f t="shared" si="4"/>
        <v>0</v>
      </c>
      <c r="V44" s="98">
        <f t="shared" si="4"/>
        <v>0</v>
      </c>
      <c r="W44" s="98">
        <f t="shared" si="5"/>
        <v>0</v>
      </c>
      <c r="X44" s="98">
        <f t="shared" si="5"/>
        <v>0</v>
      </c>
      <c r="Y44" s="98">
        <f t="shared" si="5"/>
        <v>12</v>
      </c>
      <c r="Z44" s="98"/>
      <c r="AA44" s="90"/>
      <c r="AB44" s="90"/>
      <c r="AC44" s="10"/>
      <c r="AD44" s="139"/>
      <c r="AE44" s="144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</row>
    <row r="45" spans="1:252" s="141" customFormat="1" ht="20.25" customHeight="1">
      <c r="A45" s="41" t="str">
        <f t="shared" si="0"/>
        <v>Freitag</v>
      </c>
      <c r="B45" s="49">
        <f t="shared" si="9"/>
        <v>43399</v>
      </c>
      <c r="C45" s="50"/>
      <c r="D45" s="51"/>
      <c r="E45" s="52">
        <f t="shared" si="1"/>
        <v>0</v>
      </c>
      <c r="F45" s="46"/>
      <c r="G45" s="46"/>
      <c r="H45" s="46"/>
      <c r="I45" s="47">
        <f t="shared" si="2"/>
        <v>0</v>
      </c>
      <c r="J45" s="47">
        <f t="shared" si="6"/>
        <v>0</v>
      </c>
      <c r="K45" s="48">
        <f t="shared" si="7"/>
        <v>12</v>
      </c>
      <c r="L45" s="245"/>
      <c r="M45" s="246"/>
      <c r="N45" s="246"/>
      <c r="O45" s="246"/>
      <c r="P45" s="247"/>
      <c r="Q45" s="128" t="b">
        <f t="shared" si="8"/>
        <v>0</v>
      </c>
      <c r="R45" s="128"/>
      <c r="S45" s="98">
        <f t="shared" si="3"/>
        <v>0</v>
      </c>
      <c r="T45" s="98">
        <f t="shared" si="4"/>
        <v>0</v>
      </c>
      <c r="U45" s="98">
        <f t="shared" si="4"/>
        <v>0</v>
      </c>
      <c r="V45" s="98">
        <f t="shared" si="4"/>
        <v>0</v>
      </c>
      <c r="W45" s="98">
        <f t="shared" si="5"/>
        <v>0</v>
      </c>
      <c r="X45" s="98">
        <f t="shared" si="5"/>
        <v>0</v>
      </c>
      <c r="Y45" s="98">
        <f t="shared" si="5"/>
        <v>12</v>
      </c>
      <c r="Z45" s="98"/>
      <c r="AA45" s="90"/>
      <c r="AB45" s="90"/>
      <c r="AC45" s="10"/>
      <c r="AD45" s="139"/>
      <c r="AE45" s="144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</row>
    <row r="46" spans="1:252" s="141" customFormat="1" ht="20.25" customHeight="1">
      <c r="A46" s="41" t="str">
        <f t="shared" si="0"/>
        <v>Samstag</v>
      </c>
      <c r="B46" s="49">
        <f t="shared" si="9"/>
        <v>43400</v>
      </c>
      <c r="C46" s="50"/>
      <c r="D46" s="51"/>
      <c r="E46" s="52" t="str">
        <f t="shared" si="1"/>
        <v/>
      </c>
      <c r="F46" s="46"/>
      <c r="G46" s="46"/>
      <c r="H46" s="46"/>
      <c r="I46" s="47">
        <f t="shared" si="2"/>
        <v>0</v>
      </c>
      <c r="J46" s="47">
        <f t="shared" si="6"/>
        <v>0</v>
      </c>
      <c r="K46" s="48">
        <f t="shared" si="7"/>
        <v>12</v>
      </c>
      <c r="L46" s="245"/>
      <c r="M46" s="246"/>
      <c r="N46" s="246"/>
      <c r="O46" s="246"/>
      <c r="P46" s="247"/>
      <c r="Q46" s="128" t="b">
        <f t="shared" si="8"/>
        <v>0</v>
      </c>
      <c r="R46" s="128"/>
      <c r="S46" s="98">
        <f t="shared" si="3"/>
        <v>0</v>
      </c>
      <c r="T46" s="98">
        <f t="shared" si="4"/>
        <v>0</v>
      </c>
      <c r="U46" s="98">
        <f t="shared" si="4"/>
        <v>0</v>
      </c>
      <c r="V46" s="98">
        <f t="shared" si="4"/>
        <v>0</v>
      </c>
      <c r="W46" s="98">
        <f t="shared" si="5"/>
        <v>0</v>
      </c>
      <c r="X46" s="98">
        <f t="shared" si="5"/>
        <v>0</v>
      </c>
      <c r="Y46" s="98">
        <f t="shared" si="5"/>
        <v>12</v>
      </c>
      <c r="Z46" s="98"/>
      <c r="AA46" s="90"/>
      <c r="AB46" s="90"/>
      <c r="AC46" s="10"/>
      <c r="AD46" s="139"/>
      <c r="AE46" s="144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</row>
    <row r="47" spans="1:252" s="141" customFormat="1" ht="20.25" customHeight="1">
      <c r="A47" s="41" t="str">
        <f t="shared" si="0"/>
        <v>Sonntag</v>
      </c>
      <c r="B47" s="49">
        <f t="shared" si="9"/>
        <v>43401</v>
      </c>
      <c r="C47" s="50"/>
      <c r="D47" s="51"/>
      <c r="E47" s="52" t="str">
        <f t="shared" si="1"/>
        <v/>
      </c>
      <c r="F47" s="46"/>
      <c r="G47" s="46"/>
      <c r="H47" s="46"/>
      <c r="I47" s="47">
        <f t="shared" si="2"/>
        <v>0</v>
      </c>
      <c r="J47" s="47">
        <f t="shared" si="6"/>
        <v>0</v>
      </c>
      <c r="K47" s="48">
        <f t="shared" si="7"/>
        <v>12</v>
      </c>
      <c r="L47" s="245"/>
      <c r="M47" s="246"/>
      <c r="N47" s="246"/>
      <c r="O47" s="246"/>
      <c r="P47" s="247"/>
      <c r="Q47" s="128" t="b">
        <f t="shared" si="8"/>
        <v>0</v>
      </c>
      <c r="R47" s="128"/>
      <c r="S47" s="98">
        <f t="shared" si="3"/>
        <v>0</v>
      </c>
      <c r="T47" s="98">
        <f t="shared" si="4"/>
        <v>0</v>
      </c>
      <c r="U47" s="98">
        <f t="shared" si="4"/>
        <v>0</v>
      </c>
      <c r="V47" s="98">
        <f t="shared" si="4"/>
        <v>0</v>
      </c>
      <c r="W47" s="98">
        <f t="shared" si="5"/>
        <v>0</v>
      </c>
      <c r="X47" s="98">
        <f t="shared" si="5"/>
        <v>0</v>
      </c>
      <c r="Y47" s="98">
        <f t="shared" si="5"/>
        <v>12</v>
      </c>
      <c r="Z47" s="98"/>
      <c r="AA47" s="90"/>
      <c r="AB47" s="90"/>
      <c r="AC47" s="10"/>
      <c r="AD47" s="139"/>
      <c r="AE47" s="144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</row>
    <row r="48" spans="1:252" s="141" customFormat="1" ht="20.25" customHeight="1">
      <c r="A48" s="41" t="str">
        <f t="shared" si="0"/>
        <v>Montag</v>
      </c>
      <c r="B48" s="49">
        <f t="shared" si="9"/>
        <v>43402</v>
      </c>
      <c r="C48" s="50"/>
      <c r="D48" s="51"/>
      <c r="E48" s="52">
        <f t="shared" si="1"/>
        <v>0</v>
      </c>
      <c r="F48" s="46"/>
      <c r="G48" s="46"/>
      <c r="H48" s="46"/>
      <c r="I48" s="47">
        <f t="shared" si="2"/>
        <v>0</v>
      </c>
      <c r="J48" s="47">
        <f t="shared" si="6"/>
        <v>0</v>
      </c>
      <c r="K48" s="48">
        <f t="shared" si="7"/>
        <v>12</v>
      </c>
      <c r="L48" s="245"/>
      <c r="M48" s="246"/>
      <c r="N48" s="246"/>
      <c r="O48" s="246"/>
      <c r="P48" s="247"/>
      <c r="Q48" s="128" t="b">
        <f t="shared" si="8"/>
        <v>0</v>
      </c>
      <c r="R48" s="128"/>
      <c r="S48" s="98">
        <f t="shared" si="3"/>
        <v>0</v>
      </c>
      <c r="T48" s="98">
        <f t="shared" si="4"/>
        <v>0</v>
      </c>
      <c r="U48" s="98">
        <f t="shared" si="4"/>
        <v>0</v>
      </c>
      <c r="V48" s="98">
        <f t="shared" si="4"/>
        <v>0</v>
      </c>
      <c r="W48" s="98">
        <f t="shared" si="5"/>
        <v>0</v>
      </c>
      <c r="X48" s="98">
        <f t="shared" si="5"/>
        <v>0</v>
      </c>
      <c r="Y48" s="98">
        <f t="shared" si="5"/>
        <v>12</v>
      </c>
      <c r="Z48" s="98"/>
      <c r="AA48" s="90"/>
      <c r="AB48" s="90"/>
      <c r="AC48" s="10"/>
      <c r="AD48" s="139"/>
      <c r="AE48" s="144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</row>
    <row r="49" spans="1:252" s="141" customFormat="1" ht="20.25" customHeight="1">
      <c r="A49" s="41" t="str">
        <f t="shared" si="0"/>
        <v>Dienstag</v>
      </c>
      <c r="B49" s="49">
        <f t="shared" si="9"/>
        <v>43403</v>
      </c>
      <c r="C49" s="50"/>
      <c r="D49" s="51"/>
      <c r="E49" s="52">
        <f t="shared" si="1"/>
        <v>0</v>
      </c>
      <c r="F49" s="46"/>
      <c r="G49" s="46"/>
      <c r="H49" s="46"/>
      <c r="I49" s="47">
        <f t="shared" si="2"/>
        <v>0</v>
      </c>
      <c r="J49" s="47">
        <f t="shared" si="6"/>
        <v>0</v>
      </c>
      <c r="K49" s="48">
        <f t="shared" si="7"/>
        <v>12</v>
      </c>
      <c r="L49" s="245"/>
      <c r="M49" s="246"/>
      <c r="N49" s="246"/>
      <c r="O49" s="246"/>
      <c r="P49" s="247"/>
      <c r="Q49" s="128" t="b">
        <f t="shared" si="8"/>
        <v>0</v>
      </c>
      <c r="R49" s="128"/>
      <c r="S49" s="98">
        <f t="shared" si="3"/>
        <v>0</v>
      </c>
      <c r="T49" s="98">
        <f t="shared" si="4"/>
        <v>0</v>
      </c>
      <c r="U49" s="98">
        <f t="shared" si="4"/>
        <v>0</v>
      </c>
      <c r="V49" s="98">
        <f t="shared" si="4"/>
        <v>0</v>
      </c>
      <c r="W49" s="98">
        <f t="shared" si="5"/>
        <v>0</v>
      </c>
      <c r="X49" s="98">
        <f t="shared" si="5"/>
        <v>0</v>
      </c>
      <c r="Y49" s="98">
        <f t="shared" si="5"/>
        <v>12</v>
      </c>
      <c r="Z49" s="98"/>
      <c r="AA49" s="90"/>
      <c r="AB49" s="90"/>
      <c r="AC49" s="10"/>
      <c r="AD49" s="139"/>
      <c r="AE49" s="144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</row>
    <row r="50" spans="1:252" s="141" customFormat="1" ht="20.25" customHeight="1" thickBot="1">
      <c r="A50" s="41" t="str">
        <f t="shared" si="0"/>
        <v>Mittwoch</v>
      </c>
      <c r="B50" s="49">
        <f t="shared" si="9"/>
        <v>43404</v>
      </c>
      <c r="C50" s="55"/>
      <c r="D50" s="56"/>
      <c r="E50" s="52">
        <f t="shared" si="1"/>
        <v>0</v>
      </c>
      <c r="F50" s="58"/>
      <c r="G50" s="58"/>
      <c r="H50" s="58"/>
      <c r="I50" s="47">
        <f t="shared" si="2"/>
        <v>0</v>
      </c>
      <c r="J50" s="59">
        <f t="shared" si="6"/>
        <v>0</v>
      </c>
      <c r="K50" s="60">
        <f t="shared" si="7"/>
        <v>12</v>
      </c>
      <c r="L50" s="248"/>
      <c r="M50" s="249"/>
      <c r="N50" s="249"/>
      <c r="O50" s="249"/>
      <c r="P50" s="250"/>
      <c r="Q50" s="128" t="b">
        <f t="shared" si="8"/>
        <v>0</v>
      </c>
      <c r="R50" s="128"/>
      <c r="S50" s="100">
        <f t="shared" si="3"/>
        <v>0</v>
      </c>
      <c r="T50" s="100">
        <f t="shared" si="4"/>
        <v>0</v>
      </c>
      <c r="U50" s="100">
        <f t="shared" si="4"/>
        <v>0</v>
      </c>
      <c r="V50" s="100">
        <f t="shared" si="4"/>
        <v>0</v>
      </c>
      <c r="W50" s="100">
        <f t="shared" si="5"/>
        <v>0</v>
      </c>
      <c r="X50" s="100">
        <f t="shared" si="5"/>
        <v>0</v>
      </c>
      <c r="Y50" s="100">
        <f t="shared" si="5"/>
        <v>12</v>
      </c>
      <c r="Z50" s="101"/>
      <c r="AA50" s="90"/>
      <c r="AB50" s="90"/>
      <c r="AC50" s="10"/>
      <c r="AD50" s="139"/>
      <c r="AE50" s="144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</row>
    <row r="51" spans="1:252" s="141" customFormat="1" ht="18.75" customHeight="1">
      <c r="A51" s="10"/>
      <c r="B51" s="61" t="s">
        <v>48</v>
      </c>
      <c r="C51" s="62"/>
      <c r="D51" s="63"/>
      <c r="E51" s="63" t="s">
        <v>24</v>
      </c>
      <c r="F51" s="64"/>
      <c r="G51" s="64"/>
      <c r="H51" s="64"/>
      <c r="I51" s="63" t="s">
        <v>34</v>
      </c>
      <c r="J51" s="63" t="s">
        <v>50</v>
      </c>
      <c r="K51" s="63" t="s">
        <v>49</v>
      </c>
      <c r="L51" s="65"/>
      <c r="M51" s="65"/>
      <c r="N51" s="65"/>
      <c r="O51" s="65"/>
      <c r="P51" s="66"/>
      <c r="Q51" s="67"/>
      <c r="R51" s="102"/>
      <c r="S51" s="98">
        <f>IF(E52="",0,INT(E52)+((E52-INT(E52))/100*60))</f>
        <v>0</v>
      </c>
      <c r="T51" s="102"/>
      <c r="U51" s="102"/>
      <c r="V51" s="10"/>
      <c r="W51" s="101">
        <f>IF(I52="","",INT(I52)+((I52-INT(I52))/100*60))</f>
        <v>0</v>
      </c>
      <c r="X51" s="98">
        <f>IF(J52="","",INT(J52)+((J52-INT(J52))/100*60))</f>
        <v>0</v>
      </c>
      <c r="Y51" s="103">
        <f>IF(K52="","",INT(K52)+((K52-INT(K52))/100*60))</f>
        <v>12</v>
      </c>
      <c r="Z51" s="103"/>
      <c r="AA51" s="90"/>
      <c r="AB51" s="90"/>
      <c r="AC51" s="10"/>
      <c r="AD51" s="139"/>
      <c r="AE51" s="144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</row>
    <row r="52" spans="1:252" s="141" customFormat="1" ht="18.75" customHeight="1">
      <c r="A52" s="10"/>
      <c r="B52" s="68"/>
      <c r="C52" s="69"/>
      <c r="D52" s="70"/>
      <c r="E52" s="71">
        <f>SUM(E20:E50)</f>
        <v>0</v>
      </c>
      <c r="F52" s="72"/>
      <c r="G52" s="73"/>
      <c r="H52" s="70"/>
      <c r="I52" s="71">
        <f>SUM(I20:I50)</f>
        <v>0</v>
      </c>
      <c r="J52" s="71">
        <f>SUM(J20:J50)</f>
        <v>0</v>
      </c>
      <c r="K52" s="131">
        <f>K50</f>
        <v>12</v>
      </c>
      <c r="L52" s="132"/>
      <c r="M52" s="132"/>
      <c r="N52" s="132"/>
      <c r="O52" s="132"/>
      <c r="P52" s="74"/>
      <c r="Q52" s="75"/>
      <c r="R52" s="105"/>
      <c r="S52" s="104">
        <f>E52/24</f>
        <v>0</v>
      </c>
      <c r="T52" s="105"/>
      <c r="U52" s="105"/>
      <c r="V52" s="10"/>
      <c r="W52" s="104">
        <f>I52/24</f>
        <v>0</v>
      </c>
      <c r="X52" s="104">
        <f>IF(X51&lt;0,"-"&amp;TEXT((X51*-1)/24,"[h]:mm"),X51/24)</f>
        <v>0</v>
      </c>
      <c r="Y52" s="10"/>
      <c r="Z52" s="10"/>
      <c r="AA52" s="90"/>
      <c r="AB52" s="90"/>
      <c r="AC52" s="10"/>
      <c r="AD52" s="139"/>
      <c r="AE52" s="144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</row>
    <row r="53" spans="1:252" s="141" customFormat="1" ht="15">
      <c r="A53" s="10"/>
      <c r="B53" s="76"/>
      <c r="C53" s="76"/>
      <c r="D53" s="76"/>
      <c r="E53" s="76"/>
      <c r="F53" s="77"/>
      <c r="G53" s="78"/>
      <c r="H53" s="157" t="s">
        <v>82</v>
      </c>
      <c r="I53" s="10"/>
      <c r="J53" s="158"/>
      <c r="K53" s="80"/>
      <c r="L53" s="81"/>
      <c r="M53" s="81"/>
      <c r="N53" s="81"/>
      <c r="O53" s="81"/>
      <c r="P53" s="82"/>
      <c r="Q53" s="82"/>
      <c r="R53" s="106"/>
      <c r="S53" s="106"/>
      <c r="T53" s="106"/>
      <c r="U53" s="106"/>
      <c r="V53" s="10"/>
      <c r="W53" s="10"/>
      <c r="X53" s="98">
        <f>IF(X51&lt;0,X51*-1,X51)</f>
        <v>0</v>
      </c>
      <c r="Y53" s="10"/>
      <c r="Z53" s="10"/>
      <c r="AA53" s="90"/>
      <c r="AB53" s="90"/>
      <c r="AC53" s="10"/>
      <c r="AD53" s="139"/>
      <c r="AE53" s="144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</row>
    <row r="54" spans="1:252" s="141" customFormat="1" ht="15">
      <c r="A54" s="10"/>
      <c r="B54" s="76"/>
      <c r="C54" s="76"/>
      <c r="D54" s="76"/>
      <c r="E54" s="76"/>
      <c r="F54" s="77"/>
      <c r="G54" s="78"/>
      <c r="H54" s="159" t="s">
        <v>76</v>
      </c>
      <c r="I54" s="158"/>
      <c r="J54" s="158"/>
      <c r="K54" s="80"/>
      <c r="L54" s="81"/>
      <c r="M54" s="81"/>
      <c r="N54" s="81"/>
      <c r="O54" s="81"/>
      <c r="P54" s="82"/>
      <c r="Q54" s="82"/>
      <c r="R54" s="106"/>
      <c r="S54" s="106"/>
      <c r="T54" s="106"/>
      <c r="U54" s="106"/>
      <c r="V54" s="10"/>
      <c r="W54" s="10"/>
      <c r="X54" s="104">
        <f>X53/24</f>
        <v>0</v>
      </c>
      <c r="Y54" s="10"/>
      <c r="Z54" s="10"/>
      <c r="AA54" s="90"/>
      <c r="AB54" s="90"/>
      <c r="AC54" s="10"/>
      <c r="AD54" s="139"/>
      <c r="AE54" s="144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</row>
    <row r="55" spans="1:252" s="141" customFormat="1" ht="15">
      <c r="A55" s="10"/>
      <c r="B55" s="83"/>
      <c r="C55" s="83"/>
      <c r="D55" s="83"/>
      <c r="E55" s="83"/>
      <c r="F55" s="83"/>
      <c r="G55" s="83"/>
      <c r="H55" s="84" t="s">
        <v>78</v>
      </c>
      <c r="I55" s="10"/>
      <c r="J55" s="10"/>
      <c r="K55" s="79"/>
      <c r="L55" s="79"/>
      <c r="M55" s="79"/>
      <c r="N55" s="79"/>
      <c r="O55" s="79"/>
      <c r="P55" s="29"/>
      <c r="Q55" s="29"/>
      <c r="R55" s="10"/>
      <c r="S55" s="10"/>
      <c r="T55" s="10"/>
      <c r="U55" s="10"/>
      <c r="V55" s="10"/>
      <c r="W55" s="10"/>
      <c r="X55" s="10"/>
      <c r="Y55" s="10"/>
      <c r="Z55" s="10"/>
      <c r="AA55" s="90"/>
      <c r="AB55" s="90"/>
      <c r="AC55" s="10"/>
      <c r="AD55" s="139"/>
      <c r="AE55" s="144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</row>
    <row r="56" spans="1:252" s="141" customFormat="1" ht="15">
      <c r="A56" s="10"/>
      <c r="B56" s="84"/>
      <c r="C56" s="84"/>
      <c r="D56" s="84"/>
      <c r="E56" s="84"/>
      <c r="F56" s="84"/>
      <c r="G56" s="84"/>
      <c r="H56" s="41" t="s">
        <v>81</v>
      </c>
      <c r="I56" s="160"/>
      <c r="J56" s="90"/>
      <c r="K56" s="251"/>
      <c r="L56" s="251"/>
      <c r="M56" s="166"/>
      <c r="N56" s="166"/>
      <c r="O56" s="166"/>
      <c r="P56" s="85"/>
      <c r="Q56" s="85"/>
      <c r="R56" s="107"/>
      <c r="S56" s="107"/>
      <c r="T56" s="107"/>
      <c r="U56" s="107"/>
      <c r="V56" s="10"/>
      <c r="W56" s="10"/>
      <c r="X56" s="10"/>
      <c r="Y56" s="10"/>
      <c r="Z56" s="10"/>
      <c r="AA56" s="90"/>
      <c r="AB56" s="90"/>
      <c r="AC56" s="10"/>
      <c r="AD56" s="139"/>
      <c r="AE56" s="144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</row>
    <row r="57" spans="1:252" s="141" customFormat="1" ht="15">
      <c r="A57" s="10"/>
      <c r="B57" s="86"/>
      <c r="C57" s="86"/>
      <c r="D57" s="86"/>
      <c r="E57" s="86"/>
      <c r="F57" s="86"/>
      <c r="G57" s="86"/>
      <c r="H57" s="161" t="s">
        <v>77</v>
      </c>
      <c r="I57" s="10"/>
      <c r="J57" s="10"/>
      <c r="K57" s="87"/>
      <c r="L57" s="87"/>
      <c r="M57" s="87"/>
      <c r="N57" s="87"/>
      <c r="O57" s="87"/>
      <c r="P57" s="88"/>
      <c r="Q57" s="29"/>
      <c r="R57" s="10"/>
      <c r="S57" s="10"/>
      <c r="T57" s="10"/>
      <c r="U57" s="10"/>
      <c r="V57" s="10"/>
      <c r="W57" s="10"/>
      <c r="X57" s="10"/>
      <c r="Y57" s="10"/>
      <c r="Z57" s="10"/>
      <c r="AA57" s="90"/>
      <c r="AB57" s="90"/>
      <c r="AC57" s="10"/>
      <c r="AD57" s="139"/>
      <c r="AE57" s="144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</row>
    <row r="58" spans="1:252" s="141" customFormat="1" ht="15">
      <c r="A58" s="10"/>
      <c r="B58" s="89" t="s">
        <v>5</v>
      </c>
      <c r="C58" s="252" t="s">
        <v>6</v>
      </c>
      <c r="D58" s="252"/>
      <c r="E58" s="252"/>
      <c r="F58" s="252"/>
      <c r="G58" s="252"/>
      <c r="H58" s="41" t="s">
        <v>79</v>
      </c>
      <c r="I58" s="162"/>
      <c r="J58" s="10"/>
      <c r="K58" s="89" t="s">
        <v>5</v>
      </c>
      <c r="L58" s="253" t="s">
        <v>20</v>
      </c>
      <c r="M58" s="253"/>
      <c r="N58" s="253"/>
      <c r="O58" s="253"/>
      <c r="P58" s="253"/>
      <c r="Q58" s="29"/>
      <c r="R58" s="10"/>
      <c r="S58" s="10"/>
      <c r="T58" s="10"/>
      <c r="U58" s="10"/>
      <c r="V58" s="10"/>
      <c r="W58" s="10"/>
      <c r="X58" s="10"/>
      <c r="Y58" s="10"/>
      <c r="Z58" s="10"/>
      <c r="AA58" s="90"/>
      <c r="AB58" s="90"/>
      <c r="AC58" s="10"/>
      <c r="AD58" s="139"/>
      <c r="AE58" s="144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</row>
    <row r="59" spans="1:252" s="141" customFormat="1" ht="15">
      <c r="A59" s="10"/>
      <c r="B59" s="89"/>
      <c r="C59" s="169"/>
      <c r="D59" s="169"/>
      <c r="E59" s="169"/>
      <c r="F59" s="169"/>
      <c r="G59" s="169"/>
      <c r="H59" s="41" t="s">
        <v>80</v>
      </c>
      <c r="I59" s="162"/>
      <c r="J59" s="10"/>
      <c r="K59" s="89"/>
      <c r="L59" s="169"/>
      <c r="M59" s="169"/>
      <c r="N59" s="169"/>
      <c r="O59" s="169"/>
      <c r="P59" s="169"/>
      <c r="Q59" s="29"/>
      <c r="R59" s="10"/>
      <c r="S59" s="10"/>
      <c r="T59" s="10"/>
      <c r="U59" s="10"/>
      <c r="V59" s="10"/>
      <c r="W59" s="10"/>
      <c r="X59" s="10"/>
      <c r="Y59" s="10"/>
      <c r="Z59" s="10"/>
      <c r="AA59" s="90"/>
      <c r="AB59" s="90"/>
      <c r="AC59" s="10"/>
      <c r="AD59" s="139"/>
      <c r="AE59" s="144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</row>
    <row r="60" spans="1:252" s="141" customFormat="1" ht="15">
      <c r="A60" s="10"/>
      <c r="B60" s="79"/>
      <c r="C60" s="79"/>
      <c r="D60" s="79"/>
      <c r="E60" s="79"/>
      <c r="F60" s="79"/>
      <c r="G60" s="79"/>
      <c r="H60" s="163" t="s">
        <v>83</v>
      </c>
      <c r="I60" s="41"/>
      <c r="J60" s="164">
        <v>42114</v>
      </c>
      <c r="K60" s="79"/>
      <c r="L60" s="79"/>
      <c r="M60" s="79"/>
      <c r="N60" s="79"/>
      <c r="O60" s="79"/>
      <c r="P60" s="29"/>
      <c r="Q60" s="29"/>
      <c r="R60" s="10"/>
      <c r="S60" s="10"/>
      <c r="T60" s="10"/>
      <c r="U60" s="10"/>
      <c r="V60" s="90"/>
      <c r="W60" s="10"/>
      <c r="X60" s="10"/>
      <c r="Y60" s="10"/>
      <c r="Z60" s="10"/>
      <c r="AA60" s="90"/>
      <c r="AB60" s="90"/>
      <c r="AC60" s="10"/>
      <c r="AD60" s="139"/>
      <c r="AE60" s="144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</row>
    <row r="61" spans="1:252" s="141" customFormat="1" ht="15" hidden="1">
      <c r="A61" s="10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29"/>
      <c r="Q61" s="29"/>
      <c r="R61" s="10"/>
      <c r="S61" s="10"/>
      <c r="T61" s="10"/>
      <c r="U61" s="10"/>
      <c r="V61" s="10"/>
      <c r="W61" s="10"/>
      <c r="X61" s="10"/>
      <c r="Y61" s="10"/>
      <c r="Z61" s="10"/>
      <c r="AA61" s="90"/>
      <c r="AB61" s="90"/>
      <c r="AC61" s="10"/>
      <c r="AD61" s="139"/>
      <c r="AE61" s="144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</row>
    <row r="62" spans="1:252" s="141" customFormat="1" ht="15" hidden="1">
      <c r="A62" s="10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29"/>
      <c r="Q62" s="29"/>
      <c r="R62" s="10"/>
      <c r="S62" s="10"/>
      <c r="T62" s="10"/>
      <c r="U62" s="10"/>
      <c r="V62" s="10"/>
      <c r="W62" s="10"/>
      <c r="X62" s="10"/>
      <c r="Y62" s="10"/>
      <c r="Z62" s="10"/>
      <c r="AA62" s="90"/>
      <c r="AB62" s="90"/>
      <c r="AC62" s="10"/>
      <c r="AD62" s="139"/>
      <c r="AE62" s="144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</row>
    <row r="63" spans="1:252" s="141" customFormat="1" ht="15" hidden="1">
      <c r="A63" s="10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29"/>
      <c r="Q63" s="29"/>
      <c r="R63" s="10"/>
      <c r="S63" s="10"/>
      <c r="T63" s="10"/>
      <c r="U63" s="10"/>
      <c r="V63" s="10"/>
      <c r="W63" s="10"/>
      <c r="X63" s="10"/>
      <c r="Y63" s="10"/>
      <c r="Z63" s="10"/>
      <c r="AA63" s="90"/>
      <c r="AB63" s="90"/>
      <c r="AC63" s="10"/>
      <c r="AD63" s="139"/>
      <c r="AE63" s="144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</row>
    <row r="64" spans="1:252" s="141" customFormat="1" ht="15" hidden="1">
      <c r="A64" s="10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29"/>
      <c r="Q64" s="29"/>
      <c r="R64" s="10"/>
      <c r="S64" s="10"/>
      <c r="T64" s="10"/>
      <c r="U64" s="10"/>
      <c r="V64" s="10"/>
      <c r="W64" s="10"/>
      <c r="X64" s="10"/>
      <c r="Y64" s="10"/>
      <c r="Z64" s="10"/>
      <c r="AA64" s="90"/>
      <c r="AB64" s="90"/>
      <c r="AC64" s="10"/>
      <c r="AD64" s="139"/>
      <c r="AE64" s="144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</row>
    <row r="65" spans="1:252" s="141" customFormat="1" ht="15" hidden="1">
      <c r="A65" s="10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29"/>
      <c r="Q65" s="29"/>
      <c r="R65" s="10"/>
      <c r="S65" s="10"/>
      <c r="T65" s="10"/>
      <c r="U65" s="10"/>
      <c r="V65" s="10"/>
      <c r="W65" s="10"/>
      <c r="X65" s="10"/>
      <c r="Y65" s="10"/>
      <c r="Z65" s="10"/>
      <c r="AA65" s="90"/>
      <c r="AB65" s="90"/>
      <c r="AC65" s="10"/>
      <c r="AD65" s="139"/>
      <c r="AE65" s="144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</row>
    <row r="66" spans="1:252" s="141" customFormat="1" ht="15" hidden="1">
      <c r="A66" s="10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29"/>
      <c r="Q66" s="29"/>
      <c r="R66" s="10"/>
      <c r="S66" s="10"/>
      <c r="T66" s="10"/>
      <c r="U66" s="10"/>
      <c r="V66" s="10"/>
      <c r="W66" s="10"/>
      <c r="X66" s="10"/>
      <c r="Y66" s="10"/>
      <c r="Z66" s="10"/>
      <c r="AA66" s="90"/>
      <c r="AB66" s="90"/>
      <c r="AC66" s="10"/>
      <c r="AD66" s="139"/>
      <c r="AE66" s="144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</row>
    <row r="67" spans="1:252" s="141" customFormat="1" ht="15" hidden="1">
      <c r="A67" s="10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29"/>
      <c r="Q67" s="29"/>
      <c r="R67" s="10"/>
      <c r="S67" s="10"/>
      <c r="T67" s="10"/>
      <c r="U67" s="10"/>
      <c r="V67" s="10"/>
      <c r="W67" s="10"/>
      <c r="X67" s="10"/>
      <c r="Y67" s="10"/>
      <c r="Z67" s="10"/>
      <c r="AA67" s="90"/>
      <c r="AB67" s="90"/>
      <c r="AC67" s="10"/>
      <c r="AD67" s="139"/>
      <c r="AE67" s="144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</row>
    <row r="68" spans="1:252" s="141" customFormat="1" ht="15" hidden="1">
      <c r="A68" s="10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29"/>
      <c r="Q68" s="29"/>
      <c r="R68" s="10"/>
      <c r="S68" s="10"/>
      <c r="T68" s="10"/>
      <c r="U68" s="10"/>
      <c r="V68" s="10"/>
      <c r="W68" s="10"/>
      <c r="X68" s="10"/>
      <c r="Y68" s="10"/>
      <c r="Z68" s="10"/>
      <c r="AA68" s="90"/>
      <c r="AB68" s="90"/>
      <c r="AC68" s="10"/>
      <c r="AD68" s="139"/>
      <c r="AE68" s="144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</row>
    <row r="69" spans="1:252" s="141" customFormat="1" ht="15" hidden="1">
      <c r="A69" s="10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29"/>
      <c r="Q69" s="29"/>
      <c r="R69" s="10"/>
      <c r="S69" s="10"/>
      <c r="T69" s="10"/>
      <c r="U69" s="10"/>
      <c r="V69" s="10"/>
      <c r="W69" s="10"/>
      <c r="X69" s="10"/>
      <c r="Y69" s="10"/>
      <c r="Z69" s="10"/>
      <c r="AA69" s="90"/>
      <c r="AB69" s="90"/>
      <c r="AC69" s="10"/>
      <c r="AD69" s="139"/>
      <c r="AE69" s="144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</row>
    <row r="70" spans="1:252" s="141" customFormat="1" ht="15" hidden="1">
      <c r="A70" s="10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29"/>
      <c r="Q70" s="29"/>
      <c r="R70" s="10"/>
      <c r="S70" s="10"/>
      <c r="T70" s="10"/>
      <c r="U70" s="10"/>
      <c r="V70" s="10"/>
      <c r="W70" s="10"/>
      <c r="X70" s="10"/>
      <c r="Y70" s="10"/>
      <c r="Z70" s="10"/>
      <c r="AA70" s="90"/>
      <c r="AB70" s="90"/>
      <c r="AC70" s="10"/>
      <c r="AD70" s="139"/>
      <c r="AE70" s="144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</row>
    <row r="71" spans="1:252" s="141" customFormat="1" ht="15" hidden="1">
      <c r="A71" s="10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29"/>
      <c r="Q71" s="29"/>
      <c r="R71" s="10"/>
      <c r="S71" s="10"/>
      <c r="T71" s="10"/>
      <c r="U71" s="10"/>
      <c r="V71" s="10"/>
      <c r="W71" s="10"/>
      <c r="X71" s="10"/>
      <c r="Y71" s="10"/>
      <c r="Z71" s="10"/>
      <c r="AA71" s="90"/>
      <c r="AB71" s="90"/>
      <c r="AC71" s="10"/>
      <c r="AD71" s="139"/>
      <c r="AE71" s="144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</row>
    <row r="72" spans="1:252" s="141" customFormat="1" ht="15" hidden="1">
      <c r="A72" s="10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29"/>
      <c r="Q72" s="29"/>
      <c r="R72" s="10"/>
      <c r="S72" s="10"/>
      <c r="T72" s="10"/>
      <c r="U72" s="10"/>
      <c r="V72" s="10"/>
      <c r="W72" s="10"/>
      <c r="X72" s="10"/>
      <c r="Y72" s="10"/>
      <c r="Z72" s="10"/>
      <c r="AA72" s="90"/>
      <c r="AB72" s="90"/>
      <c r="AC72" s="10"/>
      <c r="AD72" s="139"/>
      <c r="AE72" s="144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</row>
    <row r="73" spans="1:252" s="141" customFormat="1" ht="15" hidden="1">
      <c r="A73" s="10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29"/>
      <c r="Q73" s="29"/>
      <c r="R73" s="10"/>
      <c r="S73" s="10"/>
      <c r="T73" s="10"/>
      <c r="U73" s="10"/>
      <c r="V73" s="10"/>
      <c r="W73" s="10"/>
      <c r="X73" s="10"/>
      <c r="Y73" s="10"/>
      <c r="Z73" s="10"/>
      <c r="AA73" s="90"/>
      <c r="AB73" s="90"/>
      <c r="AC73" s="10"/>
      <c r="AD73" s="139"/>
      <c r="AE73" s="144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</row>
    <row r="74" spans="1:252" s="141" customFormat="1" ht="15" hidden="1">
      <c r="A74" s="10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29"/>
      <c r="Q74" s="29"/>
      <c r="R74" s="10"/>
      <c r="S74" s="10"/>
      <c r="T74" s="10"/>
      <c r="U74" s="10"/>
      <c r="V74" s="10"/>
      <c r="W74" s="10"/>
      <c r="X74" s="10"/>
      <c r="Y74" s="10"/>
      <c r="Z74" s="10"/>
      <c r="AA74" s="90"/>
      <c r="AB74" s="90"/>
      <c r="AC74" s="10"/>
      <c r="AD74" s="139"/>
      <c r="AE74" s="144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</row>
    <row r="75" spans="1:252" s="141" customFormat="1" ht="15" hidden="1">
      <c r="A75" s="10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29"/>
      <c r="Q75" s="29"/>
      <c r="R75" s="10"/>
      <c r="S75" s="10"/>
      <c r="T75" s="10"/>
      <c r="U75" s="10"/>
      <c r="V75" s="10"/>
      <c r="W75" s="10"/>
      <c r="X75" s="10"/>
      <c r="Y75" s="10"/>
      <c r="Z75" s="10"/>
      <c r="AA75" s="90"/>
      <c r="AB75" s="90"/>
      <c r="AC75" s="10"/>
      <c r="AD75" s="139"/>
      <c r="AE75" s="144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</row>
    <row r="76" spans="1:252" s="141" customFormat="1" ht="15" hidden="1">
      <c r="A76" s="10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29"/>
      <c r="Q76" s="29"/>
      <c r="R76" s="10"/>
      <c r="S76" s="10"/>
      <c r="T76" s="10"/>
      <c r="U76" s="10"/>
      <c r="V76" s="10"/>
      <c r="W76" s="10"/>
      <c r="X76" s="10"/>
      <c r="Y76" s="10"/>
      <c r="Z76" s="10"/>
      <c r="AA76" s="90"/>
      <c r="AB76" s="90"/>
      <c r="AC76" s="10"/>
      <c r="AD76" s="139"/>
      <c r="AE76" s="144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</row>
    <row r="77" spans="1:252" s="141" customFormat="1" ht="15" hidden="1">
      <c r="A77" s="10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29"/>
      <c r="Q77" s="29"/>
      <c r="R77" s="10"/>
      <c r="S77" s="10"/>
      <c r="T77" s="10"/>
      <c r="U77" s="10"/>
      <c r="V77" s="10"/>
      <c r="W77" s="10"/>
      <c r="X77" s="10"/>
      <c r="Y77" s="10"/>
      <c r="Z77" s="10"/>
      <c r="AA77" s="90"/>
      <c r="AB77" s="90"/>
      <c r="AC77" s="10"/>
      <c r="AD77" s="139"/>
      <c r="AE77" s="144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</row>
    <row r="78" spans="1:252" s="141" customFormat="1" ht="15" hidden="1">
      <c r="A78" s="10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29"/>
      <c r="Q78" s="29"/>
      <c r="R78" s="10"/>
      <c r="S78" s="10"/>
      <c r="T78" s="10"/>
      <c r="U78" s="10"/>
      <c r="V78" s="10"/>
      <c r="W78" s="10"/>
      <c r="X78" s="10"/>
      <c r="Y78" s="10"/>
      <c r="Z78" s="10"/>
      <c r="AA78" s="90"/>
      <c r="AB78" s="90"/>
      <c r="AC78" s="10"/>
      <c r="AD78" s="139"/>
      <c r="AE78" s="144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</row>
  </sheetData>
  <sheetProtection password="FF69" sheet="1" objects="1" scenarios="1" selectLockedCells="1"/>
  <mergeCells count="46">
    <mergeCell ref="L19:P19"/>
    <mergeCell ref="B2:H2"/>
    <mergeCell ref="I2:J2"/>
    <mergeCell ref="E5:H5"/>
    <mergeCell ref="M5:O5"/>
    <mergeCell ref="E7:H7"/>
    <mergeCell ref="M7:O7"/>
    <mergeCell ref="E15:F15"/>
    <mergeCell ref="C18:E18"/>
    <mergeCell ref="F18:H18"/>
    <mergeCell ref="I18:K18"/>
    <mergeCell ref="L18:P18"/>
    <mergeCell ref="L31:P31"/>
    <mergeCell ref="L20:P20"/>
    <mergeCell ref="L21:P21"/>
    <mergeCell ref="L22:P22"/>
    <mergeCell ref="L23:P23"/>
    <mergeCell ref="L24:P24"/>
    <mergeCell ref="L25:P25"/>
    <mergeCell ref="L26:P26"/>
    <mergeCell ref="L27:P27"/>
    <mergeCell ref="L28:P28"/>
    <mergeCell ref="L29:P29"/>
    <mergeCell ref="L30:P30"/>
    <mergeCell ref="L43:P43"/>
    <mergeCell ref="L32:P32"/>
    <mergeCell ref="L33:P33"/>
    <mergeCell ref="L34:P34"/>
    <mergeCell ref="L35:P35"/>
    <mergeCell ref="L36:P36"/>
    <mergeCell ref="L37:P37"/>
    <mergeCell ref="L38:P38"/>
    <mergeCell ref="L39:P39"/>
    <mergeCell ref="L40:P40"/>
    <mergeCell ref="L41:P41"/>
    <mergeCell ref="L42:P42"/>
    <mergeCell ref="L50:P50"/>
    <mergeCell ref="K56:L56"/>
    <mergeCell ref="C58:G58"/>
    <mergeCell ref="L58:P58"/>
    <mergeCell ref="L44:P44"/>
    <mergeCell ref="L45:P45"/>
    <mergeCell ref="L46:P46"/>
    <mergeCell ref="L47:P47"/>
    <mergeCell ref="L48:P48"/>
    <mergeCell ref="L49:P49"/>
  </mergeCells>
  <conditionalFormatting sqref="L20:O22 C51:O51 C20:D50">
    <cfRule type="expression" dxfId="509" priority="126" stopIfTrue="1">
      <formula>OR(($A20="Samstag"),($A20="Sonntag"))</formula>
    </cfRule>
  </conditionalFormatting>
  <conditionalFormatting sqref="L23:O23">
    <cfRule type="expression" dxfId="508" priority="125" stopIfTrue="1">
      <formula>OR(($A23="Samstag"),($A23="Sonntag"))</formula>
    </cfRule>
  </conditionalFormatting>
  <conditionalFormatting sqref="L24:O50">
    <cfRule type="expression" dxfId="507" priority="124" stopIfTrue="1">
      <formula>OR(($A24="Samstag"),($A24="Sonntag"))</formula>
    </cfRule>
  </conditionalFormatting>
  <conditionalFormatting sqref="B20:B50">
    <cfRule type="expression" dxfId="506" priority="4" stopIfTrue="1">
      <formula>OR(($A20="Samstag"),($A20="Sonntag"))</formula>
    </cfRule>
    <cfRule type="expression" dxfId="505" priority="5" stopIfTrue="1">
      <formula>$Q20=TRUE()</formula>
    </cfRule>
  </conditionalFormatting>
  <conditionalFormatting sqref="F30:H30">
    <cfRule type="expression" dxfId="504" priority="123" stopIfTrue="1">
      <formula>OR(($A30="Samstag"),($A30="Sonntag"))</formula>
    </cfRule>
  </conditionalFormatting>
  <conditionalFormatting sqref="F30:H30">
    <cfRule type="expression" dxfId="503" priority="122" stopIfTrue="1">
      <formula>OR(($A30="Samstag"),($A30="Sonntag"))</formula>
    </cfRule>
  </conditionalFormatting>
  <conditionalFormatting sqref="F50:H50">
    <cfRule type="expression" dxfId="502" priority="111" stopIfTrue="1">
      <formula>OR(($A50="Samstag"),($A50="Sonntag"))</formula>
    </cfRule>
  </conditionalFormatting>
  <conditionalFormatting sqref="F50:H50">
    <cfRule type="expression" dxfId="501" priority="110" stopIfTrue="1">
      <formula>OR(($A50="Samstag"),($A50="Sonntag"))</formula>
    </cfRule>
  </conditionalFormatting>
  <conditionalFormatting sqref="F44:H44">
    <cfRule type="expression" dxfId="500" priority="114" stopIfTrue="1">
      <formula>OR(($A44="Samstag"),($A44="Sonntag"))</formula>
    </cfRule>
  </conditionalFormatting>
  <conditionalFormatting sqref="F30:H30">
    <cfRule type="expression" dxfId="499" priority="118" stopIfTrue="1">
      <formula>OR(($A30="Samstag"),($A30="Sonntag"))</formula>
    </cfRule>
  </conditionalFormatting>
  <conditionalFormatting sqref="F22:H23">
    <cfRule type="expression" dxfId="498" priority="121" stopIfTrue="1">
      <formula>OR(($A22="Samstag"),($A22="Sonntag"))</formula>
    </cfRule>
  </conditionalFormatting>
  <conditionalFormatting sqref="F22:H22">
    <cfRule type="expression" dxfId="497" priority="120" stopIfTrue="1">
      <formula>OR(($A22="Samstag"),($A22="Sonntag"))</formula>
    </cfRule>
  </conditionalFormatting>
  <conditionalFormatting sqref="F23:H23">
    <cfRule type="expression" dxfId="496" priority="119" stopIfTrue="1">
      <formula>OR(($A23="Samstag"),($A23="Sonntag"))</formula>
    </cfRule>
  </conditionalFormatting>
  <conditionalFormatting sqref="F37:H37">
    <cfRule type="expression" dxfId="495" priority="116" stopIfTrue="1">
      <formula>OR(($A37="Samstag"),($A37="Sonntag"))</formula>
    </cfRule>
  </conditionalFormatting>
  <conditionalFormatting sqref="F37:H37">
    <cfRule type="expression" dxfId="494" priority="117" stopIfTrue="1">
      <formula>OR(($A37="Samstag"),($A37="Sonntag"))</formula>
    </cfRule>
  </conditionalFormatting>
  <conditionalFormatting sqref="F37:H37">
    <cfRule type="expression" dxfId="493" priority="115" stopIfTrue="1">
      <formula>OR(($A37="Samstag"),($A37="Sonntag"))</formula>
    </cfRule>
  </conditionalFormatting>
  <conditionalFormatting sqref="F44:H44">
    <cfRule type="expression" dxfId="492" priority="113" stopIfTrue="1">
      <formula>OR(($A44="Samstag"),($A44="Sonntag"))</formula>
    </cfRule>
  </conditionalFormatting>
  <conditionalFormatting sqref="F44:H44">
    <cfRule type="expression" dxfId="491" priority="112" stopIfTrue="1">
      <formula>OR(($A44="Samstag"),($A44="Sonntag"))</formula>
    </cfRule>
  </conditionalFormatting>
  <conditionalFormatting sqref="F20:H20">
    <cfRule type="expression" dxfId="490" priority="109" stopIfTrue="1">
      <formula>OR(($A20="Samstag"),($A20="Sonntag"))</formula>
    </cfRule>
  </conditionalFormatting>
  <conditionalFormatting sqref="F20:H20">
    <cfRule type="expression" dxfId="489" priority="108" stopIfTrue="1">
      <formula>OR(($A20="Samstag"),($A20="Sonntag"))</formula>
    </cfRule>
  </conditionalFormatting>
  <conditionalFormatting sqref="G21">
    <cfRule type="expression" dxfId="488" priority="107" stopIfTrue="1">
      <formula>OR(($A21="Samstag"),($A21="Sonntag"))</formula>
    </cfRule>
  </conditionalFormatting>
  <conditionalFormatting sqref="G21">
    <cfRule type="expression" dxfId="487" priority="106" stopIfTrue="1">
      <formula>OR(($A21="Samstag"),($A21="Sonntag"))</formula>
    </cfRule>
  </conditionalFormatting>
  <conditionalFormatting sqref="F29:H29">
    <cfRule type="expression" dxfId="486" priority="105" stopIfTrue="1">
      <formula>OR(($A29="Samstag"),($A29="Sonntag"))</formula>
    </cfRule>
  </conditionalFormatting>
  <conditionalFormatting sqref="F29:H29">
    <cfRule type="expression" dxfId="485" priority="104" stopIfTrue="1">
      <formula>OR(($A29="Samstag"),($A29="Sonntag"))</formula>
    </cfRule>
  </conditionalFormatting>
  <conditionalFormatting sqref="F36:H36">
    <cfRule type="expression" dxfId="484" priority="103" stopIfTrue="1">
      <formula>OR(($A36="Samstag"),($A36="Sonntag"))</formula>
    </cfRule>
  </conditionalFormatting>
  <conditionalFormatting sqref="F36:H36">
    <cfRule type="expression" dxfId="483" priority="102" stopIfTrue="1">
      <formula>OR(($A36="Samstag"),($A36="Sonntag"))</formula>
    </cfRule>
  </conditionalFormatting>
  <conditionalFormatting sqref="F43:H43">
    <cfRule type="expression" dxfId="482" priority="101" stopIfTrue="1">
      <formula>OR(($A43="Samstag"),($A43="Sonntag"))</formula>
    </cfRule>
  </conditionalFormatting>
  <conditionalFormatting sqref="F43:H43">
    <cfRule type="expression" dxfId="481" priority="100" stopIfTrue="1">
      <formula>OR(($A43="Samstag"),($A43="Sonntag"))</formula>
    </cfRule>
  </conditionalFormatting>
  <conditionalFormatting sqref="G24:G28">
    <cfRule type="expression" dxfId="480" priority="99" stopIfTrue="1">
      <formula>OR(($A24="Samstag"),($A24="Sonntag"))</formula>
    </cfRule>
  </conditionalFormatting>
  <conditionalFormatting sqref="G24:G28">
    <cfRule type="expression" dxfId="479" priority="98" stopIfTrue="1">
      <formula>OR(($A24="Samstag"),($A24="Sonntag"))</formula>
    </cfRule>
  </conditionalFormatting>
  <conditionalFormatting sqref="G31:G35">
    <cfRule type="expression" dxfId="478" priority="97" stopIfTrue="1">
      <formula>OR(($A31="Samstag"),($A31="Sonntag"))</formula>
    </cfRule>
  </conditionalFormatting>
  <conditionalFormatting sqref="G31:G35">
    <cfRule type="expression" dxfId="477" priority="96" stopIfTrue="1">
      <formula>OR(($A31="Samstag"),($A31="Sonntag"))</formula>
    </cfRule>
  </conditionalFormatting>
  <conditionalFormatting sqref="G38:G42">
    <cfRule type="expression" dxfId="476" priority="95" stopIfTrue="1">
      <formula>OR(($A38="Samstag"),($A38="Sonntag"))</formula>
    </cfRule>
  </conditionalFormatting>
  <conditionalFormatting sqref="G38:G42">
    <cfRule type="expression" dxfId="475" priority="94" stopIfTrue="1">
      <formula>OR(($A38="Samstag"),($A38="Sonntag"))</formula>
    </cfRule>
  </conditionalFormatting>
  <conditionalFormatting sqref="G45:G49">
    <cfRule type="expression" dxfId="474" priority="93" stopIfTrue="1">
      <formula>OR(($A45="Samstag"),($A45="Sonntag"))</formula>
    </cfRule>
  </conditionalFormatting>
  <conditionalFormatting sqref="G45:G49">
    <cfRule type="expression" dxfId="473" priority="92" stopIfTrue="1">
      <formula>OR(($A45="Samstag"),($A45="Sonntag"))</formula>
    </cfRule>
  </conditionalFormatting>
  <conditionalFormatting sqref="F21">
    <cfRule type="expression" dxfId="472" priority="91" stopIfTrue="1">
      <formula>OR(($A21="Samstag"),($A21="Sonntag"))</formula>
    </cfRule>
  </conditionalFormatting>
  <conditionalFormatting sqref="F21">
    <cfRule type="expression" dxfId="471" priority="90" stopIfTrue="1">
      <formula>OR(($A21="Samstag"),($A21="Sonntag"))</formula>
    </cfRule>
  </conditionalFormatting>
  <conditionalFormatting sqref="F24:F28">
    <cfRule type="expression" dxfId="470" priority="89" stopIfTrue="1">
      <formula>OR(($A24="Samstag"),($A24="Sonntag"))</formula>
    </cfRule>
  </conditionalFormatting>
  <conditionalFormatting sqref="F24:F28">
    <cfRule type="expression" dxfId="469" priority="88" stopIfTrue="1">
      <formula>OR(($A24="Samstag"),($A24="Sonntag"))</formula>
    </cfRule>
  </conditionalFormatting>
  <conditionalFormatting sqref="F31:F35">
    <cfRule type="expression" dxfId="468" priority="87" stopIfTrue="1">
      <formula>OR(($A31="Samstag"),($A31="Sonntag"))</formula>
    </cfRule>
  </conditionalFormatting>
  <conditionalFormatting sqref="F31:F35">
    <cfRule type="expression" dxfId="467" priority="86" stopIfTrue="1">
      <formula>OR(($A31="Samstag"),($A31="Sonntag"))</formula>
    </cfRule>
  </conditionalFormatting>
  <conditionalFormatting sqref="F38:F42">
    <cfRule type="expression" dxfId="466" priority="85" stopIfTrue="1">
      <formula>OR(($A38="Samstag"),($A38="Sonntag"))</formula>
    </cfRule>
  </conditionalFormatting>
  <conditionalFormatting sqref="F38:F42">
    <cfRule type="expression" dxfId="465" priority="84" stopIfTrue="1">
      <formula>OR(($A38="Samstag"),($A38="Sonntag"))</formula>
    </cfRule>
  </conditionalFormatting>
  <conditionalFormatting sqref="H38:H42">
    <cfRule type="expression" dxfId="464" priority="75" stopIfTrue="1">
      <formula>OR(($A38="Samstag"),($A38="Sonntag"))</formula>
    </cfRule>
  </conditionalFormatting>
  <conditionalFormatting sqref="H38:H42">
    <cfRule type="expression" dxfId="463" priority="74" stopIfTrue="1">
      <formula>OR(($A38="Samstag"),($A38="Sonntag"))</formula>
    </cfRule>
  </conditionalFormatting>
  <conditionalFormatting sqref="F45:F49">
    <cfRule type="expression" dxfId="462" priority="83" stopIfTrue="1">
      <formula>OR(($A45="Samstag"),($A45="Sonntag"))</formula>
    </cfRule>
  </conditionalFormatting>
  <conditionalFormatting sqref="F45:F49">
    <cfRule type="expression" dxfId="461" priority="82" stopIfTrue="1">
      <formula>OR(($A45="Samstag"),($A45="Sonntag"))</formula>
    </cfRule>
  </conditionalFormatting>
  <conditionalFormatting sqref="H21">
    <cfRule type="expression" dxfId="460" priority="81" stopIfTrue="1">
      <formula>OR(($A21="Samstag"),($A21="Sonntag"))</formula>
    </cfRule>
  </conditionalFormatting>
  <conditionalFormatting sqref="H21">
    <cfRule type="expression" dxfId="459" priority="80" stopIfTrue="1">
      <formula>OR(($A21="Samstag"),($A21="Sonntag"))</formula>
    </cfRule>
  </conditionalFormatting>
  <conditionalFormatting sqref="H24:H28">
    <cfRule type="expression" dxfId="458" priority="79" stopIfTrue="1">
      <formula>OR(($A24="Samstag"),($A24="Sonntag"))</formula>
    </cfRule>
  </conditionalFormatting>
  <conditionalFormatting sqref="H24:H28">
    <cfRule type="expression" dxfId="457" priority="78" stopIfTrue="1">
      <formula>OR(($A24="Samstag"),($A24="Sonntag"))</formula>
    </cfRule>
  </conditionalFormatting>
  <conditionalFormatting sqref="H31:H35">
    <cfRule type="expression" dxfId="456" priority="77" stopIfTrue="1">
      <formula>OR(($A31="Samstag"),($A31="Sonntag"))</formula>
    </cfRule>
  </conditionalFormatting>
  <conditionalFormatting sqref="H31:H35">
    <cfRule type="expression" dxfId="455" priority="76" stopIfTrue="1">
      <formula>OR(($A31="Samstag"),($A31="Sonntag"))</formula>
    </cfRule>
  </conditionalFormatting>
  <conditionalFormatting sqref="H45:H49">
    <cfRule type="expression" dxfId="454" priority="73" stopIfTrue="1">
      <formula>OR(($A45="Samstag"),($A45="Sonntag"))</formula>
    </cfRule>
  </conditionalFormatting>
  <conditionalFormatting sqref="H45:H49">
    <cfRule type="expression" dxfId="453" priority="72" stopIfTrue="1">
      <formula>OR(($A45="Samstag"),($A45="Sonntag"))</formula>
    </cfRule>
  </conditionalFormatting>
  <conditionalFormatting sqref="J30">
    <cfRule type="expression" dxfId="452" priority="71" stopIfTrue="1">
      <formula>OR(($A30="Samstag"),($A30="Sonntag"))</formula>
    </cfRule>
  </conditionalFormatting>
  <conditionalFormatting sqref="J30">
    <cfRule type="expression" dxfId="451" priority="70" stopIfTrue="1">
      <formula>OR(($A30="Samstag"),($A30="Sonntag"))</formula>
    </cfRule>
  </conditionalFormatting>
  <conditionalFormatting sqref="J50">
    <cfRule type="expression" dxfId="450" priority="59" stopIfTrue="1">
      <formula>OR(($A50="Samstag"),($A50="Sonntag"))</formula>
    </cfRule>
  </conditionalFormatting>
  <conditionalFormatting sqref="J50">
    <cfRule type="expression" dxfId="449" priority="58" stopIfTrue="1">
      <formula>OR(($A50="Samstag"),($A50="Sonntag"))</formula>
    </cfRule>
  </conditionalFormatting>
  <conditionalFormatting sqref="J44">
    <cfRule type="expression" dxfId="448" priority="62" stopIfTrue="1">
      <formula>OR(($A44="Samstag"),($A44="Sonntag"))</formula>
    </cfRule>
  </conditionalFormatting>
  <conditionalFormatting sqref="J30">
    <cfRule type="expression" dxfId="447" priority="66" stopIfTrue="1">
      <formula>OR(($A30="Samstag"),($A30="Sonntag"))</formula>
    </cfRule>
  </conditionalFormatting>
  <conditionalFormatting sqref="J22:J23">
    <cfRule type="expression" dxfId="446" priority="69" stopIfTrue="1">
      <formula>OR(($A22="Samstag"),($A22="Sonntag"))</formula>
    </cfRule>
  </conditionalFormatting>
  <conditionalFormatting sqref="J22">
    <cfRule type="expression" dxfId="445" priority="68" stopIfTrue="1">
      <formula>OR(($A22="Samstag"),($A22="Sonntag"))</formula>
    </cfRule>
  </conditionalFormatting>
  <conditionalFormatting sqref="J23">
    <cfRule type="expression" dxfId="444" priority="67" stopIfTrue="1">
      <formula>OR(($A23="Samstag"),($A23="Sonntag"))</formula>
    </cfRule>
  </conditionalFormatting>
  <conditionalFormatting sqref="J37">
    <cfRule type="expression" dxfId="443" priority="64" stopIfTrue="1">
      <formula>OR(($A37="Samstag"),($A37="Sonntag"))</formula>
    </cfRule>
  </conditionalFormatting>
  <conditionalFormatting sqref="J37">
    <cfRule type="expression" dxfId="442" priority="65" stopIfTrue="1">
      <formula>OR(($A37="Samstag"),($A37="Sonntag"))</formula>
    </cfRule>
  </conditionalFormatting>
  <conditionalFormatting sqref="J37">
    <cfRule type="expression" dxfId="441" priority="63" stopIfTrue="1">
      <formula>OR(($A37="Samstag"),($A37="Sonntag"))</formula>
    </cfRule>
  </conditionalFormatting>
  <conditionalFormatting sqref="J44">
    <cfRule type="expression" dxfId="440" priority="61" stopIfTrue="1">
      <formula>OR(($A44="Samstag"),($A44="Sonntag"))</formula>
    </cfRule>
  </conditionalFormatting>
  <conditionalFormatting sqref="J44">
    <cfRule type="expression" dxfId="439" priority="60" stopIfTrue="1">
      <formula>OR(($A44="Samstag"),($A44="Sonntag"))</formula>
    </cfRule>
  </conditionalFormatting>
  <conditionalFormatting sqref="J20">
    <cfRule type="expression" dxfId="438" priority="57" stopIfTrue="1">
      <formula>OR(($A20="Samstag"),($A20="Sonntag"))</formula>
    </cfRule>
  </conditionalFormatting>
  <conditionalFormatting sqref="J20">
    <cfRule type="expression" dxfId="437" priority="56" stopIfTrue="1">
      <formula>OR(($A20="Samstag"),($A20="Sonntag"))</formula>
    </cfRule>
  </conditionalFormatting>
  <conditionalFormatting sqref="J29">
    <cfRule type="expression" dxfId="436" priority="55" stopIfTrue="1">
      <formula>OR(($A29="Samstag"),($A29="Sonntag"))</formula>
    </cfRule>
  </conditionalFormatting>
  <conditionalFormatting sqref="J29">
    <cfRule type="expression" dxfId="435" priority="54" stopIfTrue="1">
      <formula>OR(($A29="Samstag"),($A29="Sonntag"))</formula>
    </cfRule>
  </conditionalFormatting>
  <conditionalFormatting sqref="J36">
    <cfRule type="expression" dxfId="434" priority="53" stopIfTrue="1">
      <formula>OR(($A36="Samstag"),($A36="Sonntag"))</formula>
    </cfRule>
  </conditionalFormatting>
  <conditionalFormatting sqref="J36">
    <cfRule type="expression" dxfId="433" priority="52" stopIfTrue="1">
      <formula>OR(($A36="Samstag"),($A36="Sonntag"))</formula>
    </cfRule>
  </conditionalFormatting>
  <conditionalFormatting sqref="J43">
    <cfRule type="expression" dxfId="432" priority="51" stopIfTrue="1">
      <formula>OR(($A43="Samstag"),($A43="Sonntag"))</formula>
    </cfRule>
  </conditionalFormatting>
  <conditionalFormatting sqref="J43">
    <cfRule type="expression" dxfId="431" priority="50" stopIfTrue="1">
      <formula>OR(($A43="Samstag"),($A43="Sonntag"))</formula>
    </cfRule>
  </conditionalFormatting>
  <conditionalFormatting sqref="J38:J42">
    <cfRule type="expression" dxfId="430" priority="43" stopIfTrue="1">
      <formula>OR(($A38="Samstag"),($A38="Sonntag"))</formula>
    </cfRule>
  </conditionalFormatting>
  <conditionalFormatting sqref="J38:J42">
    <cfRule type="expression" dxfId="429" priority="42" stopIfTrue="1">
      <formula>OR(($A38="Samstag"),($A38="Sonntag"))</formula>
    </cfRule>
  </conditionalFormatting>
  <conditionalFormatting sqref="J21">
    <cfRule type="expression" dxfId="428" priority="49" stopIfTrue="1">
      <formula>OR(($A21="Samstag"),($A21="Sonntag"))</formula>
    </cfRule>
  </conditionalFormatting>
  <conditionalFormatting sqref="J21">
    <cfRule type="expression" dxfId="427" priority="48" stopIfTrue="1">
      <formula>OR(($A21="Samstag"),($A21="Sonntag"))</formula>
    </cfRule>
  </conditionalFormatting>
  <conditionalFormatting sqref="J24:J28">
    <cfRule type="expression" dxfId="426" priority="47" stopIfTrue="1">
      <formula>OR(($A24="Samstag"),($A24="Sonntag"))</formula>
    </cfRule>
  </conditionalFormatting>
  <conditionalFormatting sqref="J24:J28">
    <cfRule type="expression" dxfId="425" priority="46" stopIfTrue="1">
      <formula>OR(($A24="Samstag"),($A24="Sonntag"))</formula>
    </cfRule>
  </conditionalFormatting>
  <conditionalFormatting sqref="J31:J35">
    <cfRule type="expression" dxfId="424" priority="45" stopIfTrue="1">
      <formula>OR(($A31="Samstag"),($A31="Sonntag"))</formula>
    </cfRule>
  </conditionalFormatting>
  <conditionalFormatting sqref="J31:J35">
    <cfRule type="expression" dxfId="423" priority="44" stopIfTrue="1">
      <formula>OR(($A31="Samstag"),($A31="Sonntag"))</formula>
    </cfRule>
  </conditionalFormatting>
  <conditionalFormatting sqref="J45:J49">
    <cfRule type="expression" dxfId="422" priority="41" stopIfTrue="1">
      <formula>OR(($A45="Samstag"),($A45="Sonntag"))</formula>
    </cfRule>
  </conditionalFormatting>
  <conditionalFormatting sqref="J45:J49">
    <cfRule type="expression" dxfId="421" priority="40" stopIfTrue="1">
      <formula>OR(($A45="Samstag"),($A45="Sonntag"))</formula>
    </cfRule>
  </conditionalFormatting>
  <conditionalFormatting sqref="K30">
    <cfRule type="expression" dxfId="420" priority="39" stopIfTrue="1">
      <formula>OR(($A30="Samstag"),($A30="Sonntag"))</formula>
    </cfRule>
  </conditionalFormatting>
  <conditionalFormatting sqref="K30">
    <cfRule type="expression" dxfId="419" priority="38" stopIfTrue="1">
      <formula>OR(($A30="Samstag"),($A30="Sonntag"))</formula>
    </cfRule>
  </conditionalFormatting>
  <conditionalFormatting sqref="K50">
    <cfRule type="expression" dxfId="418" priority="27" stopIfTrue="1">
      <formula>OR(($A50="Samstag"),($A50="Sonntag"))</formula>
    </cfRule>
  </conditionalFormatting>
  <conditionalFormatting sqref="K50">
    <cfRule type="expression" dxfId="417" priority="26" stopIfTrue="1">
      <formula>OR(($A50="Samstag"),($A50="Sonntag"))</formula>
    </cfRule>
  </conditionalFormatting>
  <conditionalFormatting sqref="K44">
    <cfRule type="expression" dxfId="416" priority="30" stopIfTrue="1">
      <formula>OR(($A44="Samstag"),($A44="Sonntag"))</formula>
    </cfRule>
  </conditionalFormatting>
  <conditionalFormatting sqref="K30">
    <cfRule type="expression" dxfId="415" priority="34" stopIfTrue="1">
      <formula>OR(($A30="Samstag"),($A30="Sonntag"))</formula>
    </cfRule>
  </conditionalFormatting>
  <conditionalFormatting sqref="K22:K23">
    <cfRule type="expression" dxfId="414" priority="37" stopIfTrue="1">
      <formula>OR(($A22="Samstag"),($A22="Sonntag"))</formula>
    </cfRule>
  </conditionalFormatting>
  <conditionalFormatting sqref="K22">
    <cfRule type="expression" dxfId="413" priority="36" stopIfTrue="1">
      <formula>OR(($A22="Samstag"),($A22="Sonntag"))</formula>
    </cfRule>
  </conditionalFormatting>
  <conditionalFormatting sqref="K23">
    <cfRule type="expression" dxfId="412" priority="35" stopIfTrue="1">
      <formula>OR(($A23="Samstag"),($A23="Sonntag"))</formula>
    </cfRule>
  </conditionalFormatting>
  <conditionalFormatting sqref="K37">
    <cfRule type="expression" dxfId="411" priority="32" stopIfTrue="1">
      <formula>OR(($A37="Samstag"),($A37="Sonntag"))</formula>
    </cfRule>
  </conditionalFormatting>
  <conditionalFormatting sqref="K37">
    <cfRule type="expression" dxfId="410" priority="33" stopIfTrue="1">
      <formula>OR(($A37="Samstag"),($A37="Sonntag"))</formula>
    </cfRule>
  </conditionalFormatting>
  <conditionalFormatting sqref="K37">
    <cfRule type="expression" dxfId="409" priority="31" stopIfTrue="1">
      <formula>OR(($A37="Samstag"),($A37="Sonntag"))</formula>
    </cfRule>
  </conditionalFormatting>
  <conditionalFormatting sqref="K44">
    <cfRule type="expression" dxfId="408" priority="29" stopIfTrue="1">
      <formula>OR(($A44="Samstag"),($A44="Sonntag"))</formula>
    </cfRule>
  </conditionalFormatting>
  <conditionalFormatting sqref="K44">
    <cfRule type="expression" dxfId="407" priority="28" stopIfTrue="1">
      <formula>OR(($A44="Samstag"),($A44="Sonntag"))</formula>
    </cfRule>
  </conditionalFormatting>
  <conditionalFormatting sqref="K20">
    <cfRule type="expression" dxfId="406" priority="25" stopIfTrue="1">
      <formula>OR(($A20="Samstag"),($A20="Sonntag"))</formula>
    </cfRule>
  </conditionalFormatting>
  <conditionalFormatting sqref="K20">
    <cfRule type="expression" dxfId="405" priority="24" stopIfTrue="1">
      <formula>OR(($A20="Samstag"),($A20="Sonntag"))</formula>
    </cfRule>
  </conditionalFormatting>
  <conditionalFormatting sqref="K29">
    <cfRule type="expression" dxfId="404" priority="23" stopIfTrue="1">
      <formula>OR(($A29="Samstag"),($A29="Sonntag"))</formula>
    </cfRule>
  </conditionalFormatting>
  <conditionalFormatting sqref="K29">
    <cfRule type="expression" dxfId="403" priority="22" stopIfTrue="1">
      <formula>OR(($A29="Samstag"),($A29="Sonntag"))</formula>
    </cfRule>
  </conditionalFormatting>
  <conditionalFormatting sqref="K36">
    <cfRule type="expression" dxfId="402" priority="21" stopIfTrue="1">
      <formula>OR(($A36="Samstag"),($A36="Sonntag"))</formula>
    </cfRule>
  </conditionalFormatting>
  <conditionalFormatting sqref="K36">
    <cfRule type="expression" dxfId="401" priority="20" stopIfTrue="1">
      <formula>OR(($A36="Samstag"),($A36="Sonntag"))</formula>
    </cfRule>
  </conditionalFormatting>
  <conditionalFormatting sqref="K43">
    <cfRule type="expression" dxfId="400" priority="19" stopIfTrue="1">
      <formula>OR(($A43="Samstag"),($A43="Sonntag"))</formula>
    </cfRule>
  </conditionalFormatting>
  <conditionalFormatting sqref="K43">
    <cfRule type="expression" dxfId="399" priority="18" stopIfTrue="1">
      <formula>OR(($A43="Samstag"),($A43="Sonntag"))</formula>
    </cfRule>
  </conditionalFormatting>
  <conditionalFormatting sqref="K38:K42">
    <cfRule type="expression" dxfId="398" priority="11" stopIfTrue="1">
      <formula>OR(($A38="Samstag"),($A38="Sonntag"))</formula>
    </cfRule>
  </conditionalFormatting>
  <conditionalFormatting sqref="K38:K42">
    <cfRule type="expression" dxfId="397" priority="10" stopIfTrue="1">
      <formula>OR(($A38="Samstag"),($A38="Sonntag"))</formula>
    </cfRule>
  </conditionalFormatting>
  <conditionalFormatting sqref="K21">
    <cfRule type="expression" dxfId="396" priority="17" stopIfTrue="1">
      <formula>OR(($A21="Samstag"),($A21="Sonntag"))</formula>
    </cfRule>
  </conditionalFormatting>
  <conditionalFormatting sqref="K21">
    <cfRule type="expression" dxfId="395" priority="16" stopIfTrue="1">
      <formula>OR(($A21="Samstag"),($A21="Sonntag"))</formula>
    </cfRule>
  </conditionalFormatting>
  <conditionalFormatting sqref="K24:K28">
    <cfRule type="expression" dxfId="394" priority="15" stopIfTrue="1">
      <formula>OR(($A24="Samstag"),($A24="Sonntag"))</formula>
    </cfRule>
  </conditionalFormatting>
  <conditionalFormatting sqref="K24:K28">
    <cfRule type="expression" dxfId="393" priority="14" stopIfTrue="1">
      <formula>OR(($A24="Samstag"),($A24="Sonntag"))</formula>
    </cfRule>
  </conditionalFormatting>
  <conditionalFormatting sqref="K31:K35">
    <cfRule type="expression" dxfId="392" priority="13" stopIfTrue="1">
      <formula>OR(($A31="Samstag"),($A31="Sonntag"))</formula>
    </cfRule>
  </conditionalFormatting>
  <conditionalFormatting sqref="K31:K35">
    <cfRule type="expression" dxfId="391" priority="12" stopIfTrue="1">
      <formula>OR(($A31="Samstag"),($A31="Sonntag"))</formula>
    </cfRule>
  </conditionalFormatting>
  <conditionalFormatting sqref="K45:K49">
    <cfRule type="expression" dxfId="390" priority="9" stopIfTrue="1">
      <formula>OR(($A45="Samstag"),($A45="Sonntag"))</formula>
    </cfRule>
  </conditionalFormatting>
  <conditionalFormatting sqref="K45:K49">
    <cfRule type="expression" dxfId="389" priority="8" stopIfTrue="1">
      <formula>OR(($A45="Samstag"),($A45="Sonntag"))</formula>
    </cfRule>
  </conditionalFormatting>
  <conditionalFormatting sqref="N11 N15">
    <cfRule type="cellIs" dxfId="388" priority="6" stopIfTrue="1" operator="equal">
      <formula>0</formula>
    </cfRule>
  </conditionalFormatting>
  <conditionalFormatting sqref="N11">
    <cfRule type="cellIs" dxfId="387" priority="128" stopIfTrue="1" operator="equal">
      <formula>$F$10</formula>
    </cfRule>
    <cfRule type="cellIs" dxfId="386" priority="129" stopIfTrue="1" operator="notEqual">
      <formula>$F$10</formula>
    </cfRule>
  </conditionalFormatting>
  <conditionalFormatting sqref="N15">
    <cfRule type="cellIs" dxfId="385" priority="7" stopIfTrue="1" operator="notEqual">
      <formula>$F$14</formula>
    </cfRule>
    <cfRule type="cellIs" dxfId="384" priority="127" stopIfTrue="1" operator="equal">
      <formula>$F$14</formula>
    </cfRule>
  </conditionalFormatting>
  <conditionalFormatting sqref="I20:I50">
    <cfRule type="expression" dxfId="383" priority="3" stopIfTrue="1">
      <formula>OR(($A20="Samstag"),($A20="Sonntag"))</formula>
    </cfRule>
  </conditionalFormatting>
  <conditionalFormatting sqref="I20:I50">
    <cfRule type="expression" dxfId="382" priority="2" stopIfTrue="1">
      <formula>OR(($A20="Samstag"),($A20="Sonntag"))</formula>
    </cfRule>
  </conditionalFormatting>
  <conditionalFormatting sqref="E20:E50">
    <cfRule type="expression" dxfId="381" priority="1" stopIfTrue="1">
      <formula>OR(($A20="Samstag"),($A20="Sonntag"))</formula>
    </cfRule>
  </conditionalFormatting>
  <dataValidations disablePrompts="1" count="7">
    <dataValidation type="list" allowBlank="1" showInputMessage="1" showErrorMessage="1" sqref="E15:F15">
      <formula1>$B$20:$B$50</formula1>
    </dataValidation>
    <dataValidation type="decimal" allowBlank="1" showInputMessage="1" showErrorMessage="1" errorTitle="Eingabefehler" error="Bitte geben Sie eine Dezimalzahl ein." sqref="M7">
      <formula1>-1000</formula1>
      <formula2>1000</formula2>
    </dataValidation>
    <dataValidation showInputMessage="1" showErrorMessage="1" sqref="G8:I8"/>
    <dataValidation type="decimal" allowBlank="1" showInputMessage="1" showErrorMessage="1" sqref="I10:M10 I14:M14">
      <formula1>$AA$33</formula1>
      <formula2>$AA$34</formula2>
    </dataValidation>
    <dataValidation type="decimal" allowBlank="1" showInputMessage="1" showErrorMessage="1" errorTitle="Eingabefehler" error="Bitte geben Sie eine Uhrzeit im Dezimalformat ( hh,mm ) zwischen 0,00 und 23,59 ein." sqref="F20:H50">
      <formula1>0</formula1>
      <formula2>23.59</formula2>
    </dataValidation>
    <dataValidation type="decimal" allowBlank="1" showInputMessage="1" showErrorMessage="1" errorTitle="Eingabefehler" error="Bitte geben Sie eine positive Dezimalzahl ein." sqref="D20:D50">
      <formula1>0</formula1>
      <formula2>20</formula2>
    </dataValidation>
    <dataValidation type="list" allowBlank="1" showInputMessage="1" showErrorMessage="1" sqref="C20:C50">
      <formula1>Vorgaben</formula1>
    </dataValidation>
  </dataValidations>
  <pageMargins left="0.43307086614173229" right="0.23622047244094491" top="0.89" bottom="0.54" header="0.4" footer="0.31496062992125984"/>
  <pageSetup paperSize="9" scale="68" fitToWidth="0" fitToHeight="0" orientation="portrait" r:id="rId1"/>
  <headerFooter alignWithMargins="0">
    <oddHeader>&amp;L&amp;G</oddHeader>
    <oddFooter>&amp;L&amp;"-,Standard"&amp;8FeU-SH31-2015&amp;R&amp;"-,Standard"&amp;8Arbeitszeitkonto - Stand: 15.04.2015</oddFooter>
  </headerFooter>
  <drawing r:id="rId2"/>
  <legacyDrawing r:id="rId3"/>
  <legacyDrawingHF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R78"/>
  <sheetViews>
    <sheetView showGridLines="0" showRowColHeaders="0" zoomScale="110" zoomScaleNormal="110" zoomScaleSheetLayoutView="55" zoomScalePageLayoutView="70" workbookViewId="0">
      <selection activeCell="K11" sqref="K11"/>
    </sheetView>
  </sheetViews>
  <sheetFormatPr baseColWidth="10" defaultColWidth="0" defaultRowHeight="0" customHeight="1" zeroHeight="1"/>
  <cols>
    <col min="1" max="1" width="5" style="10" customWidth="1"/>
    <col min="2" max="2" width="7.25" style="79" customWidth="1"/>
    <col min="3" max="3" width="7.5" style="79" customWidth="1"/>
    <col min="4" max="8" width="7.75" style="79" customWidth="1"/>
    <col min="9" max="13" width="8.125" style="79" customWidth="1"/>
    <col min="14" max="14" width="7.5" style="79" customWidth="1"/>
    <col min="15" max="15" width="10" style="79" customWidth="1"/>
    <col min="16" max="16" width="7.5" style="29" customWidth="1"/>
    <col min="17" max="17" width="5" style="29" customWidth="1"/>
    <col min="18" max="18" width="10.125" style="10" customWidth="1"/>
    <col min="19" max="19" width="7.625" style="10" bestFit="1" customWidth="1"/>
    <col min="20" max="20" width="7.25" style="10" bestFit="1" customWidth="1"/>
    <col min="21" max="21" width="7.375" style="10" bestFit="1" customWidth="1"/>
    <col min="22" max="22" width="7.875" style="10" bestFit="1" customWidth="1"/>
    <col min="23" max="23" width="7.625" style="10" bestFit="1" customWidth="1"/>
    <col min="24" max="24" width="8.25" style="10" bestFit="1" customWidth="1"/>
    <col min="25" max="25" width="9.75" style="10" bestFit="1" customWidth="1"/>
    <col min="26" max="26" width="7.25" style="10" customWidth="1"/>
    <col min="27" max="27" width="10.5" style="90" customWidth="1"/>
    <col min="28" max="28" width="8.375" style="90" customWidth="1"/>
    <col min="29" max="29" width="11.125" style="10" customWidth="1"/>
    <col min="30" max="31" width="11.125" style="139" hidden="1" customWidth="1"/>
    <col min="32" max="34" width="6.25" style="141" hidden="1" customWidth="1"/>
    <col min="35" max="252" width="6.25" style="5" hidden="1" customWidth="1"/>
    <col min="253" max="16384" width="6.25" style="5" hidden="1"/>
  </cols>
  <sheetData>
    <row r="1" spans="2:21" ht="11.25" customHeight="1"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2"/>
      <c r="Q1" s="12"/>
      <c r="R1" s="91"/>
      <c r="S1" s="91"/>
      <c r="T1" s="91"/>
      <c r="U1" s="91"/>
    </row>
    <row r="2" spans="2:21" ht="18.75" customHeight="1">
      <c r="B2" s="219" t="s">
        <v>22</v>
      </c>
      <c r="C2" s="219"/>
      <c r="D2" s="219"/>
      <c r="E2" s="219"/>
      <c r="F2" s="219"/>
      <c r="G2" s="219"/>
      <c r="H2" s="219"/>
      <c r="I2" s="219" t="s">
        <v>64</v>
      </c>
      <c r="J2" s="219"/>
      <c r="K2" s="129">
        <v>2018</v>
      </c>
      <c r="L2" s="137"/>
      <c r="M2" s="137"/>
      <c r="N2" s="137"/>
      <c r="O2" s="137"/>
      <c r="P2" s="138"/>
      <c r="Q2" s="12"/>
      <c r="R2" s="91"/>
      <c r="S2" s="91"/>
      <c r="T2" s="91"/>
      <c r="U2" s="91"/>
    </row>
    <row r="3" spans="2:21" ht="11.25" customHeight="1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2"/>
      <c r="Q3" s="12"/>
      <c r="R3" s="91"/>
      <c r="S3" s="91"/>
      <c r="T3" s="91"/>
      <c r="U3" s="91"/>
    </row>
    <row r="4" spans="2:21" ht="15" customHeight="1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7"/>
      <c r="Q4" s="12"/>
      <c r="R4" s="91"/>
      <c r="S4" s="91"/>
      <c r="T4" s="91"/>
      <c r="U4" s="91"/>
    </row>
    <row r="5" spans="2:21" ht="22.5" customHeight="1">
      <c r="B5" s="170"/>
      <c r="C5" s="30" t="s">
        <v>3</v>
      </c>
      <c r="D5" s="19"/>
      <c r="E5" s="220" t="str">
        <f>Oktober!E5</f>
        <v>Pritzel-Hentley, Kyra</v>
      </c>
      <c r="F5" s="221"/>
      <c r="G5" s="221"/>
      <c r="H5" s="222"/>
      <c r="I5" s="20"/>
      <c r="J5" s="30" t="s">
        <v>4</v>
      </c>
      <c r="K5" s="20"/>
      <c r="M5" s="220" t="str">
        <f>Oktober!M5</f>
        <v>Citec</v>
      </c>
      <c r="N5" s="221"/>
      <c r="O5" s="222"/>
      <c r="P5" s="21"/>
      <c r="Q5" s="22"/>
      <c r="R5" s="95"/>
      <c r="S5" s="90"/>
      <c r="T5" s="90"/>
    </row>
    <row r="6" spans="2:21" ht="15">
      <c r="B6" s="23"/>
      <c r="C6" s="24"/>
      <c r="D6" s="24"/>
      <c r="E6" s="24"/>
      <c r="F6" s="24"/>
      <c r="G6" s="25"/>
      <c r="H6" s="25"/>
      <c r="I6" s="20"/>
      <c r="J6" s="20"/>
      <c r="P6" s="28"/>
    </row>
    <row r="7" spans="2:21" ht="22.5" customHeight="1">
      <c r="B7" s="170"/>
      <c r="C7" s="30" t="s">
        <v>8</v>
      </c>
      <c r="D7" s="20"/>
      <c r="E7" s="223"/>
      <c r="F7" s="224"/>
      <c r="G7" s="224"/>
      <c r="H7" s="225"/>
      <c r="I7" s="20"/>
      <c r="J7" s="30" t="s">
        <v>41</v>
      </c>
      <c r="K7" s="20"/>
      <c r="M7" s="235">
        <f>Oktober!K52</f>
        <v>12</v>
      </c>
      <c r="N7" s="236"/>
      <c r="O7" s="237"/>
      <c r="P7" s="28"/>
    </row>
    <row r="8" spans="2:21" ht="15">
      <c r="B8" s="18"/>
      <c r="C8" s="30"/>
      <c r="D8" s="30"/>
      <c r="E8" s="30"/>
      <c r="F8" s="24"/>
      <c r="G8" s="31"/>
      <c r="H8" s="31"/>
      <c r="I8" s="31"/>
      <c r="P8" s="28"/>
      <c r="Q8" s="33"/>
      <c r="R8" s="90"/>
      <c r="S8" s="90"/>
      <c r="T8" s="90"/>
      <c r="U8" s="90"/>
    </row>
    <row r="9" spans="2:21" ht="15" customHeight="1">
      <c r="B9" s="177"/>
      <c r="C9" s="178"/>
      <c r="D9" s="179"/>
      <c r="E9" s="179"/>
      <c r="F9" s="180"/>
      <c r="G9" s="180"/>
      <c r="H9" s="181" t="s">
        <v>66</v>
      </c>
      <c r="I9" s="182" t="s">
        <v>25</v>
      </c>
      <c r="J9" s="183" t="s">
        <v>26</v>
      </c>
      <c r="K9" s="184" t="s">
        <v>27</v>
      </c>
      <c r="L9" s="182" t="s">
        <v>28</v>
      </c>
      <c r="M9" s="182" t="s">
        <v>29</v>
      </c>
      <c r="N9" s="185"/>
      <c r="O9" s="215"/>
      <c r="P9" s="28"/>
    </row>
    <row r="10" spans="2:21" ht="22.5" customHeight="1">
      <c r="B10" s="177"/>
      <c r="C10" s="18" t="s">
        <v>54</v>
      </c>
      <c r="D10" s="26"/>
      <c r="E10" s="27"/>
      <c r="F10" s="172">
        <f>Oktober!F10</f>
        <v>0</v>
      </c>
      <c r="G10" s="136"/>
      <c r="H10" s="186" t="s">
        <v>67</v>
      </c>
      <c r="I10" s="187">
        <f>$F$10/5</f>
        <v>0</v>
      </c>
      <c r="J10" s="188">
        <f>$F$10/5</f>
        <v>0</v>
      </c>
      <c r="K10" s="188">
        <f>$F$10/5</f>
        <v>0</v>
      </c>
      <c r="L10" s="188">
        <f>$F$10/5</f>
        <v>0</v>
      </c>
      <c r="M10" s="189">
        <f>$F$10/5</f>
        <v>0</v>
      </c>
      <c r="N10" s="190" t="s">
        <v>69</v>
      </c>
      <c r="O10" s="215"/>
      <c r="P10" s="28"/>
    </row>
    <row r="11" spans="2:21" ht="22.5" customHeight="1">
      <c r="B11" s="177"/>
      <c r="C11" s="191"/>
      <c r="D11" s="216"/>
      <c r="E11" s="216"/>
      <c r="F11" s="192"/>
      <c r="G11" s="192"/>
      <c r="H11" s="193" t="s">
        <v>68</v>
      </c>
      <c r="I11" s="118"/>
      <c r="J11" s="119"/>
      <c r="K11" s="119"/>
      <c r="L11" s="119"/>
      <c r="M11" s="120"/>
      <c r="N11" s="125">
        <f>SUM(I11:M11)</f>
        <v>0</v>
      </c>
      <c r="O11" s="215"/>
      <c r="P11" s="28"/>
    </row>
    <row r="12" spans="2:21" ht="18.75" customHeight="1">
      <c r="B12" s="177"/>
      <c r="C12" s="214" t="s">
        <v>85</v>
      </c>
      <c r="D12" s="30"/>
      <c r="E12" s="32"/>
      <c r="F12" s="11"/>
      <c r="G12" s="11"/>
      <c r="O12" s="215"/>
      <c r="P12" s="28"/>
    </row>
    <row r="13" spans="2:21" ht="15" customHeight="1">
      <c r="B13" s="177"/>
      <c r="C13" s="176"/>
      <c r="D13" s="194"/>
      <c r="E13" s="195"/>
      <c r="F13" s="195"/>
      <c r="G13" s="196"/>
      <c r="H13" s="197" t="s">
        <v>87</v>
      </c>
      <c r="I13" s="198" t="s">
        <v>25</v>
      </c>
      <c r="J13" s="199" t="s">
        <v>26</v>
      </c>
      <c r="K13" s="200" t="s">
        <v>27</v>
      </c>
      <c r="L13" s="198" t="s">
        <v>28</v>
      </c>
      <c r="M13" s="198" t="s">
        <v>29</v>
      </c>
      <c r="N13" s="201"/>
      <c r="O13" s="215"/>
      <c r="P13" s="28"/>
    </row>
    <row r="14" spans="2:21" ht="23.25" customHeight="1">
      <c r="B14" s="177"/>
      <c r="C14" s="212" t="s">
        <v>86</v>
      </c>
      <c r="D14" s="213"/>
      <c r="E14" s="213"/>
      <c r="F14" s="217"/>
      <c r="G14" s="202"/>
      <c r="H14" s="203" t="s">
        <v>67</v>
      </c>
      <c r="I14" s="204">
        <f>$F$14/5</f>
        <v>0</v>
      </c>
      <c r="J14" s="205">
        <f>$F$14/5</f>
        <v>0</v>
      </c>
      <c r="K14" s="205">
        <f>$F$14/5</f>
        <v>0</v>
      </c>
      <c r="L14" s="205">
        <f>$F$14/5</f>
        <v>0</v>
      </c>
      <c r="M14" s="206">
        <f>$F$14/5</f>
        <v>0</v>
      </c>
      <c r="N14" s="207" t="s">
        <v>69</v>
      </c>
      <c r="O14" s="215"/>
      <c r="P14" s="28"/>
    </row>
    <row r="15" spans="2:21" ht="22.5" customHeight="1">
      <c r="B15" s="177"/>
      <c r="C15" s="208" t="s">
        <v>84</v>
      </c>
      <c r="D15" s="209"/>
      <c r="E15" s="238"/>
      <c r="F15" s="238"/>
      <c r="G15" s="218" t="b">
        <f>IF($E$15&lt;&gt;0,TRUE(),FALSE())</f>
        <v>0</v>
      </c>
      <c r="H15" s="210" t="s">
        <v>68</v>
      </c>
      <c r="I15" s="173"/>
      <c r="J15" s="174"/>
      <c r="K15" s="174"/>
      <c r="L15" s="174"/>
      <c r="M15" s="175"/>
      <c r="N15" s="211">
        <f>SUM(I15:M15)</f>
        <v>0</v>
      </c>
      <c r="O15" s="215"/>
      <c r="P15" s="28"/>
    </row>
    <row r="16" spans="2:21" ht="15">
      <c r="B16" s="121"/>
      <c r="C16" s="122"/>
      <c r="D16" s="123"/>
      <c r="E16" s="123"/>
      <c r="F16" s="123"/>
      <c r="G16" s="123"/>
      <c r="H16" s="123"/>
      <c r="I16" s="123"/>
      <c r="J16" s="123"/>
      <c r="K16" s="13"/>
      <c r="L16" s="13"/>
      <c r="M16" s="13"/>
      <c r="N16" s="13"/>
      <c r="O16" s="13"/>
      <c r="P16" s="35"/>
    </row>
    <row r="17" spans="1:252" ht="15">
      <c r="A17" s="36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</row>
    <row r="18" spans="1:252" s="6" customFormat="1" ht="18.75" customHeight="1">
      <c r="A18" s="37"/>
      <c r="B18" s="165"/>
      <c r="C18" s="226" t="s">
        <v>51</v>
      </c>
      <c r="D18" s="227"/>
      <c r="E18" s="228"/>
      <c r="F18" s="229" t="s">
        <v>52</v>
      </c>
      <c r="G18" s="230"/>
      <c r="H18" s="231"/>
      <c r="I18" s="232" t="s">
        <v>47</v>
      </c>
      <c r="J18" s="233"/>
      <c r="K18" s="234"/>
      <c r="L18" s="232"/>
      <c r="M18" s="233"/>
      <c r="N18" s="233"/>
      <c r="O18" s="233"/>
      <c r="P18" s="234"/>
      <c r="Q18" s="38"/>
      <c r="R18" s="92"/>
      <c r="S18" s="92" t="s">
        <v>44</v>
      </c>
      <c r="T18" s="92" t="s">
        <v>45</v>
      </c>
      <c r="U18" s="92" t="s">
        <v>45</v>
      </c>
      <c r="V18" s="93" t="s">
        <v>46</v>
      </c>
      <c r="W18" s="93" t="s">
        <v>44</v>
      </c>
      <c r="X18" s="93" t="s">
        <v>44</v>
      </c>
      <c r="Y18" s="93"/>
      <c r="Z18" s="93"/>
      <c r="AA18" s="92"/>
      <c r="AB18" s="92"/>
      <c r="AC18" s="93"/>
      <c r="AD18" s="142"/>
      <c r="AE18" s="142"/>
      <c r="AF18" s="143"/>
      <c r="AG18" s="143"/>
      <c r="AH18" s="143"/>
    </row>
    <row r="19" spans="1:252" ht="18.75" customHeight="1">
      <c r="A19" s="39">
        <f>DATEVALUE(I2&amp;K2)</f>
        <v>43405</v>
      </c>
      <c r="B19" s="167" t="s">
        <v>0</v>
      </c>
      <c r="C19" s="2" t="s">
        <v>18</v>
      </c>
      <c r="D19" s="9" t="s">
        <v>35</v>
      </c>
      <c r="E19" s="168" t="s">
        <v>32</v>
      </c>
      <c r="F19" s="167" t="s">
        <v>1</v>
      </c>
      <c r="G19" s="171" t="s">
        <v>7</v>
      </c>
      <c r="H19" s="168" t="s">
        <v>2</v>
      </c>
      <c r="I19" s="171" t="s">
        <v>31</v>
      </c>
      <c r="J19" s="3" t="s">
        <v>42</v>
      </c>
      <c r="K19" s="171" t="s">
        <v>33</v>
      </c>
      <c r="L19" s="239" t="s">
        <v>19</v>
      </c>
      <c r="M19" s="240"/>
      <c r="N19" s="240"/>
      <c r="O19" s="240"/>
      <c r="P19" s="241"/>
      <c r="Q19" s="40"/>
      <c r="R19" s="127"/>
      <c r="S19" s="94" t="s">
        <v>24</v>
      </c>
      <c r="T19" s="94" t="s">
        <v>1</v>
      </c>
      <c r="U19" s="94" t="s">
        <v>7</v>
      </c>
      <c r="V19" s="95" t="s">
        <v>2</v>
      </c>
      <c r="W19" s="95" t="s">
        <v>34</v>
      </c>
      <c r="X19" s="96" t="s">
        <v>42</v>
      </c>
      <c r="Y19" s="95" t="s">
        <v>33</v>
      </c>
      <c r="Z19" s="97"/>
    </row>
    <row r="20" spans="1:252" ht="20.25" customHeight="1">
      <c r="A20" s="41" t="str">
        <f t="shared" ref="A20:A50" si="0">TEXT(B20,"TTTT")</f>
        <v>Donnerstag</v>
      </c>
      <c r="B20" s="42">
        <f>($A$19+ROW(B1)-1)*(MONTH($A$19+1)=MONTH($A$19))</f>
        <v>43405</v>
      </c>
      <c r="C20" s="43"/>
      <c r="D20" s="44"/>
      <c r="E20" s="52">
        <f t="shared" ref="E20:E50" si="1">IF(OR(A20="Samstag",A20="Sonntag",C20="UU"),"",
IF(C20="SV",D20,
IF(OR($E$15="",B20&lt;$E$15),IF($N$11=0,HLOOKUP($A20,$I$9:$M$10,2,FALSE),IF($N$11=$F$10,HLOOKUP($A20,$I$9:$M$11,3,FALSE),"FEHLER")),
IF($N$15=0,HLOOKUP($A20,$I$13:$M$14,2,FALSE),IF($N$15=$F$14,HLOOKUP($A20,$I$13:$M$15,3,FALSE),"FEHLER")))))</f>
        <v>0</v>
      </c>
      <c r="F20" s="46"/>
      <c r="G20" s="46"/>
      <c r="H20" s="46"/>
      <c r="I20" s="47">
        <f t="shared" ref="I20:I50" si="2">IF(OR(C20="K",C20="U",C20="F"),E20,IF(C20="SU",IF(H20="",D20,((V20-T20)-U20)+D20),IF(AND(H20="",E20=""),0,(V20-T20)-U20)))</f>
        <v>0</v>
      </c>
      <c r="J20" s="47">
        <f>IF(E20="",I20,I20-E20)</f>
        <v>0</v>
      </c>
      <c r="K20" s="48">
        <f>SUM($M$7,J20)</f>
        <v>12</v>
      </c>
      <c r="L20" s="242"/>
      <c r="M20" s="243"/>
      <c r="N20" s="243"/>
      <c r="O20" s="243"/>
      <c r="P20" s="244"/>
      <c r="Q20" s="128" t="b">
        <f>IF($G$15=FALSE(),FALSE(),IF($B20&gt;=$E$15,TRUE(),FALSE()))</f>
        <v>0</v>
      </c>
      <c r="S20" s="98">
        <f t="shared" ref="S20:S50" si="3">IF(E20="",0,INT(E20)+((E20-INT(E20))/100*60))</f>
        <v>0</v>
      </c>
      <c r="T20" s="98">
        <f t="shared" ref="T20:V50" si="4">IF(F20="",0,INT(F20)+((F20-INT(F20))*100/60))</f>
        <v>0</v>
      </c>
      <c r="U20" s="98">
        <f t="shared" si="4"/>
        <v>0</v>
      </c>
      <c r="V20" s="98">
        <f t="shared" si="4"/>
        <v>0</v>
      </c>
      <c r="W20" s="98">
        <f t="shared" ref="W20:Y50" si="5">IF(I20="","",INT(I20)+((I20-INT(I20))/100*60))</f>
        <v>0</v>
      </c>
      <c r="X20" s="98">
        <f t="shared" si="5"/>
        <v>0</v>
      </c>
      <c r="Y20" s="98">
        <f t="shared" si="5"/>
        <v>12</v>
      </c>
      <c r="Z20" s="98"/>
      <c r="AE20" s="144"/>
    </row>
    <row r="21" spans="1:252" s="141" customFormat="1" ht="20.25" customHeight="1">
      <c r="A21" s="41" t="str">
        <f t="shared" si="0"/>
        <v>Freitag</v>
      </c>
      <c r="B21" s="49">
        <f>($A$19+ROW(B2)-1)*(MONTH(B20+1)=MONTH($A$19))</f>
        <v>43406</v>
      </c>
      <c r="C21" s="50"/>
      <c r="D21" s="51"/>
      <c r="E21" s="52">
        <f t="shared" si="1"/>
        <v>0</v>
      </c>
      <c r="F21" s="46"/>
      <c r="G21" s="46"/>
      <c r="H21" s="46"/>
      <c r="I21" s="47">
        <f t="shared" si="2"/>
        <v>0</v>
      </c>
      <c r="J21" s="47">
        <f t="shared" ref="J21:J50" si="6">IF(E21="",I21,I21-E21)</f>
        <v>0</v>
      </c>
      <c r="K21" s="48">
        <f t="shared" ref="K21:K50" si="7">SUM(K20,J21)</f>
        <v>12</v>
      </c>
      <c r="L21" s="245"/>
      <c r="M21" s="246"/>
      <c r="N21" s="246"/>
      <c r="O21" s="246"/>
      <c r="P21" s="247"/>
      <c r="Q21" s="128" t="b">
        <f t="shared" ref="Q21:Q50" si="8">IF($G$15=FALSE(),FALSE(),IF($B21&gt;=$E$15,TRUE(),FALSE()))</f>
        <v>0</v>
      </c>
      <c r="R21" s="128"/>
      <c r="S21" s="98">
        <f t="shared" si="3"/>
        <v>0</v>
      </c>
      <c r="T21" s="98">
        <f t="shared" si="4"/>
        <v>0</v>
      </c>
      <c r="U21" s="98">
        <f t="shared" si="4"/>
        <v>0</v>
      </c>
      <c r="V21" s="98">
        <f t="shared" si="4"/>
        <v>0</v>
      </c>
      <c r="W21" s="98">
        <f t="shared" si="5"/>
        <v>0</v>
      </c>
      <c r="X21" s="98">
        <f t="shared" si="5"/>
        <v>0</v>
      </c>
      <c r="Y21" s="98">
        <f t="shared" si="5"/>
        <v>12</v>
      </c>
      <c r="Z21" s="98"/>
      <c r="AA21" s="90"/>
      <c r="AB21" s="90"/>
      <c r="AC21" s="10"/>
      <c r="AD21" s="139"/>
      <c r="AE21" s="144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</row>
    <row r="22" spans="1:252" s="141" customFormat="1" ht="20.25" customHeight="1">
      <c r="A22" s="41" t="str">
        <f t="shared" si="0"/>
        <v>Samstag</v>
      </c>
      <c r="B22" s="49">
        <f t="shared" ref="B22:B50" si="9">($A$19+ROW(B3)-1)*(MONTH(B21+1)=MONTH($A$19))</f>
        <v>43407</v>
      </c>
      <c r="C22" s="50"/>
      <c r="D22" s="51"/>
      <c r="E22" s="52" t="str">
        <f t="shared" si="1"/>
        <v/>
      </c>
      <c r="F22" s="46"/>
      <c r="G22" s="46"/>
      <c r="H22" s="46"/>
      <c r="I22" s="47">
        <f t="shared" si="2"/>
        <v>0</v>
      </c>
      <c r="J22" s="47">
        <f t="shared" si="6"/>
        <v>0</v>
      </c>
      <c r="K22" s="48">
        <f t="shared" si="7"/>
        <v>12</v>
      </c>
      <c r="L22" s="245"/>
      <c r="M22" s="246"/>
      <c r="N22" s="246"/>
      <c r="O22" s="246"/>
      <c r="P22" s="247"/>
      <c r="Q22" s="128" t="b">
        <f t="shared" si="8"/>
        <v>0</v>
      </c>
      <c r="R22" s="128"/>
      <c r="S22" s="98">
        <f t="shared" si="3"/>
        <v>0</v>
      </c>
      <c r="T22" s="98">
        <f t="shared" si="4"/>
        <v>0</v>
      </c>
      <c r="U22" s="98">
        <f t="shared" si="4"/>
        <v>0</v>
      </c>
      <c r="V22" s="98">
        <f t="shared" si="4"/>
        <v>0</v>
      </c>
      <c r="W22" s="98">
        <f t="shared" si="5"/>
        <v>0</v>
      </c>
      <c r="X22" s="98">
        <f t="shared" si="5"/>
        <v>0</v>
      </c>
      <c r="Y22" s="98">
        <f t="shared" si="5"/>
        <v>12</v>
      </c>
      <c r="Z22" s="98"/>
      <c r="AA22" s="90"/>
      <c r="AB22" s="90"/>
      <c r="AC22" s="10"/>
      <c r="AD22" s="139"/>
      <c r="AE22" s="144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</row>
    <row r="23" spans="1:252" s="141" customFormat="1" ht="20.25" customHeight="1">
      <c r="A23" s="41" t="str">
        <f t="shared" si="0"/>
        <v>Sonntag</v>
      </c>
      <c r="B23" s="49">
        <f t="shared" si="9"/>
        <v>43408</v>
      </c>
      <c r="C23" s="50"/>
      <c r="D23" s="51"/>
      <c r="E23" s="52" t="str">
        <f t="shared" si="1"/>
        <v/>
      </c>
      <c r="F23" s="46"/>
      <c r="G23" s="46"/>
      <c r="H23" s="46"/>
      <c r="I23" s="47">
        <f t="shared" si="2"/>
        <v>0</v>
      </c>
      <c r="J23" s="47">
        <f t="shared" si="6"/>
        <v>0</v>
      </c>
      <c r="K23" s="48">
        <f t="shared" si="7"/>
        <v>12</v>
      </c>
      <c r="L23" s="245"/>
      <c r="M23" s="246"/>
      <c r="N23" s="246"/>
      <c r="O23" s="246"/>
      <c r="P23" s="247"/>
      <c r="Q23" s="128" t="b">
        <f t="shared" si="8"/>
        <v>0</v>
      </c>
      <c r="R23" s="128"/>
      <c r="S23" s="98">
        <f t="shared" si="3"/>
        <v>0</v>
      </c>
      <c r="T23" s="98">
        <f t="shared" si="4"/>
        <v>0</v>
      </c>
      <c r="U23" s="98">
        <f t="shared" si="4"/>
        <v>0</v>
      </c>
      <c r="V23" s="98">
        <f t="shared" si="4"/>
        <v>0</v>
      </c>
      <c r="W23" s="98">
        <f t="shared" si="5"/>
        <v>0</v>
      </c>
      <c r="X23" s="98">
        <f t="shared" si="5"/>
        <v>0</v>
      </c>
      <c r="Y23" s="98">
        <f t="shared" si="5"/>
        <v>12</v>
      </c>
      <c r="Z23" s="98"/>
      <c r="AA23" s="90"/>
      <c r="AB23" s="90"/>
      <c r="AC23" s="10"/>
      <c r="AD23" s="139"/>
      <c r="AE23" s="144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</row>
    <row r="24" spans="1:252" s="141" customFormat="1" ht="20.25" customHeight="1">
      <c r="A24" s="41" t="str">
        <f t="shared" si="0"/>
        <v>Montag</v>
      </c>
      <c r="B24" s="49">
        <f t="shared" si="9"/>
        <v>43409</v>
      </c>
      <c r="C24" s="50"/>
      <c r="D24" s="51"/>
      <c r="E24" s="52">
        <f t="shared" si="1"/>
        <v>0</v>
      </c>
      <c r="F24" s="46"/>
      <c r="G24" s="46"/>
      <c r="H24" s="46"/>
      <c r="I24" s="47">
        <f t="shared" si="2"/>
        <v>0</v>
      </c>
      <c r="J24" s="47">
        <f t="shared" si="6"/>
        <v>0</v>
      </c>
      <c r="K24" s="48">
        <f t="shared" si="7"/>
        <v>12</v>
      </c>
      <c r="L24" s="245"/>
      <c r="M24" s="246"/>
      <c r="N24" s="246"/>
      <c r="O24" s="246"/>
      <c r="P24" s="247"/>
      <c r="Q24" s="128" t="b">
        <f t="shared" si="8"/>
        <v>0</v>
      </c>
      <c r="R24" s="128"/>
      <c r="S24" s="98">
        <f t="shared" si="3"/>
        <v>0</v>
      </c>
      <c r="T24" s="98">
        <f t="shared" si="4"/>
        <v>0</v>
      </c>
      <c r="U24" s="98">
        <f t="shared" si="4"/>
        <v>0</v>
      </c>
      <c r="V24" s="98">
        <f t="shared" si="4"/>
        <v>0</v>
      </c>
      <c r="W24" s="98">
        <f t="shared" si="5"/>
        <v>0</v>
      </c>
      <c r="X24" s="98">
        <f t="shared" si="5"/>
        <v>0</v>
      </c>
      <c r="Y24" s="98">
        <f t="shared" si="5"/>
        <v>12</v>
      </c>
      <c r="Z24" s="98"/>
      <c r="AA24" s="90"/>
      <c r="AB24" s="90"/>
      <c r="AC24" s="10"/>
      <c r="AD24" s="139"/>
      <c r="AE24" s="144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</row>
    <row r="25" spans="1:252" s="141" customFormat="1" ht="20.25" customHeight="1">
      <c r="A25" s="41" t="str">
        <f t="shared" si="0"/>
        <v>Dienstag</v>
      </c>
      <c r="B25" s="49">
        <f t="shared" si="9"/>
        <v>43410</v>
      </c>
      <c r="C25" s="50"/>
      <c r="D25" s="51"/>
      <c r="E25" s="52">
        <f t="shared" si="1"/>
        <v>0</v>
      </c>
      <c r="F25" s="46"/>
      <c r="G25" s="46"/>
      <c r="H25" s="46"/>
      <c r="I25" s="47">
        <f t="shared" si="2"/>
        <v>0</v>
      </c>
      <c r="J25" s="47">
        <f t="shared" si="6"/>
        <v>0</v>
      </c>
      <c r="K25" s="48">
        <f t="shared" si="7"/>
        <v>12</v>
      </c>
      <c r="L25" s="245"/>
      <c r="M25" s="246"/>
      <c r="N25" s="246"/>
      <c r="O25" s="246"/>
      <c r="P25" s="247"/>
      <c r="Q25" s="128" t="b">
        <f t="shared" si="8"/>
        <v>0</v>
      </c>
      <c r="R25" s="128"/>
      <c r="S25" s="98">
        <f t="shared" si="3"/>
        <v>0</v>
      </c>
      <c r="T25" s="98">
        <f t="shared" si="4"/>
        <v>0</v>
      </c>
      <c r="U25" s="98">
        <f t="shared" si="4"/>
        <v>0</v>
      </c>
      <c r="V25" s="98">
        <f t="shared" si="4"/>
        <v>0</v>
      </c>
      <c r="W25" s="98">
        <f t="shared" si="5"/>
        <v>0</v>
      </c>
      <c r="X25" s="98">
        <f t="shared" si="5"/>
        <v>0</v>
      </c>
      <c r="Y25" s="98">
        <f t="shared" si="5"/>
        <v>12</v>
      </c>
      <c r="Z25" s="98"/>
      <c r="AA25" s="90"/>
      <c r="AB25" s="90"/>
      <c r="AC25" s="10"/>
      <c r="AD25" s="139"/>
      <c r="AE25" s="144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</row>
    <row r="26" spans="1:252" s="141" customFormat="1" ht="20.25" customHeight="1">
      <c r="A26" s="41" t="str">
        <f t="shared" si="0"/>
        <v>Mittwoch</v>
      </c>
      <c r="B26" s="49">
        <f t="shared" si="9"/>
        <v>43411</v>
      </c>
      <c r="C26" s="50"/>
      <c r="D26" s="51"/>
      <c r="E26" s="52">
        <f t="shared" si="1"/>
        <v>0</v>
      </c>
      <c r="F26" s="46"/>
      <c r="G26" s="46"/>
      <c r="H26" s="46"/>
      <c r="I26" s="47">
        <f t="shared" si="2"/>
        <v>0</v>
      </c>
      <c r="J26" s="47">
        <f t="shared" si="6"/>
        <v>0</v>
      </c>
      <c r="K26" s="48">
        <f t="shared" si="7"/>
        <v>12</v>
      </c>
      <c r="L26" s="245"/>
      <c r="M26" s="246"/>
      <c r="N26" s="246"/>
      <c r="O26" s="246"/>
      <c r="P26" s="247"/>
      <c r="Q26" s="128" t="b">
        <f t="shared" si="8"/>
        <v>0</v>
      </c>
      <c r="R26" s="128"/>
      <c r="S26" s="98">
        <f t="shared" si="3"/>
        <v>0</v>
      </c>
      <c r="T26" s="98">
        <f t="shared" si="4"/>
        <v>0</v>
      </c>
      <c r="U26" s="98">
        <f t="shared" si="4"/>
        <v>0</v>
      </c>
      <c r="V26" s="98">
        <f t="shared" si="4"/>
        <v>0</v>
      </c>
      <c r="W26" s="98">
        <f t="shared" si="5"/>
        <v>0</v>
      </c>
      <c r="X26" s="98">
        <f t="shared" si="5"/>
        <v>0</v>
      </c>
      <c r="Y26" s="98">
        <f t="shared" si="5"/>
        <v>12</v>
      </c>
      <c r="Z26" s="98"/>
      <c r="AA26" s="90"/>
      <c r="AB26" s="90"/>
      <c r="AC26" s="10"/>
      <c r="AD26" s="139"/>
      <c r="AE26" s="144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</row>
    <row r="27" spans="1:252" s="141" customFormat="1" ht="20.25" customHeight="1">
      <c r="A27" s="41" t="str">
        <f t="shared" si="0"/>
        <v>Donnerstag</v>
      </c>
      <c r="B27" s="49">
        <f t="shared" si="9"/>
        <v>43412</v>
      </c>
      <c r="C27" s="50"/>
      <c r="D27" s="51"/>
      <c r="E27" s="52">
        <f t="shared" si="1"/>
        <v>0</v>
      </c>
      <c r="F27" s="46"/>
      <c r="G27" s="46"/>
      <c r="H27" s="46"/>
      <c r="I27" s="47">
        <f t="shared" si="2"/>
        <v>0</v>
      </c>
      <c r="J27" s="47">
        <f t="shared" si="6"/>
        <v>0</v>
      </c>
      <c r="K27" s="48">
        <f t="shared" si="7"/>
        <v>12</v>
      </c>
      <c r="L27" s="245"/>
      <c r="M27" s="246"/>
      <c r="N27" s="246"/>
      <c r="O27" s="246"/>
      <c r="P27" s="247"/>
      <c r="Q27" s="128" t="b">
        <f t="shared" si="8"/>
        <v>0</v>
      </c>
      <c r="R27" s="128"/>
      <c r="S27" s="98">
        <f t="shared" si="3"/>
        <v>0</v>
      </c>
      <c r="T27" s="98">
        <f t="shared" si="4"/>
        <v>0</v>
      </c>
      <c r="U27" s="98">
        <f t="shared" si="4"/>
        <v>0</v>
      </c>
      <c r="V27" s="98">
        <f t="shared" si="4"/>
        <v>0</v>
      </c>
      <c r="W27" s="98">
        <f t="shared" si="5"/>
        <v>0</v>
      </c>
      <c r="X27" s="98">
        <f t="shared" si="5"/>
        <v>0</v>
      </c>
      <c r="Y27" s="98">
        <f t="shared" si="5"/>
        <v>12</v>
      </c>
      <c r="Z27" s="98"/>
      <c r="AA27" s="90"/>
      <c r="AB27" s="90"/>
      <c r="AC27" s="10"/>
      <c r="AD27" s="139"/>
      <c r="AE27" s="144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</row>
    <row r="28" spans="1:252" s="141" customFormat="1" ht="20.25" customHeight="1">
      <c r="A28" s="41" t="str">
        <f t="shared" si="0"/>
        <v>Freitag</v>
      </c>
      <c r="B28" s="49">
        <f t="shared" si="9"/>
        <v>43413</v>
      </c>
      <c r="C28" s="50"/>
      <c r="D28" s="51"/>
      <c r="E28" s="52">
        <f t="shared" si="1"/>
        <v>0</v>
      </c>
      <c r="F28" s="46"/>
      <c r="G28" s="46"/>
      <c r="H28" s="46"/>
      <c r="I28" s="47">
        <f t="shared" si="2"/>
        <v>0</v>
      </c>
      <c r="J28" s="47">
        <f t="shared" si="6"/>
        <v>0</v>
      </c>
      <c r="K28" s="48">
        <f t="shared" si="7"/>
        <v>12</v>
      </c>
      <c r="L28" s="245"/>
      <c r="M28" s="246"/>
      <c r="N28" s="246"/>
      <c r="O28" s="246"/>
      <c r="P28" s="247"/>
      <c r="Q28" s="128" t="b">
        <f t="shared" si="8"/>
        <v>0</v>
      </c>
      <c r="R28" s="128"/>
      <c r="S28" s="98">
        <f t="shared" si="3"/>
        <v>0</v>
      </c>
      <c r="T28" s="98">
        <f t="shared" si="4"/>
        <v>0</v>
      </c>
      <c r="U28" s="98">
        <f t="shared" si="4"/>
        <v>0</v>
      </c>
      <c r="V28" s="98">
        <f t="shared" si="4"/>
        <v>0</v>
      </c>
      <c r="W28" s="98">
        <f t="shared" si="5"/>
        <v>0</v>
      </c>
      <c r="X28" s="98">
        <f t="shared" si="5"/>
        <v>0</v>
      </c>
      <c r="Y28" s="98">
        <f t="shared" si="5"/>
        <v>12</v>
      </c>
      <c r="Z28" s="98"/>
      <c r="AA28" s="90"/>
      <c r="AB28" s="90"/>
      <c r="AC28" s="10"/>
      <c r="AD28" s="139"/>
      <c r="AE28" s="144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</row>
    <row r="29" spans="1:252" s="141" customFormat="1" ht="20.25" customHeight="1">
      <c r="A29" s="41" t="str">
        <f t="shared" si="0"/>
        <v>Samstag</v>
      </c>
      <c r="B29" s="49">
        <f t="shared" si="9"/>
        <v>43414</v>
      </c>
      <c r="C29" s="50"/>
      <c r="D29" s="51"/>
      <c r="E29" s="52" t="str">
        <f t="shared" si="1"/>
        <v/>
      </c>
      <c r="F29" s="46"/>
      <c r="G29" s="46"/>
      <c r="H29" s="46"/>
      <c r="I29" s="47">
        <f t="shared" si="2"/>
        <v>0</v>
      </c>
      <c r="J29" s="47">
        <f t="shared" si="6"/>
        <v>0</v>
      </c>
      <c r="K29" s="48">
        <f t="shared" si="7"/>
        <v>12</v>
      </c>
      <c r="L29" s="245"/>
      <c r="M29" s="246"/>
      <c r="N29" s="246"/>
      <c r="O29" s="246"/>
      <c r="P29" s="247"/>
      <c r="Q29" s="128" t="b">
        <f t="shared" si="8"/>
        <v>0</v>
      </c>
      <c r="R29" s="128"/>
      <c r="S29" s="98">
        <f t="shared" si="3"/>
        <v>0</v>
      </c>
      <c r="T29" s="98">
        <f t="shared" si="4"/>
        <v>0</v>
      </c>
      <c r="U29" s="98">
        <f t="shared" si="4"/>
        <v>0</v>
      </c>
      <c r="V29" s="98">
        <f t="shared" si="4"/>
        <v>0</v>
      </c>
      <c r="W29" s="98">
        <f t="shared" si="5"/>
        <v>0</v>
      </c>
      <c r="X29" s="98">
        <f t="shared" si="5"/>
        <v>0</v>
      </c>
      <c r="Y29" s="98">
        <f t="shared" si="5"/>
        <v>12</v>
      </c>
      <c r="Z29" s="98"/>
      <c r="AA29" s="90"/>
      <c r="AB29" s="90"/>
      <c r="AC29" s="10"/>
      <c r="AD29" s="139"/>
      <c r="AE29" s="144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</row>
    <row r="30" spans="1:252" s="141" customFormat="1" ht="20.25" customHeight="1">
      <c r="A30" s="41" t="str">
        <f t="shared" si="0"/>
        <v>Sonntag</v>
      </c>
      <c r="B30" s="49">
        <f t="shared" si="9"/>
        <v>43415</v>
      </c>
      <c r="C30" s="50"/>
      <c r="D30" s="51"/>
      <c r="E30" s="52" t="str">
        <f t="shared" si="1"/>
        <v/>
      </c>
      <c r="F30" s="46"/>
      <c r="G30" s="46"/>
      <c r="H30" s="46"/>
      <c r="I30" s="47">
        <f t="shared" si="2"/>
        <v>0</v>
      </c>
      <c r="J30" s="47">
        <f t="shared" si="6"/>
        <v>0</v>
      </c>
      <c r="K30" s="48">
        <f t="shared" si="7"/>
        <v>12</v>
      </c>
      <c r="L30" s="245"/>
      <c r="M30" s="246"/>
      <c r="N30" s="246"/>
      <c r="O30" s="246"/>
      <c r="P30" s="247"/>
      <c r="Q30" s="128" t="b">
        <f t="shared" si="8"/>
        <v>0</v>
      </c>
      <c r="R30" s="128"/>
      <c r="S30" s="98">
        <f t="shared" si="3"/>
        <v>0</v>
      </c>
      <c r="T30" s="98">
        <f t="shared" si="4"/>
        <v>0</v>
      </c>
      <c r="U30" s="98">
        <f t="shared" si="4"/>
        <v>0</v>
      </c>
      <c r="V30" s="98">
        <f t="shared" si="4"/>
        <v>0</v>
      </c>
      <c r="W30" s="98">
        <f t="shared" si="5"/>
        <v>0</v>
      </c>
      <c r="X30" s="98">
        <f t="shared" si="5"/>
        <v>0</v>
      </c>
      <c r="Y30" s="98">
        <f t="shared" si="5"/>
        <v>12</v>
      </c>
      <c r="Z30" s="98"/>
      <c r="AA30" s="90"/>
      <c r="AB30" s="99"/>
      <c r="AC30" s="10"/>
      <c r="AD30" s="139"/>
      <c r="AE30" s="144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</row>
    <row r="31" spans="1:252" s="141" customFormat="1" ht="20.25" customHeight="1">
      <c r="A31" s="41" t="str">
        <f t="shared" si="0"/>
        <v>Montag</v>
      </c>
      <c r="B31" s="49">
        <f t="shared" si="9"/>
        <v>43416</v>
      </c>
      <c r="C31" s="50"/>
      <c r="D31" s="51"/>
      <c r="E31" s="52">
        <f t="shared" si="1"/>
        <v>0</v>
      </c>
      <c r="F31" s="46"/>
      <c r="G31" s="46"/>
      <c r="H31" s="46"/>
      <c r="I31" s="47">
        <f t="shared" si="2"/>
        <v>0</v>
      </c>
      <c r="J31" s="47">
        <f t="shared" si="6"/>
        <v>0</v>
      </c>
      <c r="K31" s="48">
        <f t="shared" si="7"/>
        <v>12</v>
      </c>
      <c r="L31" s="245"/>
      <c r="M31" s="246"/>
      <c r="N31" s="246"/>
      <c r="O31" s="246"/>
      <c r="P31" s="247"/>
      <c r="Q31" s="128" t="b">
        <f t="shared" si="8"/>
        <v>0</v>
      </c>
      <c r="R31" s="128"/>
      <c r="S31" s="98">
        <f t="shared" si="3"/>
        <v>0</v>
      </c>
      <c r="T31" s="98">
        <f t="shared" si="4"/>
        <v>0</v>
      </c>
      <c r="U31" s="98">
        <f t="shared" si="4"/>
        <v>0</v>
      </c>
      <c r="V31" s="98">
        <f t="shared" si="4"/>
        <v>0</v>
      </c>
      <c r="W31" s="98">
        <f t="shared" si="5"/>
        <v>0</v>
      </c>
      <c r="X31" s="98">
        <f t="shared" si="5"/>
        <v>0</v>
      </c>
      <c r="Y31" s="98">
        <f t="shared" si="5"/>
        <v>12</v>
      </c>
      <c r="Z31" s="98"/>
      <c r="AA31" s="90"/>
      <c r="AB31" s="90"/>
      <c r="AC31" s="10"/>
      <c r="AD31" s="139"/>
      <c r="AE31" s="144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</row>
    <row r="32" spans="1:252" s="141" customFormat="1" ht="20.25" customHeight="1">
      <c r="A32" s="41" t="str">
        <f t="shared" si="0"/>
        <v>Dienstag</v>
      </c>
      <c r="B32" s="49">
        <f t="shared" si="9"/>
        <v>43417</v>
      </c>
      <c r="C32" s="50"/>
      <c r="D32" s="51"/>
      <c r="E32" s="52">
        <f t="shared" si="1"/>
        <v>0</v>
      </c>
      <c r="F32" s="46"/>
      <c r="G32" s="46"/>
      <c r="H32" s="46"/>
      <c r="I32" s="47">
        <f t="shared" si="2"/>
        <v>0</v>
      </c>
      <c r="J32" s="47">
        <f t="shared" si="6"/>
        <v>0</v>
      </c>
      <c r="K32" s="48">
        <f t="shared" si="7"/>
        <v>12</v>
      </c>
      <c r="L32" s="245"/>
      <c r="M32" s="246"/>
      <c r="N32" s="246"/>
      <c r="O32" s="246"/>
      <c r="P32" s="247"/>
      <c r="Q32" s="128" t="b">
        <f t="shared" si="8"/>
        <v>0</v>
      </c>
      <c r="R32" s="128"/>
      <c r="S32" s="98">
        <f t="shared" si="3"/>
        <v>0</v>
      </c>
      <c r="T32" s="98">
        <f t="shared" si="4"/>
        <v>0</v>
      </c>
      <c r="U32" s="98">
        <f t="shared" si="4"/>
        <v>0</v>
      </c>
      <c r="V32" s="98">
        <f t="shared" si="4"/>
        <v>0</v>
      </c>
      <c r="W32" s="98">
        <f t="shared" si="5"/>
        <v>0</v>
      </c>
      <c r="X32" s="98">
        <f t="shared" si="5"/>
        <v>0</v>
      </c>
      <c r="Y32" s="98">
        <f t="shared" si="5"/>
        <v>12</v>
      </c>
      <c r="Z32" s="98"/>
      <c r="AA32" s="90"/>
      <c r="AB32" s="90"/>
      <c r="AC32" s="10"/>
      <c r="AD32" s="139"/>
      <c r="AE32" s="144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</row>
    <row r="33" spans="1:252" s="141" customFormat="1" ht="20.25" customHeight="1">
      <c r="A33" s="41" t="str">
        <f t="shared" si="0"/>
        <v>Mittwoch</v>
      </c>
      <c r="B33" s="49">
        <f t="shared" si="9"/>
        <v>43418</v>
      </c>
      <c r="C33" s="50"/>
      <c r="D33" s="51"/>
      <c r="E33" s="52">
        <f t="shared" si="1"/>
        <v>0</v>
      </c>
      <c r="F33" s="46"/>
      <c r="G33" s="46"/>
      <c r="H33" s="46"/>
      <c r="I33" s="47">
        <f t="shared" si="2"/>
        <v>0</v>
      </c>
      <c r="J33" s="47">
        <f t="shared" si="6"/>
        <v>0</v>
      </c>
      <c r="K33" s="48">
        <f t="shared" si="7"/>
        <v>12</v>
      </c>
      <c r="L33" s="245"/>
      <c r="M33" s="246"/>
      <c r="N33" s="246"/>
      <c r="O33" s="246"/>
      <c r="P33" s="247"/>
      <c r="Q33" s="128" t="b">
        <f t="shared" si="8"/>
        <v>0</v>
      </c>
      <c r="R33" s="128"/>
      <c r="S33" s="98">
        <f t="shared" si="3"/>
        <v>0</v>
      </c>
      <c r="T33" s="98">
        <f t="shared" si="4"/>
        <v>0</v>
      </c>
      <c r="U33" s="98">
        <f t="shared" si="4"/>
        <v>0</v>
      </c>
      <c r="V33" s="98">
        <f t="shared" si="4"/>
        <v>0</v>
      </c>
      <c r="W33" s="98">
        <f t="shared" si="5"/>
        <v>0</v>
      </c>
      <c r="X33" s="98">
        <f t="shared" si="5"/>
        <v>0</v>
      </c>
      <c r="Y33" s="98">
        <f t="shared" si="5"/>
        <v>12</v>
      </c>
      <c r="Z33" s="98"/>
      <c r="AA33" s="90"/>
      <c r="AB33" s="90"/>
      <c r="AC33" s="10"/>
      <c r="AD33" s="139"/>
      <c r="AE33" s="144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</row>
    <row r="34" spans="1:252" s="141" customFormat="1" ht="20.25" customHeight="1">
      <c r="A34" s="41" t="str">
        <f t="shared" si="0"/>
        <v>Donnerstag</v>
      </c>
      <c r="B34" s="49">
        <f t="shared" si="9"/>
        <v>43419</v>
      </c>
      <c r="C34" s="50"/>
      <c r="D34" s="51"/>
      <c r="E34" s="52">
        <f t="shared" si="1"/>
        <v>0</v>
      </c>
      <c r="F34" s="46"/>
      <c r="G34" s="46"/>
      <c r="H34" s="46"/>
      <c r="I34" s="47">
        <f t="shared" si="2"/>
        <v>0</v>
      </c>
      <c r="J34" s="47">
        <f t="shared" si="6"/>
        <v>0</v>
      </c>
      <c r="K34" s="48">
        <f t="shared" si="7"/>
        <v>12</v>
      </c>
      <c r="L34" s="245"/>
      <c r="M34" s="246"/>
      <c r="N34" s="246"/>
      <c r="O34" s="246"/>
      <c r="P34" s="247"/>
      <c r="Q34" s="128" t="b">
        <f t="shared" si="8"/>
        <v>0</v>
      </c>
      <c r="R34" s="128"/>
      <c r="S34" s="98">
        <f t="shared" si="3"/>
        <v>0</v>
      </c>
      <c r="T34" s="98">
        <f t="shared" si="4"/>
        <v>0</v>
      </c>
      <c r="U34" s="98">
        <f t="shared" si="4"/>
        <v>0</v>
      </c>
      <c r="V34" s="98">
        <f t="shared" si="4"/>
        <v>0</v>
      </c>
      <c r="W34" s="98">
        <f t="shared" si="5"/>
        <v>0</v>
      </c>
      <c r="X34" s="98">
        <f t="shared" si="5"/>
        <v>0</v>
      </c>
      <c r="Y34" s="98">
        <f t="shared" si="5"/>
        <v>12</v>
      </c>
      <c r="Z34" s="98"/>
      <c r="AA34" s="90"/>
      <c r="AB34" s="90"/>
      <c r="AC34" s="10"/>
      <c r="AD34" s="139"/>
      <c r="AE34" s="144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</row>
    <row r="35" spans="1:252" s="141" customFormat="1" ht="20.25" customHeight="1">
      <c r="A35" s="41" t="str">
        <f t="shared" si="0"/>
        <v>Freitag</v>
      </c>
      <c r="B35" s="49">
        <f t="shared" si="9"/>
        <v>43420</v>
      </c>
      <c r="C35" s="50"/>
      <c r="D35" s="51"/>
      <c r="E35" s="52">
        <f t="shared" si="1"/>
        <v>0</v>
      </c>
      <c r="F35" s="46"/>
      <c r="G35" s="46"/>
      <c r="H35" s="46"/>
      <c r="I35" s="47">
        <f t="shared" si="2"/>
        <v>0</v>
      </c>
      <c r="J35" s="47">
        <f t="shared" si="6"/>
        <v>0</v>
      </c>
      <c r="K35" s="48">
        <f t="shared" si="7"/>
        <v>12</v>
      </c>
      <c r="L35" s="245"/>
      <c r="M35" s="246"/>
      <c r="N35" s="246"/>
      <c r="O35" s="246"/>
      <c r="P35" s="247"/>
      <c r="Q35" s="128" t="b">
        <f t="shared" si="8"/>
        <v>0</v>
      </c>
      <c r="R35" s="128"/>
      <c r="S35" s="98">
        <f t="shared" si="3"/>
        <v>0</v>
      </c>
      <c r="T35" s="98">
        <f t="shared" si="4"/>
        <v>0</v>
      </c>
      <c r="U35" s="98">
        <f t="shared" si="4"/>
        <v>0</v>
      </c>
      <c r="V35" s="98">
        <f t="shared" si="4"/>
        <v>0</v>
      </c>
      <c r="W35" s="98">
        <f t="shared" si="5"/>
        <v>0</v>
      </c>
      <c r="X35" s="98">
        <f t="shared" si="5"/>
        <v>0</v>
      </c>
      <c r="Y35" s="98">
        <f t="shared" si="5"/>
        <v>12</v>
      </c>
      <c r="Z35" s="98"/>
      <c r="AA35" s="90"/>
      <c r="AB35" s="90"/>
      <c r="AC35" s="10"/>
      <c r="AD35" s="139"/>
      <c r="AE35" s="144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</row>
    <row r="36" spans="1:252" s="141" customFormat="1" ht="20.25" customHeight="1">
      <c r="A36" s="41" t="str">
        <f t="shared" si="0"/>
        <v>Samstag</v>
      </c>
      <c r="B36" s="49">
        <f t="shared" si="9"/>
        <v>43421</v>
      </c>
      <c r="C36" s="50"/>
      <c r="D36" s="51"/>
      <c r="E36" s="52" t="str">
        <f t="shared" si="1"/>
        <v/>
      </c>
      <c r="F36" s="46"/>
      <c r="G36" s="46"/>
      <c r="H36" s="46"/>
      <c r="I36" s="47">
        <f t="shared" si="2"/>
        <v>0</v>
      </c>
      <c r="J36" s="47">
        <f t="shared" si="6"/>
        <v>0</v>
      </c>
      <c r="K36" s="48">
        <f t="shared" si="7"/>
        <v>12</v>
      </c>
      <c r="L36" s="245"/>
      <c r="M36" s="246"/>
      <c r="N36" s="246"/>
      <c r="O36" s="246"/>
      <c r="P36" s="247"/>
      <c r="Q36" s="128" t="b">
        <f t="shared" si="8"/>
        <v>0</v>
      </c>
      <c r="R36" s="128"/>
      <c r="S36" s="98">
        <f t="shared" si="3"/>
        <v>0</v>
      </c>
      <c r="T36" s="98">
        <f t="shared" si="4"/>
        <v>0</v>
      </c>
      <c r="U36" s="98">
        <f t="shared" si="4"/>
        <v>0</v>
      </c>
      <c r="V36" s="98">
        <f t="shared" si="4"/>
        <v>0</v>
      </c>
      <c r="W36" s="98">
        <f t="shared" si="5"/>
        <v>0</v>
      </c>
      <c r="X36" s="98">
        <f t="shared" si="5"/>
        <v>0</v>
      </c>
      <c r="Y36" s="98">
        <f t="shared" si="5"/>
        <v>12</v>
      </c>
      <c r="Z36" s="98"/>
      <c r="AA36" s="90"/>
      <c r="AB36" s="90"/>
      <c r="AC36" s="10"/>
      <c r="AD36" s="139"/>
      <c r="AE36" s="144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</row>
    <row r="37" spans="1:252" s="141" customFormat="1" ht="20.25" customHeight="1">
      <c r="A37" s="41" t="str">
        <f t="shared" si="0"/>
        <v>Sonntag</v>
      </c>
      <c r="B37" s="49">
        <f t="shared" si="9"/>
        <v>43422</v>
      </c>
      <c r="C37" s="50"/>
      <c r="D37" s="51"/>
      <c r="E37" s="52" t="str">
        <f t="shared" si="1"/>
        <v/>
      </c>
      <c r="F37" s="46"/>
      <c r="G37" s="46"/>
      <c r="H37" s="46"/>
      <c r="I37" s="47">
        <f t="shared" si="2"/>
        <v>0</v>
      </c>
      <c r="J37" s="47">
        <f t="shared" si="6"/>
        <v>0</v>
      </c>
      <c r="K37" s="48">
        <f t="shared" si="7"/>
        <v>12</v>
      </c>
      <c r="L37" s="245"/>
      <c r="M37" s="246"/>
      <c r="N37" s="246"/>
      <c r="O37" s="246"/>
      <c r="P37" s="247"/>
      <c r="Q37" s="128" t="b">
        <f t="shared" si="8"/>
        <v>0</v>
      </c>
      <c r="R37" s="128"/>
      <c r="S37" s="98">
        <f t="shared" si="3"/>
        <v>0</v>
      </c>
      <c r="T37" s="98">
        <f t="shared" si="4"/>
        <v>0</v>
      </c>
      <c r="U37" s="98">
        <f t="shared" si="4"/>
        <v>0</v>
      </c>
      <c r="V37" s="98">
        <f t="shared" si="4"/>
        <v>0</v>
      </c>
      <c r="W37" s="98">
        <f t="shared" si="5"/>
        <v>0</v>
      </c>
      <c r="X37" s="98">
        <f t="shared" si="5"/>
        <v>0</v>
      </c>
      <c r="Y37" s="98">
        <f t="shared" si="5"/>
        <v>12</v>
      </c>
      <c r="Z37" s="98"/>
      <c r="AA37" s="90"/>
      <c r="AB37" s="90"/>
      <c r="AC37" s="10"/>
      <c r="AD37" s="139"/>
      <c r="AE37" s="144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</row>
    <row r="38" spans="1:252" s="141" customFormat="1" ht="20.25" customHeight="1">
      <c r="A38" s="41" t="str">
        <f t="shared" si="0"/>
        <v>Montag</v>
      </c>
      <c r="B38" s="49">
        <f t="shared" si="9"/>
        <v>43423</v>
      </c>
      <c r="C38" s="50"/>
      <c r="D38" s="51"/>
      <c r="E38" s="52">
        <f t="shared" si="1"/>
        <v>0</v>
      </c>
      <c r="F38" s="46"/>
      <c r="G38" s="46"/>
      <c r="H38" s="46"/>
      <c r="I38" s="47">
        <f t="shared" si="2"/>
        <v>0</v>
      </c>
      <c r="J38" s="47">
        <f t="shared" si="6"/>
        <v>0</v>
      </c>
      <c r="K38" s="48">
        <f t="shared" si="7"/>
        <v>12</v>
      </c>
      <c r="L38" s="245"/>
      <c r="M38" s="246"/>
      <c r="N38" s="246"/>
      <c r="O38" s="246"/>
      <c r="P38" s="247"/>
      <c r="Q38" s="128" t="b">
        <f t="shared" si="8"/>
        <v>0</v>
      </c>
      <c r="R38" s="128"/>
      <c r="S38" s="98">
        <f t="shared" si="3"/>
        <v>0</v>
      </c>
      <c r="T38" s="98">
        <f t="shared" si="4"/>
        <v>0</v>
      </c>
      <c r="U38" s="98">
        <f t="shared" si="4"/>
        <v>0</v>
      </c>
      <c r="V38" s="98">
        <f t="shared" si="4"/>
        <v>0</v>
      </c>
      <c r="W38" s="98">
        <f t="shared" si="5"/>
        <v>0</v>
      </c>
      <c r="X38" s="98">
        <f t="shared" si="5"/>
        <v>0</v>
      </c>
      <c r="Y38" s="98">
        <f t="shared" si="5"/>
        <v>12</v>
      </c>
      <c r="Z38" s="98"/>
      <c r="AA38" s="90"/>
      <c r="AB38" s="90"/>
      <c r="AC38" s="10"/>
      <c r="AD38" s="139"/>
      <c r="AE38" s="144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</row>
    <row r="39" spans="1:252" s="141" customFormat="1" ht="20.25" customHeight="1">
      <c r="A39" s="41" t="str">
        <f t="shared" si="0"/>
        <v>Dienstag</v>
      </c>
      <c r="B39" s="49">
        <f t="shared" si="9"/>
        <v>43424</v>
      </c>
      <c r="C39" s="50"/>
      <c r="D39" s="51"/>
      <c r="E39" s="52">
        <f t="shared" si="1"/>
        <v>0</v>
      </c>
      <c r="F39" s="46"/>
      <c r="G39" s="46"/>
      <c r="H39" s="46"/>
      <c r="I39" s="47">
        <f t="shared" si="2"/>
        <v>0</v>
      </c>
      <c r="J39" s="47">
        <f t="shared" si="6"/>
        <v>0</v>
      </c>
      <c r="K39" s="48">
        <f t="shared" si="7"/>
        <v>12</v>
      </c>
      <c r="L39" s="245"/>
      <c r="M39" s="246"/>
      <c r="N39" s="246"/>
      <c r="O39" s="246"/>
      <c r="P39" s="247"/>
      <c r="Q39" s="128" t="b">
        <f t="shared" si="8"/>
        <v>0</v>
      </c>
      <c r="R39" s="128"/>
      <c r="S39" s="98">
        <f t="shared" si="3"/>
        <v>0</v>
      </c>
      <c r="T39" s="98">
        <f t="shared" si="4"/>
        <v>0</v>
      </c>
      <c r="U39" s="98">
        <f t="shared" si="4"/>
        <v>0</v>
      </c>
      <c r="V39" s="98">
        <f t="shared" si="4"/>
        <v>0</v>
      </c>
      <c r="W39" s="98">
        <f t="shared" si="5"/>
        <v>0</v>
      </c>
      <c r="X39" s="98">
        <f t="shared" si="5"/>
        <v>0</v>
      </c>
      <c r="Y39" s="98">
        <f t="shared" si="5"/>
        <v>12</v>
      </c>
      <c r="Z39" s="98"/>
      <c r="AA39" s="90"/>
      <c r="AB39" s="90"/>
      <c r="AC39" s="10"/>
      <c r="AD39" s="139"/>
      <c r="AE39" s="144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</row>
    <row r="40" spans="1:252" s="141" customFormat="1" ht="20.25" customHeight="1">
      <c r="A40" s="41" t="str">
        <f t="shared" si="0"/>
        <v>Mittwoch</v>
      </c>
      <c r="B40" s="49">
        <f t="shared" si="9"/>
        <v>43425</v>
      </c>
      <c r="C40" s="50"/>
      <c r="D40" s="51"/>
      <c r="E40" s="52">
        <f t="shared" si="1"/>
        <v>0</v>
      </c>
      <c r="F40" s="46"/>
      <c r="G40" s="46"/>
      <c r="H40" s="46"/>
      <c r="I40" s="47">
        <f t="shared" si="2"/>
        <v>0</v>
      </c>
      <c r="J40" s="47">
        <f t="shared" si="6"/>
        <v>0</v>
      </c>
      <c r="K40" s="48">
        <f t="shared" si="7"/>
        <v>12</v>
      </c>
      <c r="L40" s="245"/>
      <c r="M40" s="246"/>
      <c r="N40" s="246"/>
      <c r="O40" s="246"/>
      <c r="P40" s="247"/>
      <c r="Q40" s="128" t="b">
        <f t="shared" si="8"/>
        <v>0</v>
      </c>
      <c r="R40" s="128"/>
      <c r="S40" s="98">
        <f t="shared" si="3"/>
        <v>0</v>
      </c>
      <c r="T40" s="98">
        <f t="shared" si="4"/>
        <v>0</v>
      </c>
      <c r="U40" s="98">
        <f t="shared" si="4"/>
        <v>0</v>
      </c>
      <c r="V40" s="98">
        <f t="shared" si="4"/>
        <v>0</v>
      </c>
      <c r="W40" s="98">
        <f t="shared" si="5"/>
        <v>0</v>
      </c>
      <c r="X40" s="98">
        <f t="shared" si="5"/>
        <v>0</v>
      </c>
      <c r="Y40" s="98">
        <f t="shared" si="5"/>
        <v>12</v>
      </c>
      <c r="Z40" s="98"/>
      <c r="AA40" s="90"/>
      <c r="AB40" s="90"/>
      <c r="AC40" s="10"/>
      <c r="AD40" s="139"/>
      <c r="AE40" s="144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</row>
    <row r="41" spans="1:252" s="141" customFormat="1" ht="20.25" customHeight="1">
      <c r="A41" s="41" t="str">
        <f t="shared" si="0"/>
        <v>Donnerstag</v>
      </c>
      <c r="B41" s="49">
        <f t="shared" si="9"/>
        <v>43426</v>
      </c>
      <c r="C41" s="50"/>
      <c r="D41" s="51"/>
      <c r="E41" s="52">
        <f t="shared" si="1"/>
        <v>0</v>
      </c>
      <c r="F41" s="46"/>
      <c r="G41" s="46"/>
      <c r="H41" s="46"/>
      <c r="I41" s="47">
        <f t="shared" si="2"/>
        <v>0</v>
      </c>
      <c r="J41" s="47">
        <f t="shared" si="6"/>
        <v>0</v>
      </c>
      <c r="K41" s="48">
        <f t="shared" si="7"/>
        <v>12</v>
      </c>
      <c r="L41" s="245"/>
      <c r="M41" s="246"/>
      <c r="N41" s="246"/>
      <c r="O41" s="246"/>
      <c r="P41" s="247"/>
      <c r="Q41" s="128" t="b">
        <f t="shared" si="8"/>
        <v>0</v>
      </c>
      <c r="R41" s="128"/>
      <c r="S41" s="98">
        <f t="shared" si="3"/>
        <v>0</v>
      </c>
      <c r="T41" s="98">
        <f t="shared" si="4"/>
        <v>0</v>
      </c>
      <c r="U41" s="98">
        <f t="shared" si="4"/>
        <v>0</v>
      </c>
      <c r="V41" s="98">
        <f t="shared" si="4"/>
        <v>0</v>
      </c>
      <c r="W41" s="98">
        <f t="shared" si="5"/>
        <v>0</v>
      </c>
      <c r="X41" s="98">
        <f t="shared" si="5"/>
        <v>0</v>
      </c>
      <c r="Y41" s="98">
        <f t="shared" si="5"/>
        <v>12</v>
      </c>
      <c r="Z41" s="98"/>
      <c r="AA41" s="90"/>
      <c r="AB41" s="90"/>
      <c r="AC41" s="10"/>
      <c r="AD41" s="139"/>
      <c r="AE41" s="14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</row>
    <row r="42" spans="1:252" s="141" customFormat="1" ht="20.25" customHeight="1">
      <c r="A42" s="41" t="str">
        <f t="shared" si="0"/>
        <v>Freitag</v>
      </c>
      <c r="B42" s="49">
        <f t="shared" si="9"/>
        <v>43427</v>
      </c>
      <c r="C42" s="50"/>
      <c r="D42" s="51"/>
      <c r="E42" s="52">
        <f t="shared" si="1"/>
        <v>0</v>
      </c>
      <c r="F42" s="46"/>
      <c r="G42" s="46"/>
      <c r="H42" s="46"/>
      <c r="I42" s="47">
        <f t="shared" si="2"/>
        <v>0</v>
      </c>
      <c r="J42" s="47">
        <f t="shared" si="6"/>
        <v>0</v>
      </c>
      <c r="K42" s="48">
        <f t="shared" si="7"/>
        <v>12</v>
      </c>
      <c r="L42" s="245"/>
      <c r="M42" s="246"/>
      <c r="N42" s="246"/>
      <c r="O42" s="246"/>
      <c r="P42" s="247"/>
      <c r="Q42" s="128" t="b">
        <f t="shared" si="8"/>
        <v>0</v>
      </c>
      <c r="R42" s="128"/>
      <c r="S42" s="98">
        <f t="shared" si="3"/>
        <v>0</v>
      </c>
      <c r="T42" s="98">
        <f t="shared" si="4"/>
        <v>0</v>
      </c>
      <c r="U42" s="98">
        <f t="shared" si="4"/>
        <v>0</v>
      </c>
      <c r="V42" s="98">
        <f t="shared" si="4"/>
        <v>0</v>
      </c>
      <c r="W42" s="98">
        <f t="shared" si="5"/>
        <v>0</v>
      </c>
      <c r="X42" s="98">
        <f t="shared" si="5"/>
        <v>0</v>
      </c>
      <c r="Y42" s="98">
        <f t="shared" si="5"/>
        <v>12</v>
      </c>
      <c r="Z42" s="98"/>
      <c r="AA42" s="90"/>
      <c r="AB42" s="90"/>
      <c r="AC42" s="10"/>
      <c r="AD42" s="139"/>
      <c r="AE42" s="144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</row>
    <row r="43" spans="1:252" s="141" customFormat="1" ht="20.25" customHeight="1">
      <c r="A43" s="41" t="str">
        <f t="shared" si="0"/>
        <v>Samstag</v>
      </c>
      <c r="B43" s="49">
        <f t="shared" si="9"/>
        <v>43428</v>
      </c>
      <c r="C43" s="50"/>
      <c r="D43" s="51"/>
      <c r="E43" s="52" t="str">
        <f t="shared" si="1"/>
        <v/>
      </c>
      <c r="F43" s="46"/>
      <c r="G43" s="46"/>
      <c r="H43" s="46"/>
      <c r="I43" s="47">
        <f t="shared" si="2"/>
        <v>0</v>
      </c>
      <c r="J43" s="47">
        <f t="shared" si="6"/>
        <v>0</v>
      </c>
      <c r="K43" s="48">
        <f t="shared" si="7"/>
        <v>12</v>
      </c>
      <c r="L43" s="245"/>
      <c r="M43" s="246"/>
      <c r="N43" s="246"/>
      <c r="O43" s="246"/>
      <c r="P43" s="247"/>
      <c r="Q43" s="128" t="b">
        <f t="shared" si="8"/>
        <v>0</v>
      </c>
      <c r="R43" s="128"/>
      <c r="S43" s="98">
        <f t="shared" si="3"/>
        <v>0</v>
      </c>
      <c r="T43" s="98">
        <f t="shared" si="4"/>
        <v>0</v>
      </c>
      <c r="U43" s="98">
        <f t="shared" si="4"/>
        <v>0</v>
      </c>
      <c r="V43" s="98">
        <f t="shared" si="4"/>
        <v>0</v>
      </c>
      <c r="W43" s="98">
        <f t="shared" si="5"/>
        <v>0</v>
      </c>
      <c r="X43" s="98">
        <f t="shared" si="5"/>
        <v>0</v>
      </c>
      <c r="Y43" s="98">
        <f t="shared" si="5"/>
        <v>12</v>
      </c>
      <c r="Z43" s="98"/>
      <c r="AA43" s="90"/>
      <c r="AB43" s="90"/>
      <c r="AC43" s="10"/>
      <c r="AD43" s="139"/>
      <c r="AE43" s="144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</row>
    <row r="44" spans="1:252" s="141" customFormat="1" ht="20.25" customHeight="1">
      <c r="A44" s="41" t="str">
        <f t="shared" si="0"/>
        <v>Sonntag</v>
      </c>
      <c r="B44" s="49">
        <f t="shared" si="9"/>
        <v>43429</v>
      </c>
      <c r="C44" s="50"/>
      <c r="D44" s="51"/>
      <c r="E44" s="52" t="str">
        <f t="shared" si="1"/>
        <v/>
      </c>
      <c r="F44" s="46"/>
      <c r="G44" s="46"/>
      <c r="H44" s="46"/>
      <c r="I44" s="47">
        <f t="shared" si="2"/>
        <v>0</v>
      </c>
      <c r="J44" s="47">
        <f t="shared" si="6"/>
        <v>0</v>
      </c>
      <c r="K44" s="48">
        <f t="shared" si="7"/>
        <v>12</v>
      </c>
      <c r="L44" s="245"/>
      <c r="M44" s="246"/>
      <c r="N44" s="246"/>
      <c r="O44" s="246"/>
      <c r="P44" s="247"/>
      <c r="Q44" s="128" t="b">
        <f t="shared" si="8"/>
        <v>0</v>
      </c>
      <c r="R44" s="128"/>
      <c r="S44" s="98">
        <f t="shared" si="3"/>
        <v>0</v>
      </c>
      <c r="T44" s="98">
        <f t="shared" si="4"/>
        <v>0</v>
      </c>
      <c r="U44" s="98">
        <f t="shared" si="4"/>
        <v>0</v>
      </c>
      <c r="V44" s="98">
        <f t="shared" si="4"/>
        <v>0</v>
      </c>
      <c r="W44" s="98">
        <f t="shared" si="5"/>
        <v>0</v>
      </c>
      <c r="X44" s="98">
        <f t="shared" si="5"/>
        <v>0</v>
      </c>
      <c r="Y44" s="98">
        <f t="shared" si="5"/>
        <v>12</v>
      </c>
      <c r="Z44" s="98"/>
      <c r="AA44" s="90"/>
      <c r="AB44" s="90"/>
      <c r="AC44" s="10"/>
      <c r="AD44" s="139"/>
      <c r="AE44" s="144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</row>
    <row r="45" spans="1:252" s="141" customFormat="1" ht="20.25" customHeight="1">
      <c r="A45" s="41" t="str">
        <f t="shared" si="0"/>
        <v>Montag</v>
      </c>
      <c r="B45" s="49">
        <f t="shared" si="9"/>
        <v>43430</v>
      </c>
      <c r="C45" s="50"/>
      <c r="D45" s="51"/>
      <c r="E45" s="52">
        <f t="shared" si="1"/>
        <v>0</v>
      </c>
      <c r="F45" s="46"/>
      <c r="G45" s="46"/>
      <c r="H45" s="46"/>
      <c r="I45" s="47">
        <f t="shared" si="2"/>
        <v>0</v>
      </c>
      <c r="J45" s="47">
        <f t="shared" si="6"/>
        <v>0</v>
      </c>
      <c r="K45" s="48">
        <f t="shared" si="7"/>
        <v>12</v>
      </c>
      <c r="L45" s="245"/>
      <c r="M45" s="246"/>
      <c r="N45" s="246"/>
      <c r="O45" s="246"/>
      <c r="P45" s="247"/>
      <c r="Q45" s="128" t="b">
        <f t="shared" si="8"/>
        <v>0</v>
      </c>
      <c r="R45" s="128"/>
      <c r="S45" s="98">
        <f t="shared" si="3"/>
        <v>0</v>
      </c>
      <c r="T45" s="98">
        <f t="shared" si="4"/>
        <v>0</v>
      </c>
      <c r="U45" s="98">
        <f t="shared" si="4"/>
        <v>0</v>
      </c>
      <c r="V45" s="98">
        <f t="shared" si="4"/>
        <v>0</v>
      </c>
      <c r="W45" s="98">
        <f t="shared" si="5"/>
        <v>0</v>
      </c>
      <c r="X45" s="98">
        <f t="shared" si="5"/>
        <v>0</v>
      </c>
      <c r="Y45" s="98">
        <f t="shared" si="5"/>
        <v>12</v>
      </c>
      <c r="Z45" s="98"/>
      <c r="AA45" s="90"/>
      <c r="AB45" s="90"/>
      <c r="AC45" s="10"/>
      <c r="AD45" s="139"/>
      <c r="AE45" s="144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</row>
    <row r="46" spans="1:252" s="141" customFormat="1" ht="20.25" customHeight="1">
      <c r="A46" s="41" t="str">
        <f t="shared" si="0"/>
        <v>Dienstag</v>
      </c>
      <c r="B46" s="49">
        <f t="shared" si="9"/>
        <v>43431</v>
      </c>
      <c r="C46" s="50"/>
      <c r="D46" s="51"/>
      <c r="E46" s="52">
        <f t="shared" si="1"/>
        <v>0</v>
      </c>
      <c r="F46" s="46"/>
      <c r="G46" s="46"/>
      <c r="H46" s="46"/>
      <c r="I46" s="47">
        <f t="shared" si="2"/>
        <v>0</v>
      </c>
      <c r="J46" s="47">
        <f t="shared" si="6"/>
        <v>0</v>
      </c>
      <c r="K46" s="48">
        <f t="shared" si="7"/>
        <v>12</v>
      </c>
      <c r="L46" s="245"/>
      <c r="M46" s="246"/>
      <c r="N46" s="246"/>
      <c r="O46" s="246"/>
      <c r="P46" s="247"/>
      <c r="Q46" s="128" t="b">
        <f t="shared" si="8"/>
        <v>0</v>
      </c>
      <c r="R46" s="128"/>
      <c r="S46" s="98">
        <f t="shared" si="3"/>
        <v>0</v>
      </c>
      <c r="T46" s="98">
        <f t="shared" si="4"/>
        <v>0</v>
      </c>
      <c r="U46" s="98">
        <f t="shared" si="4"/>
        <v>0</v>
      </c>
      <c r="V46" s="98">
        <f t="shared" si="4"/>
        <v>0</v>
      </c>
      <c r="W46" s="98">
        <f t="shared" si="5"/>
        <v>0</v>
      </c>
      <c r="X46" s="98">
        <f t="shared" si="5"/>
        <v>0</v>
      </c>
      <c r="Y46" s="98">
        <f t="shared" si="5"/>
        <v>12</v>
      </c>
      <c r="Z46" s="98"/>
      <c r="AA46" s="90"/>
      <c r="AB46" s="90"/>
      <c r="AC46" s="10"/>
      <c r="AD46" s="139"/>
      <c r="AE46" s="144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</row>
    <row r="47" spans="1:252" s="141" customFormat="1" ht="20.25" customHeight="1">
      <c r="A47" s="41" t="str">
        <f t="shared" si="0"/>
        <v>Mittwoch</v>
      </c>
      <c r="B47" s="49">
        <f t="shared" si="9"/>
        <v>43432</v>
      </c>
      <c r="C47" s="50"/>
      <c r="D47" s="51"/>
      <c r="E47" s="52">
        <f t="shared" si="1"/>
        <v>0</v>
      </c>
      <c r="F47" s="46"/>
      <c r="G47" s="46"/>
      <c r="H47" s="46"/>
      <c r="I47" s="47">
        <f t="shared" si="2"/>
        <v>0</v>
      </c>
      <c r="J47" s="47">
        <f t="shared" si="6"/>
        <v>0</v>
      </c>
      <c r="K47" s="48">
        <f t="shared" si="7"/>
        <v>12</v>
      </c>
      <c r="L47" s="245"/>
      <c r="M47" s="246"/>
      <c r="N47" s="246"/>
      <c r="O47" s="246"/>
      <c r="P47" s="247"/>
      <c r="Q47" s="128" t="b">
        <f t="shared" si="8"/>
        <v>0</v>
      </c>
      <c r="R47" s="128"/>
      <c r="S47" s="98">
        <f t="shared" si="3"/>
        <v>0</v>
      </c>
      <c r="T47" s="98">
        <f t="shared" si="4"/>
        <v>0</v>
      </c>
      <c r="U47" s="98">
        <f t="shared" si="4"/>
        <v>0</v>
      </c>
      <c r="V47" s="98">
        <f t="shared" si="4"/>
        <v>0</v>
      </c>
      <c r="W47" s="98">
        <f t="shared" si="5"/>
        <v>0</v>
      </c>
      <c r="X47" s="98">
        <f t="shared" si="5"/>
        <v>0</v>
      </c>
      <c r="Y47" s="98">
        <f t="shared" si="5"/>
        <v>12</v>
      </c>
      <c r="Z47" s="98"/>
      <c r="AA47" s="90"/>
      <c r="AB47" s="90"/>
      <c r="AC47" s="10"/>
      <c r="AD47" s="139"/>
      <c r="AE47" s="144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</row>
    <row r="48" spans="1:252" s="141" customFormat="1" ht="20.25" customHeight="1">
      <c r="A48" s="41" t="str">
        <f t="shared" si="0"/>
        <v>Donnerstag</v>
      </c>
      <c r="B48" s="49">
        <f t="shared" si="9"/>
        <v>43433</v>
      </c>
      <c r="C48" s="50"/>
      <c r="D48" s="51"/>
      <c r="E48" s="52">
        <f t="shared" si="1"/>
        <v>0</v>
      </c>
      <c r="F48" s="46"/>
      <c r="G48" s="46"/>
      <c r="H48" s="46"/>
      <c r="I48" s="47">
        <f t="shared" si="2"/>
        <v>0</v>
      </c>
      <c r="J48" s="47">
        <f t="shared" si="6"/>
        <v>0</v>
      </c>
      <c r="K48" s="48">
        <f t="shared" si="7"/>
        <v>12</v>
      </c>
      <c r="L48" s="245"/>
      <c r="M48" s="246"/>
      <c r="N48" s="246"/>
      <c r="O48" s="246"/>
      <c r="P48" s="247"/>
      <c r="Q48" s="128" t="b">
        <f t="shared" si="8"/>
        <v>0</v>
      </c>
      <c r="R48" s="128"/>
      <c r="S48" s="98">
        <f t="shared" si="3"/>
        <v>0</v>
      </c>
      <c r="T48" s="98">
        <f t="shared" si="4"/>
        <v>0</v>
      </c>
      <c r="U48" s="98">
        <f t="shared" si="4"/>
        <v>0</v>
      </c>
      <c r="V48" s="98">
        <f t="shared" si="4"/>
        <v>0</v>
      </c>
      <c r="W48" s="98">
        <f t="shared" si="5"/>
        <v>0</v>
      </c>
      <c r="X48" s="98">
        <f t="shared" si="5"/>
        <v>0</v>
      </c>
      <c r="Y48" s="98">
        <f t="shared" si="5"/>
        <v>12</v>
      </c>
      <c r="Z48" s="98"/>
      <c r="AA48" s="90"/>
      <c r="AB48" s="90"/>
      <c r="AC48" s="10"/>
      <c r="AD48" s="139"/>
      <c r="AE48" s="144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</row>
    <row r="49" spans="1:252" s="141" customFormat="1" ht="20.25" customHeight="1">
      <c r="A49" s="41" t="str">
        <f t="shared" si="0"/>
        <v>Freitag</v>
      </c>
      <c r="B49" s="49">
        <f t="shared" si="9"/>
        <v>43434</v>
      </c>
      <c r="C49" s="50"/>
      <c r="D49" s="51"/>
      <c r="E49" s="52">
        <f t="shared" si="1"/>
        <v>0</v>
      </c>
      <c r="F49" s="46"/>
      <c r="G49" s="46"/>
      <c r="H49" s="46"/>
      <c r="I49" s="47">
        <f t="shared" si="2"/>
        <v>0</v>
      </c>
      <c r="J49" s="47">
        <f t="shared" si="6"/>
        <v>0</v>
      </c>
      <c r="K49" s="48">
        <f t="shared" si="7"/>
        <v>12</v>
      </c>
      <c r="L49" s="245"/>
      <c r="M49" s="246"/>
      <c r="N49" s="246"/>
      <c r="O49" s="246"/>
      <c r="P49" s="247"/>
      <c r="Q49" s="128" t="b">
        <f t="shared" si="8"/>
        <v>0</v>
      </c>
      <c r="R49" s="128"/>
      <c r="S49" s="98">
        <f t="shared" si="3"/>
        <v>0</v>
      </c>
      <c r="T49" s="98">
        <f t="shared" si="4"/>
        <v>0</v>
      </c>
      <c r="U49" s="98">
        <f t="shared" si="4"/>
        <v>0</v>
      </c>
      <c r="V49" s="98">
        <f t="shared" si="4"/>
        <v>0</v>
      </c>
      <c r="W49" s="98">
        <f t="shared" si="5"/>
        <v>0</v>
      </c>
      <c r="X49" s="98">
        <f t="shared" si="5"/>
        <v>0</v>
      </c>
      <c r="Y49" s="98">
        <f t="shared" si="5"/>
        <v>12</v>
      </c>
      <c r="Z49" s="98"/>
      <c r="AA49" s="90"/>
      <c r="AB49" s="90"/>
      <c r="AC49" s="10"/>
      <c r="AD49" s="139"/>
      <c r="AE49" s="144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</row>
    <row r="50" spans="1:252" s="141" customFormat="1" ht="20.25" customHeight="1" thickBot="1">
      <c r="A50" s="41" t="str">
        <f t="shared" si="0"/>
        <v>Samstag</v>
      </c>
      <c r="B50" s="49">
        <f t="shared" si="9"/>
        <v>0</v>
      </c>
      <c r="C50" s="55"/>
      <c r="D50" s="56"/>
      <c r="E50" s="52" t="str">
        <f t="shared" si="1"/>
        <v/>
      </c>
      <c r="F50" s="58"/>
      <c r="G50" s="58"/>
      <c r="H50" s="58"/>
      <c r="I50" s="47">
        <f t="shared" si="2"/>
        <v>0</v>
      </c>
      <c r="J50" s="59">
        <f t="shared" si="6"/>
        <v>0</v>
      </c>
      <c r="K50" s="60">
        <f t="shared" si="7"/>
        <v>12</v>
      </c>
      <c r="L50" s="248"/>
      <c r="M50" s="249"/>
      <c r="N50" s="249"/>
      <c r="O50" s="249"/>
      <c r="P50" s="250"/>
      <c r="Q50" s="128" t="b">
        <f t="shared" si="8"/>
        <v>0</v>
      </c>
      <c r="R50" s="128"/>
      <c r="S50" s="100">
        <f t="shared" si="3"/>
        <v>0</v>
      </c>
      <c r="T50" s="100">
        <f t="shared" si="4"/>
        <v>0</v>
      </c>
      <c r="U50" s="100">
        <f t="shared" si="4"/>
        <v>0</v>
      </c>
      <c r="V50" s="100">
        <f t="shared" si="4"/>
        <v>0</v>
      </c>
      <c r="W50" s="100">
        <f t="shared" si="5"/>
        <v>0</v>
      </c>
      <c r="X50" s="100">
        <f t="shared" si="5"/>
        <v>0</v>
      </c>
      <c r="Y50" s="100">
        <f t="shared" si="5"/>
        <v>12</v>
      </c>
      <c r="Z50" s="101"/>
      <c r="AA50" s="90"/>
      <c r="AB50" s="90"/>
      <c r="AC50" s="10"/>
      <c r="AD50" s="139"/>
      <c r="AE50" s="144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</row>
    <row r="51" spans="1:252" s="141" customFormat="1" ht="18.75" customHeight="1">
      <c r="A51" s="10"/>
      <c r="B51" s="61" t="s">
        <v>48</v>
      </c>
      <c r="C51" s="62"/>
      <c r="D51" s="63"/>
      <c r="E51" s="63" t="s">
        <v>24</v>
      </c>
      <c r="F51" s="64"/>
      <c r="G51" s="64"/>
      <c r="H51" s="64"/>
      <c r="I51" s="63" t="s">
        <v>34</v>
      </c>
      <c r="J51" s="63" t="s">
        <v>50</v>
      </c>
      <c r="K51" s="63" t="s">
        <v>49</v>
      </c>
      <c r="L51" s="65"/>
      <c r="M51" s="65"/>
      <c r="N51" s="65"/>
      <c r="O51" s="65"/>
      <c r="P51" s="66"/>
      <c r="Q51" s="67"/>
      <c r="R51" s="102"/>
      <c r="S51" s="98">
        <f>IF(E52="",0,INT(E52)+((E52-INT(E52))/100*60))</f>
        <v>0</v>
      </c>
      <c r="T51" s="102"/>
      <c r="U51" s="102"/>
      <c r="V51" s="10"/>
      <c r="W51" s="101">
        <f>IF(I52="","",INT(I52)+((I52-INT(I52))/100*60))</f>
        <v>0</v>
      </c>
      <c r="X51" s="98">
        <f>IF(J52="","",INT(J52)+((J52-INT(J52))/100*60))</f>
        <v>0</v>
      </c>
      <c r="Y51" s="103">
        <f>IF(K52="","",INT(K52)+((K52-INT(K52))/100*60))</f>
        <v>12</v>
      </c>
      <c r="Z51" s="103"/>
      <c r="AA51" s="90"/>
      <c r="AB51" s="90"/>
      <c r="AC51" s="10"/>
      <c r="AD51" s="139"/>
      <c r="AE51" s="144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</row>
    <row r="52" spans="1:252" s="141" customFormat="1" ht="18.75" customHeight="1">
      <c r="A52" s="10"/>
      <c r="B52" s="68"/>
      <c r="C52" s="69"/>
      <c r="D52" s="70"/>
      <c r="E52" s="71">
        <f>SUM(E20:E50)</f>
        <v>0</v>
      </c>
      <c r="F52" s="72"/>
      <c r="G52" s="73"/>
      <c r="H52" s="70"/>
      <c r="I52" s="71">
        <f>SUM(I20:I50)</f>
        <v>0</v>
      </c>
      <c r="J52" s="71">
        <f>SUM(J20:J50)</f>
        <v>0</v>
      </c>
      <c r="K52" s="131">
        <f>K50</f>
        <v>12</v>
      </c>
      <c r="L52" s="132"/>
      <c r="M52" s="132"/>
      <c r="N52" s="132"/>
      <c r="O52" s="132"/>
      <c r="P52" s="74"/>
      <c r="Q52" s="75"/>
      <c r="R52" s="105"/>
      <c r="S52" s="104">
        <f>E52/24</f>
        <v>0</v>
      </c>
      <c r="T52" s="105"/>
      <c r="U52" s="105"/>
      <c r="V52" s="10"/>
      <c r="W52" s="104">
        <f>I52/24</f>
        <v>0</v>
      </c>
      <c r="X52" s="104">
        <f>IF(X51&lt;0,"-"&amp;TEXT((X51*-1)/24,"[h]:mm"),X51/24)</f>
        <v>0</v>
      </c>
      <c r="Y52" s="10"/>
      <c r="Z52" s="10"/>
      <c r="AA52" s="90"/>
      <c r="AB52" s="90"/>
      <c r="AC52" s="10"/>
      <c r="AD52" s="139"/>
      <c r="AE52" s="144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</row>
    <row r="53" spans="1:252" s="141" customFormat="1" ht="15">
      <c r="A53" s="10"/>
      <c r="B53" s="76"/>
      <c r="C53" s="76"/>
      <c r="D53" s="76"/>
      <c r="E53" s="76"/>
      <c r="F53" s="77"/>
      <c r="G53" s="78"/>
      <c r="H53" s="157" t="s">
        <v>82</v>
      </c>
      <c r="I53" s="10"/>
      <c r="J53" s="158"/>
      <c r="K53" s="80"/>
      <c r="L53" s="81"/>
      <c r="M53" s="81"/>
      <c r="N53" s="81"/>
      <c r="O53" s="81"/>
      <c r="P53" s="82"/>
      <c r="Q53" s="82"/>
      <c r="R53" s="106"/>
      <c r="S53" s="106"/>
      <c r="T53" s="106"/>
      <c r="U53" s="106"/>
      <c r="V53" s="10"/>
      <c r="W53" s="10"/>
      <c r="X53" s="98">
        <f>IF(X51&lt;0,X51*-1,X51)</f>
        <v>0</v>
      </c>
      <c r="Y53" s="10"/>
      <c r="Z53" s="10"/>
      <c r="AA53" s="90"/>
      <c r="AB53" s="90"/>
      <c r="AC53" s="10"/>
      <c r="AD53" s="139"/>
      <c r="AE53" s="144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</row>
    <row r="54" spans="1:252" s="141" customFormat="1" ht="15">
      <c r="A54" s="10"/>
      <c r="B54" s="76"/>
      <c r="C54" s="76"/>
      <c r="D54" s="76"/>
      <c r="E54" s="76"/>
      <c r="F54" s="77"/>
      <c r="G54" s="78"/>
      <c r="H54" s="159" t="s">
        <v>76</v>
      </c>
      <c r="I54" s="158"/>
      <c r="J54" s="158"/>
      <c r="K54" s="80"/>
      <c r="L54" s="81"/>
      <c r="M54" s="81"/>
      <c r="N54" s="81"/>
      <c r="O54" s="81"/>
      <c r="P54" s="82"/>
      <c r="Q54" s="82"/>
      <c r="R54" s="106"/>
      <c r="S54" s="106"/>
      <c r="T54" s="106"/>
      <c r="U54" s="106"/>
      <c r="V54" s="10"/>
      <c r="W54" s="10"/>
      <c r="X54" s="104">
        <f>X53/24</f>
        <v>0</v>
      </c>
      <c r="Y54" s="10"/>
      <c r="Z54" s="10"/>
      <c r="AA54" s="90"/>
      <c r="AB54" s="90"/>
      <c r="AC54" s="10"/>
      <c r="AD54" s="139"/>
      <c r="AE54" s="144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</row>
    <row r="55" spans="1:252" s="141" customFormat="1" ht="15">
      <c r="A55" s="10"/>
      <c r="B55" s="83"/>
      <c r="C55" s="83"/>
      <c r="D55" s="83"/>
      <c r="E55" s="83"/>
      <c r="F55" s="83"/>
      <c r="G55" s="83"/>
      <c r="H55" s="84" t="s">
        <v>78</v>
      </c>
      <c r="I55" s="10"/>
      <c r="J55" s="10"/>
      <c r="K55" s="79"/>
      <c r="L55" s="79"/>
      <c r="M55" s="79"/>
      <c r="N55" s="79"/>
      <c r="O55" s="79"/>
      <c r="P55" s="29"/>
      <c r="Q55" s="29"/>
      <c r="R55" s="10"/>
      <c r="S55" s="10"/>
      <c r="T55" s="10"/>
      <c r="U55" s="10"/>
      <c r="V55" s="10"/>
      <c r="W55" s="10"/>
      <c r="X55" s="10"/>
      <c r="Y55" s="10"/>
      <c r="Z55" s="10"/>
      <c r="AA55" s="90"/>
      <c r="AB55" s="90"/>
      <c r="AC55" s="10"/>
      <c r="AD55" s="139"/>
      <c r="AE55" s="144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</row>
    <row r="56" spans="1:252" s="141" customFormat="1" ht="15">
      <c r="A56" s="10"/>
      <c r="B56" s="84"/>
      <c r="C56" s="84"/>
      <c r="D56" s="84"/>
      <c r="E56" s="84"/>
      <c r="F56" s="84"/>
      <c r="G56" s="84"/>
      <c r="H56" s="41" t="s">
        <v>81</v>
      </c>
      <c r="I56" s="160"/>
      <c r="J56" s="90"/>
      <c r="K56" s="251"/>
      <c r="L56" s="251"/>
      <c r="M56" s="166"/>
      <c r="N56" s="166"/>
      <c r="O56" s="166"/>
      <c r="P56" s="85"/>
      <c r="Q56" s="85"/>
      <c r="R56" s="107"/>
      <c r="S56" s="107"/>
      <c r="T56" s="107"/>
      <c r="U56" s="107"/>
      <c r="V56" s="10"/>
      <c r="W56" s="10"/>
      <c r="X56" s="10"/>
      <c r="Y56" s="10"/>
      <c r="Z56" s="10"/>
      <c r="AA56" s="90"/>
      <c r="AB56" s="90"/>
      <c r="AC56" s="10"/>
      <c r="AD56" s="139"/>
      <c r="AE56" s="144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</row>
    <row r="57" spans="1:252" s="141" customFormat="1" ht="15">
      <c r="A57" s="10"/>
      <c r="B57" s="86"/>
      <c r="C57" s="86"/>
      <c r="D57" s="86"/>
      <c r="E57" s="86"/>
      <c r="F57" s="86"/>
      <c r="G57" s="86"/>
      <c r="H57" s="161" t="s">
        <v>77</v>
      </c>
      <c r="I57" s="10"/>
      <c r="J57" s="10"/>
      <c r="K57" s="87"/>
      <c r="L57" s="87"/>
      <c r="M57" s="87"/>
      <c r="N57" s="87"/>
      <c r="O57" s="87"/>
      <c r="P57" s="88"/>
      <c r="Q57" s="29"/>
      <c r="R57" s="10"/>
      <c r="S57" s="10"/>
      <c r="T57" s="10"/>
      <c r="U57" s="10"/>
      <c r="V57" s="10"/>
      <c r="W57" s="10"/>
      <c r="X57" s="10"/>
      <c r="Y57" s="10"/>
      <c r="Z57" s="10"/>
      <c r="AA57" s="90"/>
      <c r="AB57" s="90"/>
      <c r="AC57" s="10"/>
      <c r="AD57" s="139"/>
      <c r="AE57" s="144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</row>
    <row r="58" spans="1:252" s="141" customFormat="1" ht="15">
      <c r="A58" s="10"/>
      <c r="B58" s="89" t="s">
        <v>5</v>
      </c>
      <c r="C58" s="252" t="s">
        <v>6</v>
      </c>
      <c r="D58" s="252"/>
      <c r="E58" s="252"/>
      <c r="F58" s="252"/>
      <c r="G58" s="252"/>
      <c r="H58" s="41" t="s">
        <v>79</v>
      </c>
      <c r="I58" s="162"/>
      <c r="J58" s="10"/>
      <c r="K58" s="89" t="s">
        <v>5</v>
      </c>
      <c r="L58" s="253" t="s">
        <v>20</v>
      </c>
      <c r="M58" s="253"/>
      <c r="N58" s="253"/>
      <c r="O58" s="253"/>
      <c r="P58" s="253"/>
      <c r="Q58" s="29"/>
      <c r="R58" s="10"/>
      <c r="S58" s="10"/>
      <c r="T58" s="10"/>
      <c r="U58" s="10"/>
      <c r="V58" s="10"/>
      <c r="W58" s="10"/>
      <c r="X58" s="10"/>
      <c r="Y58" s="10"/>
      <c r="Z58" s="10"/>
      <c r="AA58" s="90"/>
      <c r="AB58" s="90"/>
      <c r="AC58" s="10"/>
      <c r="AD58" s="139"/>
      <c r="AE58" s="144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</row>
    <row r="59" spans="1:252" s="141" customFormat="1" ht="15">
      <c r="A59" s="10"/>
      <c r="B59" s="89"/>
      <c r="C59" s="169"/>
      <c r="D59" s="169"/>
      <c r="E59" s="169"/>
      <c r="F59" s="169"/>
      <c r="G59" s="169"/>
      <c r="H59" s="41" t="s">
        <v>80</v>
      </c>
      <c r="I59" s="162"/>
      <c r="J59" s="10"/>
      <c r="K59" s="89"/>
      <c r="L59" s="169"/>
      <c r="M59" s="169"/>
      <c r="N59" s="169"/>
      <c r="O59" s="169"/>
      <c r="P59" s="169"/>
      <c r="Q59" s="29"/>
      <c r="R59" s="10"/>
      <c r="S59" s="10"/>
      <c r="T59" s="10"/>
      <c r="U59" s="10"/>
      <c r="V59" s="10"/>
      <c r="W59" s="10"/>
      <c r="X59" s="10"/>
      <c r="Y59" s="10"/>
      <c r="Z59" s="10"/>
      <c r="AA59" s="90"/>
      <c r="AB59" s="90"/>
      <c r="AC59" s="10"/>
      <c r="AD59" s="139"/>
      <c r="AE59" s="144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</row>
    <row r="60" spans="1:252" s="141" customFormat="1" ht="15">
      <c r="A60" s="10"/>
      <c r="B60" s="79"/>
      <c r="C60" s="79"/>
      <c r="D60" s="79"/>
      <c r="E60" s="79"/>
      <c r="F60" s="79"/>
      <c r="G60" s="79"/>
      <c r="H60" s="163" t="s">
        <v>83</v>
      </c>
      <c r="I60" s="41"/>
      <c r="J60" s="164">
        <v>42114</v>
      </c>
      <c r="K60" s="79"/>
      <c r="L60" s="79"/>
      <c r="M60" s="79"/>
      <c r="N60" s="79"/>
      <c r="O60" s="79"/>
      <c r="P60" s="29"/>
      <c r="Q60" s="29"/>
      <c r="R60" s="10"/>
      <c r="S60" s="10"/>
      <c r="T60" s="10"/>
      <c r="U60" s="10"/>
      <c r="V60" s="90"/>
      <c r="W60" s="10"/>
      <c r="X60" s="10"/>
      <c r="Y60" s="10"/>
      <c r="Z60" s="10"/>
      <c r="AA60" s="90"/>
      <c r="AB60" s="90"/>
      <c r="AC60" s="10"/>
      <c r="AD60" s="139"/>
      <c r="AE60" s="144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</row>
    <row r="61" spans="1:252" s="141" customFormat="1" ht="15" hidden="1">
      <c r="A61" s="10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29"/>
      <c r="Q61" s="29"/>
      <c r="R61" s="10"/>
      <c r="S61" s="10"/>
      <c r="T61" s="10"/>
      <c r="U61" s="10"/>
      <c r="V61" s="10"/>
      <c r="W61" s="10"/>
      <c r="X61" s="10"/>
      <c r="Y61" s="10"/>
      <c r="Z61" s="10"/>
      <c r="AA61" s="90"/>
      <c r="AB61" s="90"/>
      <c r="AC61" s="10"/>
      <c r="AD61" s="139"/>
      <c r="AE61" s="144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</row>
    <row r="62" spans="1:252" s="141" customFormat="1" ht="15" hidden="1">
      <c r="A62" s="10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29"/>
      <c r="Q62" s="29"/>
      <c r="R62" s="10"/>
      <c r="S62" s="10"/>
      <c r="T62" s="10"/>
      <c r="U62" s="10"/>
      <c r="V62" s="10"/>
      <c r="W62" s="10"/>
      <c r="X62" s="10"/>
      <c r="Y62" s="10"/>
      <c r="Z62" s="10"/>
      <c r="AA62" s="90"/>
      <c r="AB62" s="90"/>
      <c r="AC62" s="10"/>
      <c r="AD62" s="139"/>
      <c r="AE62" s="144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</row>
    <row r="63" spans="1:252" s="141" customFormat="1" ht="15" hidden="1">
      <c r="A63" s="10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29"/>
      <c r="Q63" s="29"/>
      <c r="R63" s="10"/>
      <c r="S63" s="10"/>
      <c r="T63" s="10"/>
      <c r="U63" s="10"/>
      <c r="V63" s="10"/>
      <c r="W63" s="10"/>
      <c r="X63" s="10"/>
      <c r="Y63" s="10"/>
      <c r="Z63" s="10"/>
      <c r="AA63" s="90"/>
      <c r="AB63" s="90"/>
      <c r="AC63" s="10"/>
      <c r="AD63" s="139"/>
      <c r="AE63" s="144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</row>
    <row r="64" spans="1:252" s="141" customFormat="1" ht="15" hidden="1">
      <c r="A64" s="10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29"/>
      <c r="Q64" s="29"/>
      <c r="R64" s="10"/>
      <c r="S64" s="10"/>
      <c r="T64" s="10"/>
      <c r="U64" s="10"/>
      <c r="V64" s="10"/>
      <c r="W64" s="10"/>
      <c r="X64" s="10"/>
      <c r="Y64" s="10"/>
      <c r="Z64" s="10"/>
      <c r="AA64" s="90"/>
      <c r="AB64" s="90"/>
      <c r="AC64" s="10"/>
      <c r="AD64" s="139"/>
      <c r="AE64" s="144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</row>
    <row r="65" spans="1:252" s="141" customFormat="1" ht="15" hidden="1">
      <c r="A65" s="10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29"/>
      <c r="Q65" s="29"/>
      <c r="R65" s="10"/>
      <c r="S65" s="10"/>
      <c r="T65" s="10"/>
      <c r="U65" s="10"/>
      <c r="V65" s="10"/>
      <c r="W65" s="10"/>
      <c r="X65" s="10"/>
      <c r="Y65" s="10"/>
      <c r="Z65" s="10"/>
      <c r="AA65" s="90"/>
      <c r="AB65" s="90"/>
      <c r="AC65" s="10"/>
      <c r="AD65" s="139"/>
      <c r="AE65" s="144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</row>
    <row r="66" spans="1:252" s="141" customFormat="1" ht="15" hidden="1">
      <c r="A66" s="10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29"/>
      <c r="Q66" s="29"/>
      <c r="R66" s="10"/>
      <c r="S66" s="10"/>
      <c r="T66" s="10"/>
      <c r="U66" s="10"/>
      <c r="V66" s="10"/>
      <c r="W66" s="10"/>
      <c r="X66" s="10"/>
      <c r="Y66" s="10"/>
      <c r="Z66" s="10"/>
      <c r="AA66" s="90"/>
      <c r="AB66" s="90"/>
      <c r="AC66" s="10"/>
      <c r="AD66" s="139"/>
      <c r="AE66" s="144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</row>
    <row r="67" spans="1:252" s="141" customFormat="1" ht="15" hidden="1">
      <c r="A67" s="10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29"/>
      <c r="Q67" s="29"/>
      <c r="R67" s="10"/>
      <c r="S67" s="10"/>
      <c r="T67" s="10"/>
      <c r="U67" s="10"/>
      <c r="V67" s="10"/>
      <c r="W67" s="10"/>
      <c r="X67" s="10"/>
      <c r="Y67" s="10"/>
      <c r="Z67" s="10"/>
      <c r="AA67" s="90"/>
      <c r="AB67" s="90"/>
      <c r="AC67" s="10"/>
      <c r="AD67" s="139"/>
      <c r="AE67" s="144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</row>
    <row r="68" spans="1:252" s="141" customFormat="1" ht="15" hidden="1">
      <c r="A68" s="10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29"/>
      <c r="Q68" s="29"/>
      <c r="R68" s="10"/>
      <c r="S68" s="10"/>
      <c r="T68" s="10"/>
      <c r="U68" s="10"/>
      <c r="V68" s="10"/>
      <c r="W68" s="10"/>
      <c r="X68" s="10"/>
      <c r="Y68" s="10"/>
      <c r="Z68" s="10"/>
      <c r="AA68" s="90"/>
      <c r="AB68" s="90"/>
      <c r="AC68" s="10"/>
      <c r="AD68" s="139"/>
      <c r="AE68" s="144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</row>
    <row r="69" spans="1:252" s="141" customFormat="1" ht="15" hidden="1">
      <c r="A69" s="10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29"/>
      <c r="Q69" s="29"/>
      <c r="R69" s="10"/>
      <c r="S69" s="10"/>
      <c r="T69" s="10"/>
      <c r="U69" s="10"/>
      <c r="V69" s="10"/>
      <c r="W69" s="10"/>
      <c r="X69" s="10"/>
      <c r="Y69" s="10"/>
      <c r="Z69" s="10"/>
      <c r="AA69" s="90"/>
      <c r="AB69" s="90"/>
      <c r="AC69" s="10"/>
      <c r="AD69" s="139"/>
      <c r="AE69" s="144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</row>
    <row r="70" spans="1:252" s="141" customFormat="1" ht="15" hidden="1">
      <c r="A70" s="10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29"/>
      <c r="Q70" s="29"/>
      <c r="R70" s="10"/>
      <c r="S70" s="10"/>
      <c r="T70" s="10"/>
      <c r="U70" s="10"/>
      <c r="V70" s="10"/>
      <c r="W70" s="10"/>
      <c r="X70" s="10"/>
      <c r="Y70" s="10"/>
      <c r="Z70" s="10"/>
      <c r="AA70" s="90"/>
      <c r="AB70" s="90"/>
      <c r="AC70" s="10"/>
      <c r="AD70" s="139"/>
      <c r="AE70" s="144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</row>
    <row r="71" spans="1:252" s="141" customFormat="1" ht="15" hidden="1">
      <c r="A71" s="10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29"/>
      <c r="Q71" s="29"/>
      <c r="R71" s="10"/>
      <c r="S71" s="10"/>
      <c r="T71" s="10"/>
      <c r="U71" s="10"/>
      <c r="V71" s="10"/>
      <c r="W71" s="10"/>
      <c r="X71" s="10"/>
      <c r="Y71" s="10"/>
      <c r="Z71" s="10"/>
      <c r="AA71" s="90"/>
      <c r="AB71" s="90"/>
      <c r="AC71" s="10"/>
      <c r="AD71" s="139"/>
      <c r="AE71" s="144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</row>
    <row r="72" spans="1:252" s="141" customFormat="1" ht="15" hidden="1">
      <c r="A72" s="10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29"/>
      <c r="Q72" s="29"/>
      <c r="R72" s="10"/>
      <c r="S72" s="10"/>
      <c r="T72" s="10"/>
      <c r="U72" s="10"/>
      <c r="V72" s="10"/>
      <c r="W72" s="10"/>
      <c r="X72" s="10"/>
      <c r="Y72" s="10"/>
      <c r="Z72" s="10"/>
      <c r="AA72" s="90"/>
      <c r="AB72" s="90"/>
      <c r="AC72" s="10"/>
      <c r="AD72" s="139"/>
      <c r="AE72" s="144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</row>
    <row r="73" spans="1:252" s="141" customFormat="1" ht="15" hidden="1">
      <c r="A73" s="10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29"/>
      <c r="Q73" s="29"/>
      <c r="R73" s="10"/>
      <c r="S73" s="10"/>
      <c r="T73" s="10"/>
      <c r="U73" s="10"/>
      <c r="V73" s="10"/>
      <c r="W73" s="10"/>
      <c r="X73" s="10"/>
      <c r="Y73" s="10"/>
      <c r="Z73" s="10"/>
      <c r="AA73" s="90"/>
      <c r="AB73" s="90"/>
      <c r="AC73" s="10"/>
      <c r="AD73" s="139"/>
      <c r="AE73" s="144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</row>
    <row r="74" spans="1:252" s="141" customFormat="1" ht="15" hidden="1">
      <c r="A74" s="10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29"/>
      <c r="Q74" s="29"/>
      <c r="R74" s="10"/>
      <c r="S74" s="10"/>
      <c r="T74" s="10"/>
      <c r="U74" s="10"/>
      <c r="V74" s="10"/>
      <c r="W74" s="10"/>
      <c r="X74" s="10"/>
      <c r="Y74" s="10"/>
      <c r="Z74" s="10"/>
      <c r="AA74" s="90"/>
      <c r="AB74" s="90"/>
      <c r="AC74" s="10"/>
      <c r="AD74" s="139"/>
      <c r="AE74" s="144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</row>
    <row r="75" spans="1:252" s="141" customFormat="1" ht="15" hidden="1">
      <c r="A75" s="10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29"/>
      <c r="Q75" s="29"/>
      <c r="R75" s="10"/>
      <c r="S75" s="10"/>
      <c r="T75" s="10"/>
      <c r="U75" s="10"/>
      <c r="V75" s="10"/>
      <c r="W75" s="10"/>
      <c r="X75" s="10"/>
      <c r="Y75" s="10"/>
      <c r="Z75" s="10"/>
      <c r="AA75" s="90"/>
      <c r="AB75" s="90"/>
      <c r="AC75" s="10"/>
      <c r="AD75" s="139"/>
      <c r="AE75" s="144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</row>
    <row r="76" spans="1:252" s="141" customFormat="1" ht="15" hidden="1">
      <c r="A76" s="10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29"/>
      <c r="Q76" s="29"/>
      <c r="R76" s="10"/>
      <c r="S76" s="10"/>
      <c r="T76" s="10"/>
      <c r="U76" s="10"/>
      <c r="V76" s="10"/>
      <c r="W76" s="10"/>
      <c r="X76" s="10"/>
      <c r="Y76" s="10"/>
      <c r="Z76" s="10"/>
      <c r="AA76" s="90"/>
      <c r="AB76" s="90"/>
      <c r="AC76" s="10"/>
      <c r="AD76" s="139"/>
      <c r="AE76" s="144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</row>
    <row r="77" spans="1:252" s="141" customFormat="1" ht="15" hidden="1">
      <c r="A77" s="10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29"/>
      <c r="Q77" s="29"/>
      <c r="R77" s="10"/>
      <c r="S77" s="10"/>
      <c r="T77" s="10"/>
      <c r="U77" s="10"/>
      <c r="V77" s="10"/>
      <c r="W77" s="10"/>
      <c r="X77" s="10"/>
      <c r="Y77" s="10"/>
      <c r="Z77" s="10"/>
      <c r="AA77" s="90"/>
      <c r="AB77" s="90"/>
      <c r="AC77" s="10"/>
      <c r="AD77" s="139"/>
      <c r="AE77" s="144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</row>
    <row r="78" spans="1:252" s="141" customFormat="1" ht="15" hidden="1">
      <c r="A78" s="10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29"/>
      <c r="Q78" s="29"/>
      <c r="R78" s="10"/>
      <c r="S78" s="10"/>
      <c r="T78" s="10"/>
      <c r="U78" s="10"/>
      <c r="V78" s="10"/>
      <c r="W78" s="10"/>
      <c r="X78" s="10"/>
      <c r="Y78" s="10"/>
      <c r="Z78" s="10"/>
      <c r="AA78" s="90"/>
      <c r="AB78" s="90"/>
      <c r="AC78" s="10"/>
      <c r="AD78" s="139"/>
      <c r="AE78" s="144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</row>
  </sheetData>
  <sheetProtection password="FF69" sheet="1" objects="1" scenarios="1" selectLockedCells="1"/>
  <dataConsolidate/>
  <mergeCells count="46">
    <mergeCell ref="L19:P19"/>
    <mergeCell ref="B2:H2"/>
    <mergeCell ref="I2:J2"/>
    <mergeCell ref="E5:H5"/>
    <mergeCell ref="M5:O5"/>
    <mergeCell ref="E7:H7"/>
    <mergeCell ref="M7:O7"/>
    <mergeCell ref="E15:F15"/>
    <mergeCell ref="C18:E18"/>
    <mergeCell ref="F18:H18"/>
    <mergeCell ref="I18:K18"/>
    <mergeCell ref="L18:P18"/>
    <mergeCell ref="L31:P31"/>
    <mergeCell ref="L20:P20"/>
    <mergeCell ref="L21:P21"/>
    <mergeCell ref="L22:P22"/>
    <mergeCell ref="L23:P23"/>
    <mergeCell ref="L24:P24"/>
    <mergeCell ref="L25:P25"/>
    <mergeCell ref="L26:P26"/>
    <mergeCell ref="L27:P27"/>
    <mergeCell ref="L28:P28"/>
    <mergeCell ref="L29:P29"/>
    <mergeCell ref="L30:P30"/>
    <mergeCell ref="L43:P43"/>
    <mergeCell ref="L32:P32"/>
    <mergeCell ref="L33:P33"/>
    <mergeCell ref="L34:P34"/>
    <mergeCell ref="L35:P35"/>
    <mergeCell ref="L36:P36"/>
    <mergeCell ref="L37:P37"/>
    <mergeCell ref="L38:P38"/>
    <mergeCell ref="L39:P39"/>
    <mergeCell ref="L40:P40"/>
    <mergeCell ref="L41:P41"/>
    <mergeCell ref="L42:P42"/>
    <mergeCell ref="L50:P50"/>
    <mergeCell ref="K56:L56"/>
    <mergeCell ref="C58:G58"/>
    <mergeCell ref="L58:P58"/>
    <mergeCell ref="L44:P44"/>
    <mergeCell ref="L45:P45"/>
    <mergeCell ref="L46:P46"/>
    <mergeCell ref="L47:P47"/>
    <mergeCell ref="L48:P48"/>
    <mergeCell ref="L49:P49"/>
  </mergeCells>
  <conditionalFormatting sqref="L20:O22 C51:O51 C20:D50">
    <cfRule type="expression" dxfId="380" priority="126" stopIfTrue="1">
      <formula>OR(($A20="Samstag"),($A20="Sonntag"))</formula>
    </cfRule>
  </conditionalFormatting>
  <conditionalFormatting sqref="L23:O23">
    <cfRule type="expression" dxfId="379" priority="125" stopIfTrue="1">
      <formula>OR(($A23="Samstag"),($A23="Sonntag"))</formula>
    </cfRule>
  </conditionalFormatting>
  <conditionalFormatting sqref="L24:O50">
    <cfRule type="expression" dxfId="378" priority="124" stopIfTrue="1">
      <formula>OR(($A24="Samstag"),($A24="Sonntag"))</formula>
    </cfRule>
  </conditionalFormatting>
  <conditionalFormatting sqref="B20:B50">
    <cfRule type="expression" dxfId="377" priority="4" stopIfTrue="1">
      <formula>OR(($A20="Samstag"),($A20="Sonntag"))</formula>
    </cfRule>
    <cfRule type="expression" dxfId="376" priority="5" stopIfTrue="1">
      <formula>$Q20=TRUE()</formula>
    </cfRule>
  </conditionalFormatting>
  <conditionalFormatting sqref="F30:H30">
    <cfRule type="expression" dxfId="375" priority="123" stopIfTrue="1">
      <formula>OR(($A30="Samstag"),($A30="Sonntag"))</formula>
    </cfRule>
  </conditionalFormatting>
  <conditionalFormatting sqref="F30:H30">
    <cfRule type="expression" dxfId="374" priority="122" stopIfTrue="1">
      <formula>OR(($A30="Samstag"),($A30="Sonntag"))</formula>
    </cfRule>
  </conditionalFormatting>
  <conditionalFormatting sqref="F50:H50">
    <cfRule type="expression" dxfId="373" priority="111" stopIfTrue="1">
      <formula>OR(($A50="Samstag"),($A50="Sonntag"))</formula>
    </cfRule>
  </conditionalFormatting>
  <conditionalFormatting sqref="F50:H50">
    <cfRule type="expression" dxfId="372" priority="110" stopIfTrue="1">
      <formula>OR(($A50="Samstag"),($A50="Sonntag"))</formula>
    </cfRule>
  </conditionalFormatting>
  <conditionalFormatting sqref="F44:H44">
    <cfRule type="expression" dxfId="371" priority="114" stopIfTrue="1">
      <formula>OR(($A44="Samstag"),($A44="Sonntag"))</formula>
    </cfRule>
  </conditionalFormatting>
  <conditionalFormatting sqref="F30:H30">
    <cfRule type="expression" dxfId="370" priority="118" stopIfTrue="1">
      <formula>OR(($A30="Samstag"),($A30="Sonntag"))</formula>
    </cfRule>
  </conditionalFormatting>
  <conditionalFormatting sqref="F22:H23">
    <cfRule type="expression" dxfId="369" priority="121" stopIfTrue="1">
      <formula>OR(($A22="Samstag"),($A22="Sonntag"))</formula>
    </cfRule>
  </conditionalFormatting>
  <conditionalFormatting sqref="F22:H22">
    <cfRule type="expression" dxfId="368" priority="120" stopIfTrue="1">
      <formula>OR(($A22="Samstag"),($A22="Sonntag"))</formula>
    </cfRule>
  </conditionalFormatting>
  <conditionalFormatting sqref="F23:H23">
    <cfRule type="expression" dxfId="367" priority="119" stopIfTrue="1">
      <formula>OR(($A23="Samstag"),($A23="Sonntag"))</formula>
    </cfRule>
  </conditionalFormatting>
  <conditionalFormatting sqref="F37:H37">
    <cfRule type="expression" dxfId="366" priority="116" stopIfTrue="1">
      <formula>OR(($A37="Samstag"),($A37="Sonntag"))</formula>
    </cfRule>
  </conditionalFormatting>
  <conditionalFormatting sqref="F37:H37">
    <cfRule type="expression" dxfId="365" priority="117" stopIfTrue="1">
      <formula>OR(($A37="Samstag"),($A37="Sonntag"))</formula>
    </cfRule>
  </conditionalFormatting>
  <conditionalFormatting sqref="F37:H37">
    <cfRule type="expression" dxfId="364" priority="115" stopIfTrue="1">
      <formula>OR(($A37="Samstag"),($A37="Sonntag"))</formula>
    </cfRule>
  </conditionalFormatting>
  <conditionalFormatting sqref="F44:H44">
    <cfRule type="expression" dxfId="363" priority="113" stopIfTrue="1">
      <formula>OR(($A44="Samstag"),($A44="Sonntag"))</formula>
    </cfRule>
  </conditionalFormatting>
  <conditionalFormatting sqref="F44:H44">
    <cfRule type="expression" dxfId="362" priority="112" stopIfTrue="1">
      <formula>OR(($A44="Samstag"),($A44="Sonntag"))</formula>
    </cfRule>
  </conditionalFormatting>
  <conditionalFormatting sqref="F20:H20">
    <cfRule type="expression" dxfId="361" priority="109" stopIfTrue="1">
      <formula>OR(($A20="Samstag"),($A20="Sonntag"))</formula>
    </cfRule>
  </conditionalFormatting>
  <conditionalFormatting sqref="F20:H20">
    <cfRule type="expression" dxfId="360" priority="108" stopIfTrue="1">
      <formula>OR(($A20="Samstag"),($A20="Sonntag"))</formula>
    </cfRule>
  </conditionalFormatting>
  <conditionalFormatting sqref="G21">
    <cfRule type="expression" dxfId="359" priority="107" stopIfTrue="1">
      <formula>OR(($A21="Samstag"),($A21="Sonntag"))</formula>
    </cfRule>
  </conditionalFormatting>
  <conditionalFormatting sqref="G21">
    <cfRule type="expression" dxfId="358" priority="106" stopIfTrue="1">
      <formula>OR(($A21="Samstag"),($A21="Sonntag"))</formula>
    </cfRule>
  </conditionalFormatting>
  <conditionalFormatting sqref="F29:H29">
    <cfRule type="expression" dxfId="357" priority="105" stopIfTrue="1">
      <formula>OR(($A29="Samstag"),($A29="Sonntag"))</formula>
    </cfRule>
  </conditionalFormatting>
  <conditionalFormatting sqref="F29:H29">
    <cfRule type="expression" dxfId="356" priority="104" stopIfTrue="1">
      <formula>OR(($A29="Samstag"),($A29="Sonntag"))</formula>
    </cfRule>
  </conditionalFormatting>
  <conditionalFormatting sqref="F36:H36">
    <cfRule type="expression" dxfId="355" priority="103" stopIfTrue="1">
      <formula>OR(($A36="Samstag"),($A36="Sonntag"))</formula>
    </cfRule>
  </conditionalFormatting>
  <conditionalFormatting sqref="F36:H36">
    <cfRule type="expression" dxfId="354" priority="102" stopIfTrue="1">
      <formula>OR(($A36="Samstag"),($A36="Sonntag"))</formula>
    </cfRule>
  </conditionalFormatting>
  <conditionalFormatting sqref="F43:H43">
    <cfRule type="expression" dxfId="353" priority="101" stopIfTrue="1">
      <formula>OR(($A43="Samstag"),($A43="Sonntag"))</formula>
    </cfRule>
  </conditionalFormatting>
  <conditionalFormatting sqref="F43:H43">
    <cfRule type="expression" dxfId="352" priority="100" stopIfTrue="1">
      <formula>OR(($A43="Samstag"),($A43="Sonntag"))</formula>
    </cfRule>
  </conditionalFormatting>
  <conditionalFormatting sqref="G24:G28">
    <cfRule type="expression" dxfId="351" priority="99" stopIfTrue="1">
      <formula>OR(($A24="Samstag"),($A24="Sonntag"))</formula>
    </cfRule>
  </conditionalFormatting>
  <conditionalFormatting sqref="G24:G28">
    <cfRule type="expression" dxfId="350" priority="98" stopIfTrue="1">
      <formula>OR(($A24="Samstag"),($A24="Sonntag"))</formula>
    </cfRule>
  </conditionalFormatting>
  <conditionalFormatting sqref="G31:G35">
    <cfRule type="expression" dxfId="349" priority="97" stopIfTrue="1">
      <formula>OR(($A31="Samstag"),($A31="Sonntag"))</formula>
    </cfRule>
  </conditionalFormatting>
  <conditionalFormatting sqref="G31:G35">
    <cfRule type="expression" dxfId="348" priority="96" stopIfTrue="1">
      <formula>OR(($A31="Samstag"),($A31="Sonntag"))</formula>
    </cfRule>
  </conditionalFormatting>
  <conditionalFormatting sqref="G38:G42">
    <cfRule type="expression" dxfId="347" priority="95" stopIfTrue="1">
      <formula>OR(($A38="Samstag"),($A38="Sonntag"))</formula>
    </cfRule>
  </conditionalFormatting>
  <conditionalFormatting sqref="G38:G42">
    <cfRule type="expression" dxfId="346" priority="94" stopIfTrue="1">
      <formula>OR(($A38="Samstag"),($A38="Sonntag"))</formula>
    </cfRule>
  </conditionalFormatting>
  <conditionalFormatting sqref="G45:G49">
    <cfRule type="expression" dxfId="345" priority="93" stopIfTrue="1">
      <formula>OR(($A45="Samstag"),($A45="Sonntag"))</formula>
    </cfRule>
  </conditionalFormatting>
  <conditionalFormatting sqref="G45:G49">
    <cfRule type="expression" dxfId="344" priority="92" stopIfTrue="1">
      <formula>OR(($A45="Samstag"),($A45="Sonntag"))</formula>
    </cfRule>
  </conditionalFormatting>
  <conditionalFormatting sqref="F21">
    <cfRule type="expression" dxfId="343" priority="91" stopIfTrue="1">
      <formula>OR(($A21="Samstag"),($A21="Sonntag"))</formula>
    </cfRule>
  </conditionalFormatting>
  <conditionalFormatting sqref="F21">
    <cfRule type="expression" dxfId="342" priority="90" stopIfTrue="1">
      <formula>OR(($A21="Samstag"),($A21="Sonntag"))</formula>
    </cfRule>
  </conditionalFormatting>
  <conditionalFormatting sqref="F24:F28">
    <cfRule type="expression" dxfId="341" priority="89" stopIfTrue="1">
      <formula>OR(($A24="Samstag"),($A24="Sonntag"))</formula>
    </cfRule>
  </conditionalFormatting>
  <conditionalFormatting sqref="F24:F28">
    <cfRule type="expression" dxfId="340" priority="88" stopIfTrue="1">
      <formula>OR(($A24="Samstag"),($A24="Sonntag"))</formula>
    </cfRule>
  </conditionalFormatting>
  <conditionalFormatting sqref="F31:F35">
    <cfRule type="expression" dxfId="339" priority="87" stopIfTrue="1">
      <formula>OR(($A31="Samstag"),($A31="Sonntag"))</formula>
    </cfRule>
  </conditionalFormatting>
  <conditionalFormatting sqref="F31:F35">
    <cfRule type="expression" dxfId="338" priority="86" stopIfTrue="1">
      <formula>OR(($A31="Samstag"),($A31="Sonntag"))</formula>
    </cfRule>
  </conditionalFormatting>
  <conditionalFormatting sqref="F38:F42">
    <cfRule type="expression" dxfId="337" priority="85" stopIfTrue="1">
      <formula>OR(($A38="Samstag"),($A38="Sonntag"))</formula>
    </cfRule>
  </conditionalFormatting>
  <conditionalFormatting sqref="F38:F42">
    <cfRule type="expression" dxfId="336" priority="84" stopIfTrue="1">
      <formula>OR(($A38="Samstag"),($A38="Sonntag"))</formula>
    </cfRule>
  </conditionalFormatting>
  <conditionalFormatting sqref="H38:H42">
    <cfRule type="expression" dxfId="335" priority="75" stopIfTrue="1">
      <formula>OR(($A38="Samstag"),($A38="Sonntag"))</formula>
    </cfRule>
  </conditionalFormatting>
  <conditionalFormatting sqref="H38:H42">
    <cfRule type="expression" dxfId="334" priority="74" stopIfTrue="1">
      <formula>OR(($A38="Samstag"),($A38="Sonntag"))</formula>
    </cfRule>
  </conditionalFormatting>
  <conditionalFormatting sqref="F45:F49">
    <cfRule type="expression" dxfId="333" priority="83" stopIfTrue="1">
      <formula>OR(($A45="Samstag"),($A45="Sonntag"))</formula>
    </cfRule>
  </conditionalFormatting>
  <conditionalFormatting sqref="F45:F49">
    <cfRule type="expression" dxfId="332" priority="82" stopIfTrue="1">
      <formula>OR(($A45="Samstag"),($A45="Sonntag"))</formula>
    </cfRule>
  </conditionalFormatting>
  <conditionalFormatting sqref="H21">
    <cfRule type="expression" dxfId="331" priority="81" stopIfTrue="1">
      <formula>OR(($A21="Samstag"),($A21="Sonntag"))</formula>
    </cfRule>
  </conditionalFormatting>
  <conditionalFormatting sqref="H21">
    <cfRule type="expression" dxfId="330" priority="80" stopIfTrue="1">
      <formula>OR(($A21="Samstag"),($A21="Sonntag"))</formula>
    </cfRule>
  </conditionalFormatting>
  <conditionalFormatting sqref="H24:H28">
    <cfRule type="expression" dxfId="329" priority="79" stopIfTrue="1">
      <formula>OR(($A24="Samstag"),($A24="Sonntag"))</formula>
    </cfRule>
  </conditionalFormatting>
  <conditionalFormatting sqref="H24:H28">
    <cfRule type="expression" dxfId="328" priority="78" stopIfTrue="1">
      <formula>OR(($A24="Samstag"),($A24="Sonntag"))</formula>
    </cfRule>
  </conditionalFormatting>
  <conditionalFormatting sqref="H31:H35">
    <cfRule type="expression" dxfId="327" priority="77" stopIfTrue="1">
      <formula>OR(($A31="Samstag"),($A31="Sonntag"))</formula>
    </cfRule>
  </conditionalFormatting>
  <conditionalFormatting sqref="H31:H35">
    <cfRule type="expression" dxfId="326" priority="76" stopIfTrue="1">
      <formula>OR(($A31="Samstag"),($A31="Sonntag"))</formula>
    </cfRule>
  </conditionalFormatting>
  <conditionalFormatting sqref="H45:H49">
    <cfRule type="expression" dxfId="325" priority="73" stopIfTrue="1">
      <formula>OR(($A45="Samstag"),($A45="Sonntag"))</formula>
    </cfRule>
  </conditionalFormatting>
  <conditionalFormatting sqref="H45:H49">
    <cfRule type="expression" dxfId="324" priority="72" stopIfTrue="1">
      <formula>OR(($A45="Samstag"),($A45="Sonntag"))</formula>
    </cfRule>
  </conditionalFormatting>
  <conditionalFormatting sqref="J30">
    <cfRule type="expression" dxfId="323" priority="71" stopIfTrue="1">
      <formula>OR(($A30="Samstag"),($A30="Sonntag"))</formula>
    </cfRule>
  </conditionalFormatting>
  <conditionalFormatting sqref="J30">
    <cfRule type="expression" dxfId="322" priority="70" stopIfTrue="1">
      <formula>OR(($A30="Samstag"),($A30="Sonntag"))</formula>
    </cfRule>
  </conditionalFormatting>
  <conditionalFormatting sqref="J50">
    <cfRule type="expression" dxfId="321" priority="59" stopIfTrue="1">
      <formula>OR(($A50="Samstag"),($A50="Sonntag"))</formula>
    </cfRule>
  </conditionalFormatting>
  <conditionalFormatting sqref="J50">
    <cfRule type="expression" dxfId="320" priority="58" stopIfTrue="1">
      <formula>OR(($A50="Samstag"),($A50="Sonntag"))</formula>
    </cfRule>
  </conditionalFormatting>
  <conditionalFormatting sqref="J44">
    <cfRule type="expression" dxfId="319" priority="62" stopIfTrue="1">
      <formula>OR(($A44="Samstag"),($A44="Sonntag"))</formula>
    </cfRule>
  </conditionalFormatting>
  <conditionalFormatting sqref="J30">
    <cfRule type="expression" dxfId="318" priority="66" stopIfTrue="1">
      <formula>OR(($A30="Samstag"),($A30="Sonntag"))</formula>
    </cfRule>
  </conditionalFormatting>
  <conditionalFormatting sqref="J22:J23">
    <cfRule type="expression" dxfId="317" priority="69" stopIfTrue="1">
      <formula>OR(($A22="Samstag"),($A22="Sonntag"))</formula>
    </cfRule>
  </conditionalFormatting>
  <conditionalFormatting sqref="J22">
    <cfRule type="expression" dxfId="316" priority="68" stopIfTrue="1">
      <formula>OR(($A22="Samstag"),($A22="Sonntag"))</formula>
    </cfRule>
  </conditionalFormatting>
  <conditionalFormatting sqref="J23">
    <cfRule type="expression" dxfId="315" priority="67" stopIfTrue="1">
      <formula>OR(($A23="Samstag"),($A23="Sonntag"))</formula>
    </cfRule>
  </conditionalFormatting>
  <conditionalFormatting sqref="J37">
    <cfRule type="expression" dxfId="314" priority="64" stopIfTrue="1">
      <formula>OR(($A37="Samstag"),($A37="Sonntag"))</formula>
    </cfRule>
  </conditionalFormatting>
  <conditionalFormatting sqref="J37">
    <cfRule type="expression" dxfId="313" priority="65" stopIfTrue="1">
      <formula>OR(($A37="Samstag"),($A37="Sonntag"))</formula>
    </cfRule>
  </conditionalFormatting>
  <conditionalFormatting sqref="J37">
    <cfRule type="expression" dxfId="312" priority="63" stopIfTrue="1">
      <formula>OR(($A37="Samstag"),($A37="Sonntag"))</formula>
    </cfRule>
  </conditionalFormatting>
  <conditionalFormatting sqref="J44">
    <cfRule type="expression" dxfId="311" priority="61" stopIfTrue="1">
      <formula>OR(($A44="Samstag"),($A44="Sonntag"))</formula>
    </cfRule>
  </conditionalFormatting>
  <conditionalFormatting sqref="J44">
    <cfRule type="expression" dxfId="310" priority="60" stopIfTrue="1">
      <formula>OR(($A44="Samstag"),($A44="Sonntag"))</formula>
    </cfRule>
  </conditionalFormatting>
  <conditionalFormatting sqref="J20">
    <cfRule type="expression" dxfId="309" priority="57" stopIfTrue="1">
      <formula>OR(($A20="Samstag"),($A20="Sonntag"))</formula>
    </cfRule>
  </conditionalFormatting>
  <conditionalFormatting sqref="J20">
    <cfRule type="expression" dxfId="308" priority="56" stopIfTrue="1">
      <formula>OR(($A20="Samstag"),($A20="Sonntag"))</formula>
    </cfRule>
  </conditionalFormatting>
  <conditionalFormatting sqref="J29">
    <cfRule type="expression" dxfId="307" priority="55" stopIfTrue="1">
      <formula>OR(($A29="Samstag"),($A29="Sonntag"))</formula>
    </cfRule>
  </conditionalFormatting>
  <conditionalFormatting sqref="J29">
    <cfRule type="expression" dxfId="306" priority="54" stopIfTrue="1">
      <formula>OR(($A29="Samstag"),($A29="Sonntag"))</formula>
    </cfRule>
  </conditionalFormatting>
  <conditionalFormatting sqref="J36">
    <cfRule type="expression" dxfId="305" priority="53" stopIfTrue="1">
      <formula>OR(($A36="Samstag"),($A36="Sonntag"))</formula>
    </cfRule>
  </conditionalFormatting>
  <conditionalFormatting sqref="J36">
    <cfRule type="expression" dxfId="304" priority="52" stopIfTrue="1">
      <formula>OR(($A36="Samstag"),($A36="Sonntag"))</formula>
    </cfRule>
  </conditionalFormatting>
  <conditionalFormatting sqref="J43">
    <cfRule type="expression" dxfId="303" priority="51" stopIfTrue="1">
      <formula>OR(($A43="Samstag"),($A43="Sonntag"))</formula>
    </cfRule>
  </conditionalFormatting>
  <conditionalFormatting sqref="J43">
    <cfRule type="expression" dxfId="302" priority="50" stopIfTrue="1">
      <formula>OR(($A43="Samstag"),($A43="Sonntag"))</formula>
    </cfRule>
  </conditionalFormatting>
  <conditionalFormatting sqref="J38:J42">
    <cfRule type="expression" dxfId="301" priority="43" stopIfTrue="1">
      <formula>OR(($A38="Samstag"),($A38="Sonntag"))</formula>
    </cfRule>
  </conditionalFormatting>
  <conditionalFormatting sqref="J38:J42">
    <cfRule type="expression" dxfId="300" priority="42" stopIfTrue="1">
      <formula>OR(($A38="Samstag"),($A38="Sonntag"))</formula>
    </cfRule>
  </conditionalFormatting>
  <conditionalFormatting sqref="J21">
    <cfRule type="expression" dxfId="299" priority="49" stopIfTrue="1">
      <formula>OR(($A21="Samstag"),($A21="Sonntag"))</formula>
    </cfRule>
  </conditionalFormatting>
  <conditionalFormatting sqref="J21">
    <cfRule type="expression" dxfId="298" priority="48" stopIfTrue="1">
      <formula>OR(($A21="Samstag"),($A21="Sonntag"))</formula>
    </cfRule>
  </conditionalFormatting>
  <conditionalFormatting sqref="J24:J28">
    <cfRule type="expression" dxfId="297" priority="47" stopIfTrue="1">
      <formula>OR(($A24="Samstag"),($A24="Sonntag"))</formula>
    </cfRule>
  </conditionalFormatting>
  <conditionalFormatting sqref="J24:J28">
    <cfRule type="expression" dxfId="296" priority="46" stopIfTrue="1">
      <formula>OR(($A24="Samstag"),($A24="Sonntag"))</formula>
    </cfRule>
  </conditionalFormatting>
  <conditionalFormatting sqref="J31:J35">
    <cfRule type="expression" dxfId="295" priority="45" stopIfTrue="1">
      <formula>OR(($A31="Samstag"),($A31="Sonntag"))</formula>
    </cfRule>
  </conditionalFormatting>
  <conditionalFormatting sqref="J31:J35">
    <cfRule type="expression" dxfId="294" priority="44" stopIfTrue="1">
      <formula>OR(($A31="Samstag"),($A31="Sonntag"))</formula>
    </cfRule>
  </conditionalFormatting>
  <conditionalFormatting sqref="J45:J49">
    <cfRule type="expression" dxfId="293" priority="41" stopIfTrue="1">
      <formula>OR(($A45="Samstag"),($A45="Sonntag"))</formula>
    </cfRule>
  </conditionalFormatting>
  <conditionalFormatting sqref="J45:J49">
    <cfRule type="expression" dxfId="292" priority="40" stopIfTrue="1">
      <formula>OR(($A45="Samstag"),($A45="Sonntag"))</formula>
    </cfRule>
  </conditionalFormatting>
  <conditionalFormatting sqref="K30">
    <cfRule type="expression" dxfId="291" priority="39" stopIfTrue="1">
      <formula>OR(($A30="Samstag"),($A30="Sonntag"))</formula>
    </cfRule>
  </conditionalFormatting>
  <conditionalFormatting sqref="K30">
    <cfRule type="expression" dxfId="290" priority="38" stopIfTrue="1">
      <formula>OR(($A30="Samstag"),($A30="Sonntag"))</formula>
    </cfRule>
  </conditionalFormatting>
  <conditionalFormatting sqref="K50">
    <cfRule type="expression" dxfId="289" priority="27" stopIfTrue="1">
      <formula>OR(($A50="Samstag"),($A50="Sonntag"))</formula>
    </cfRule>
  </conditionalFormatting>
  <conditionalFormatting sqref="K50">
    <cfRule type="expression" dxfId="288" priority="26" stopIfTrue="1">
      <formula>OR(($A50="Samstag"),($A50="Sonntag"))</formula>
    </cfRule>
  </conditionalFormatting>
  <conditionalFormatting sqref="K44">
    <cfRule type="expression" dxfId="287" priority="30" stopIfTrue="1">
      <formula>OR(($A44="Samstag"),($A44="Sonntag"))</formula>
    </cfRule>
  </conditionalFormatting>
  <conditionalFormatting sqref="K30">
    <cfRule type="expression" dxfId="286" priority="34" stopIfTrue="1">
      <formula>OR(($A30="Samstag"),($A30="Sonntag"))</formula>
    </cfRule>
  </conditionalFormatting>
  <conditionalFormatting sqref="K22:K23">
    <cfRule type="expression" dxfId="285" priority="37" stopIfTrue="1">
      <formula>OR(($A22="Samstag"),($A22="Sonntag"))</formula>
    </cfRule>
  </conditionalFormatting>
  <conditionalFormatting sqref="K22">
    <cfRule type="expression" dxfId="284" priority="36" stopIfTrue="1">
      <formula>OR(($A22="Samstag"),($A22="Sonntag"))</formula>
    </cfRule>
  </conditionalFormatting>
  <conditionalFormatting sqref="K23">
    <cfRule type="expression" dxfId="283" priority="35" stopIfTrue="1">
      <formula>OR(($A23="Samstag"),($A23="Sonntag"))</formula>
    </cfRule>
  </conditionalFormatting>
  <conditionalFormatting sqref="K37">
    <cfRule type="expression" dxfId="282" priority="32" stopIfTrue="1">
      <formula>OR(($A37="Samstag"),($A37="Sonntag"))</formula>
    </cfRule>
  </conditionalFormatting>
  <conditionalFormatting sqref="K37">
    <cfRule type="expression" dxfId="281" priority="33" stopIfTrue="1">
      <formula>OR(($A37="Samstag"),($A37="Sonntag"))</formula>
    </cfRule>
  </conditionalFormatting>
  <conditionalFormatting sqref="K37">
    <cfRule type="expression" dxfId="280" priority="31" stopIfTrue="1">
      <formula>OR(($A37="Samstag"),($A37="Sonntag"))</formula>
    </cfRule>
  </conditionalFormatting>
  <conditionalFormatting sqref="K44">
    <cfRule type="expression" dxfId="279" priority="29" stopIfTrue="1">
      <formula>OR(($A44="Samstag"),($A44="Sonntag"))</formula>
    </cfRule>
  </conditionalFormatting>
  <conditionalFormatting sqref="K44">
    <cfRule type="expression" dxfId="278" priority="28" stopIfTrue="1">
      <formula>OR(($A44="Samstag"),($A44="Sonntag"))</formula>
    </cfRule>
  </conditionalFormatting>
  <conditionalFormatting sqref="K20">
    <cfRule type="expression" dxfId="277" priority="25" stopIfTrue="1">
      <formula>OR(($A20="Samstag"),($A20="Sonntag"))</formula>
    </cfRule>
  </conditionalFormatting>
  <conditionalFormatting sqref="K20">
    <cfRule type="expression" dxfId="276" priority="24" stopIfTrue="1">
      <formula>OR(($A20="Samstag"),($A20="Sonntag"))</formula>
    </cfRule>
  </conditionalFormatting>
  <conditionalFormatting sqref="K29">
    <cfRule type="expression" dxfId="275" priority="23" stopIfTrue="1">
      <formula>OR(($A29="Samstag"),($A29="Sonntag"))</formula>
    </cfRule>
  </conditionalFormatting>
  <conditionalFormatting sqref="K29">
    <cfRule type="expression" dxfId="274" priority="22" stopIfTrue="1">
      <formula>OR(($A29="Samstag"),($A29="Sonntag"))</formula>
    </cfRule>
  </conditionalFormatting>
  <conditionalFormatting sqref="K36">
    <cfRule type="expression" dxfId="273" priority="21" stopIfTrue="1">
      <formula>OR(($A36="Samstag"),($A36="Sonntag"))</formula>
    </cfRule>
  </conditionalFormatting>
  <conditionalFormatting sqref="K36">
    <cfRule type="expression" dxfId="272" priority="20" stopIfTrue="1">
      <formula>OR(($A36="Samstag"),($A36="Sonntag"))</formula>
    </cfRule>
  </conditionalFormatting>
  <conditionalFormatting sqref="K43">
    <cfRule type="expression" dxfId="271" priority="19" stopIfTrue="1">
      <formula>OR(($A43="Samstag"),($A43="Sonntag"))</formula>
    </cfRule>
  </conditionalFormatting>
  <conditionalFormatting sqref="K43">
    <cfRule type="expression" dxfId="270" priority="18" stopIfTrue="1">
      <formula>OR(($A43="Samstag"),($A43="Sonntag"))</formula>
    </cfRule>
  </conditionalFormatting>
  <conditionalFormatting sqref="K38:K42">
    <cfRule type="expression" dxfId="269" priority="11" stopIfTrue="1">
      <formula>OR(($A38="Samstag"),($A38="Sonntag"))</formula>
    </cfRule>
  </conditionalFormatting>
  <conditionalFormatting sqref="K38:K42">
    <cfRule type="expression" dxfId="268" priority="10" stopIfTrue="1">
      <formula>OR(($A38="Samstag"),($A38="Sonntag"))</formula>
    </cfRule>
  </conditionalFormatting>
  <conditionalFormatting sqref="K21">
    <cfRule type="expression" dxfId="267" priority="17" stopIfTrue="1">
      <formula>OR(($A21="Samstag"),($A21="Sonntag"))</formula>
    </cfRule>
  </conditionalFormatting>
  <conditionalFormatting sqref="K21">
    <cfRule type="expression" dxfId="266" priority="16" stopIfTrue="1">
      <formula>OR(($A21="Samstag"),($A21="Sonntag"))</formula>
    </cfRule>
  </conditionalFormatting>
  <conditionalFormatting sqref="K24:K28">
    <cfRule type="expression" dxfId="265" priority="15" stopIfTrue="1">
      <formula>OR(($A24="Samstag"),($A24="Sonntag"))</formula>
    </cfRule>
  </conditionalFormatting>
  <conditionalFormatting sqref="K24:K28">
    <cfRule type="expression" dxfId="264" priority="14" stopIfTrue="1">
      <formula>OR(($A24="Samstag"),($A24="Sonntag"))</formula>
    </cfRule>
  </conditionalFormatting>
  <conditionalFormatting sqref="K31:K35">
    <cfRule type="expression" dxfId="263" priority="13" stopIfTrue="1">
      <formula>OR(($A31="Samstag"),($A31="Sonntag"))</formula>
    </cfRule>
  </conditionalFormatting>
  <conditionalFormatting sqref="K31:K35">
    <cfRule type="expression" dxfId="262" priority="12" stopIfTrue="1">
      <formula>OR(($A31="Samstag"),($A31="Sonntag"))</formula>
    </cfRule>
  </conditionalFormatting>
  <conditionalFormatting sqref="K45:K49">
    <cfRule type="expression" dxfId="261" priority="9" stopIfTrue="1">
      <formula>OR(($A45="Samstag"),($A45="Sonntag"))</formula>
    </cfRule>
  </conditionalFormatting>
  <conditionalFormatting sqref="K45:K49">
    <cfRule type="expression" dxfId="260" priority="8" stopIfTrue="1">
      <formula>OR(($A45="Samstag"),($A45="Sonntag"))</formula>
    </cfRule>
  </conditionalFormatting>
  <conditionalFormatting sqref="N11 N15">
    <cfRule type="cellIs" dxfId="259" priority="6" stopIfTrue="1" operator="equal">
      <formula>0</formula>
    </cfRule>
  </conditionalFormatting>
  <conditionalFormatting sqref="N11">
    <cfRule type="cellIs" dxfId="258" priority="128" stopIfTrue="1" operator="equal">
      <formula>$F$10</formula>
    </cfRule>
    <cfRule type="cellIs" dxfId="257" priority="129" stopIfTrue="1" operator="notEqual">
      <formula>$F$10</formula>
    </cfRule>
  </conditionalFormatting>
  <conditionalFormatting sqref="N15">
    <cfRule type="cellIs" dxfId="256" priority="7" stopIfTrue="1" operator="notEqual">
      <formula>$F$14</formula>
    </cfRule>
    <cfRule type="cellIs" dxfId="255" priority="127" stopIfTrue="1" operator="equal">
      <formula>$F$14</formula>
    </cfRule>
  </conditionalFormatting>
  <conditionalFormatting sqref="I20:I50">
    <cfRule type="expression" dxfId="254" priority="3" stopIfTrue="1">
      <formula>OR(($A20="Samstag"),($A20="Sonntag"))</formula>
    </cfRule>
  </conditionalFormatting>
  <conditionalFormatting sqref="I20:I50">
    <cfRule type="expression" dxfId="253" priority="2" stopIfTrue="1">
      <formula>OR(($A20="Samstag"),($A20="Sonntag"))</formula>
    </cfRule>
  </conditionalFormatting>
  <conditionalFormatting sqref="E20:E50">
    <cfRule type="expression" dxfId="252" priority="1" stopIfTrue="1">
      <formula>OR(($A20="Samstag"),($A20="Sonntag"))</formula>
    </cfRule>
  </conditionalFormatting>
  <dataValidations disablePrompts="1" count="7">
    <dataValidation type="decimal" allowBlank="1" showInputMessage="1" showErrorMessage="1" errorTitle="Eingabefehler" error="Bitte geben Sie eine positive Dezimalzahl ein." sqref="D20:D50">
      <formula1>0</formula1>
      <formula2>20</formula2>
    </dataValidation>
    <dataValidation type="decimal" allowBlank="1" showInputMessage="1" showErrorMessage="1" errorTitle="Eingabefehler" error="Bitte geben Sie eine Uhrzeit im Dezimalformat ( hh,mm ) zwischen 0,00 und 23,59 ein." sqref="F20:H50">
      <formula1>0</formula1>
      <formula2>23.59</formula2>
    </dataValidation>
    <dataValidation type="decimal" allowBlank="1" showInputMessage="1" showErrorMessage="1" sqref="I10:M10 I14:M14">
      <formula1>$AA$33</formula1>
      <formula2>$AA$34</formula2>
    </dataValidation>
    <dataValidation showInputMessage="1" showErrorMessage="1" sqref="G8:I8"/>
    <dataValidation type="decimal" allowBlank="1" showInputMessage="1" showErrorMessage="1" errorTitle="Eingabefehler" error="Bitte geben Sie eine Dezimalzahl ein." sqref="M7">
      <formula1>-1000</formula1>
      <formula2>1000</formula2>
    </dataValidation>
    <dataValidation type="list" allowBlank="1" showInputMessage="1" showErrorMessage="1" sqref="E15:F15">
      <formula1>$B$20:$B$50</formula1>
    </dataValidation>
    <dataValidation type="list" allowBlank="1" showInputMessage="1" showErrorMessage="1" sqref="C20:C50">
      <formula1>Vorgaben</formula1>
    </dataValidation>
  </dataValidations>
  <pageMargins left="0.43307086614173229" right="0.23622047244094491" top="0.89" bottom="0.54" header="0.4" footer="0.31496062992125984"/>
  <pageSetup paperSize="9" scale="68" fitToWidth="0" fitToHeight="0" orientation="portrait" r:id="rId1"/>
  <headerFooter alignWithMargins="0">
    <oddHeader>&amp;L&amp;G</oddHeader>
    <oddFooter>&amp;L&amp;"-,Standard"&amp;8FeU-SH31-2015&amp;R&amp;"-,Standard"&amp;8Arbeitszeitkonto - Stand: 15.04.2015</oddFooter>
  </headerFooter>
  <drawing r:id="rId2"/>
  <legacyDrawing r:id="rId3"/>
  <legacyDrawingHF r:id="rId4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R78"/>
  <sheetViews>
    <sheetView showGridLines="0" showRowColHeaders="0" zoomScale="110" zoomScaleNormal="110" zoomScaleSheetLayoutView="55" zoomScalePageLayoutView="70" workbookViewId="0">
      <selection activeCell="K11" sqref="K11"/>
    </sheetView>
  </sheetViews>
  <sheetFormatPr baseColWidth="10" defaultColWidth="0" defaultRowHeight="0" customHeight="1" zeroHeight="1"/>
  <cols>
    <col min="1" max="1" width="5" style="10" customWidth="1"/>
    <col min="2" max="2" width="7.25" style="79" customWidth="1"/>
    <col min="3" max="3" width="7.5" style="79" customWidth="1"/>
    <col min="4" max="8" width="7.75" style="79" customWidth="1"/>
    <col min="9" max="13" width="8.125" style="79" customWidth="1"/>
    <col min="14" max="14" width="7.5" style="79" customWidth="1"/>
    <col min="15" max="15" width="10" style="79" customWidth="1"/>
    <col min="16" max="16" width="7.5" style="29" customWidth="1"/>
    <col min="17" max="17" width="5" style="29" customWidth="1"/>
    <col min="18" max="18" width="10.125" style="10" customWidth="1"/>
    <col min="19" max="19" width="7.625" style="10" bestFit="1" customWidth="1"/>
    <col min="20" max="20" width="7.25" style="10" bestFit="1" customWidth="1"/>
    <col min="21" max="21" width="7.375" style="10" bestFit="1" customWidth="1"/>
    <col min="22" max="22" width="7.875" style="10" bestFit="1" customWidth="1"/>
    <col min="23" max="23" width="7.625" style="10" bestFit="1" customWidth="1"/>
    <col min="24" max="24" width="8.25" style="10" bestFit="1" customWidth="1"/>
    <col min="25" max="25" width="9.75" style="10" bestFit="1" customWidth="1"/>
    <col min="26" max="26" width="7.25" style="10" customWidth="1"/>
    <col min="27" max="27" width="10.5" style="90" customWidth="1"/>
    <col min="28" max="28" width="8.375" style="90" customWidth="1"/>
    <col min="29" max="29" width="11.125" style="10" customWidth="1"/>
    <col min="30" max="31" width="11.125" style="139" hidden="1" customWidth="1"/>
    <col min="32" max="34" width="6.25" style="141" hidden="1" customWidth="1"/>
    <col min="35" max="252" width="6.25" style="5" hidden="1" customWidth="1"/>
    <col min="253" max="16384" width="6.25" style="5" hidden="1"/>
  </cols>
  <sheetData>
    <row r="1" spans="2:21" ht="11.25" customHeight="1"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2"/>
      <c r="Q1" s="12"/>
      <c r="R1" s="91"/>
      <c r="S1" s="91"/>
      <c r="T1" s="91"/>
      <c r="U1" s="91"/>
    </row>
    <row r="2" spans="2:21" ht="18.75" customHeight="1">
      <c r="B2" s="219" t="s">
        <v>22</v>
      </c>
      <c r="C2" s="219"/>
      <c r="D2" s="219"/>
      <c r="E2" s="219"/>
      <c r="F2" s="219"/>
      <c r="G2" s="219"/>
      <c r="H2" s="219"/>
      <c r="I2" s="219" t="s">
        <v>65</v>
      </c>
      <c r="J2" s="219"/>
      <c r="K2" s="129">
        <v>2018</v>
      </c>
      <c r="L2" s="137"/>
      <c r="M2" s="137"/>
      <c r="N2" s="137"/>
      <c r="O2" s="137"/>
      <c r="P2" s="138"/>
      <c r="Q2" s="12"/>
      <c r="R2" s="91"/>
      <c r="S2" s="91"/>
      <c r="T2" s="91"/>
      <c r="U2" s="91"/>
    </row>
    <row r="3" spans="2:21" ht="11.25" customHeight="1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2"/>
      <c r="Q3" s="12"/>
      <c r="R3" s="91"/>
      <c r="S3" s="91"/>
      <c r="T3" s="91"/>
      <c r="U3" s="91"/>
    </row>
    <row r="4" spans="2:21" ht="15" customHeight="1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7"/>
      <c r="Q4" s="12"/>
      <c r="R4" s="91"/>
      <c r="S4" s="91"/>
      <c r="T4" s="91"/>
      <c r="U4" s="91"/>
    </row>
    <row r="5" spans="2:21" ht="22.5" customHeight="1">
      <c r="B5" s="170"/>
      <c r="C5" s="30" t="s">
        <v>3</v>
      </c>
      <c r="D5" s="19"/>
      <c r="E5" s="220" t="str">
        <f>November!E5</f>
        <v>Pritzel-Hentley, Kyra</v>
      </c>
      <c r="F5" s="221"/>
      <c r="G5" s="221"/>
      <c r="H5" s="222"/>
      <c r="I5" s="20"/>
      <c r="J5" s="30" t="s">
        <v>4</v>
      </c>
      <c r="K5" s="20"/>
      <c r="M5" s="220" t="str">
        <f>November!M5</f>
        <v>Citec</v>
      </c>
      <c r="N5" s="221"/>
      <c r="O5" s="222"/>
      <c r="P5" s="21"/>
      <c r="Q5" s="22"/>
      <c r="R5" s="95"/>
      <c r="S5" s="90"/>
      <c r="T5" s="90"/>
    </row>
    <row r="6" spans="2:21" ht="15">
      <c r="B6" s="23"/>
      <c r="C6" s="24"/>
      <c r="D6" s="24"/>
      <c r="E6" s="24"/>
      <c r="F6" s="24"/>
      <c r="G6" s="25"/>
      <c r="H6" s="25"/>
      <c r="I6" s="20"/>
      <c r="J6" s="20"/>
      <c r="P6" s="28"/>
    </row>
    <row r="7" spans="2:21" ht="22.5" customHeight="1">
      <c r="B7" s="170"/>
      <c r="C7" s="30" t="s">
        <v>8</v>
      </c>
      <c r="D7" s="20"/>
      <c r="E7" s="223"/>
      <c r="F7" s="224"/>
      <c r="G7" s="224"/>
      <c r="H7" s="225"/>
      <c r="I7" s="20"/>
      <c r="J7" s="30" t="s">
        <v>41</v>
      </c>
      <c r="K7" s="20"/>
      <c r="M7" s="235">
        <f>November!K52</f>
        <v>12</v>
      </c>
      <c r="N7" s="236"/>
      <c r="O7" s="237"/>
      <c r="P7" s="28"/>
    </row>
    <row r="8" spans="2:21" ht="15">
      <c r="B8" s="18"/>
      <c r="C8" s="30"/>
      <c r="D8" s="30"/>
      <c r="E8" s="30"/>
      <c r="F8" s="24"/>
      <c r="G8" s="31"/>
      <c r="H8" s="31"/>
      <c r="I8" s="31"/>
      <c r="P8" s="28"/>
      <c r="Q8" s="33"/>
      <c r="R8" s="90"/>
      <c r="S8" s="90"/>
      <c r="T8" s="90"/>
      <c r="U8" s="90"/>
    </row>
    <row r="9" spans="2:21" ht="15" customHeight="1">
      <c r="B9" s="177"/>
      <c r="C9" s="178"/>
      <c r="D9" s="179"/>
      <c r="E9" s="179"/>
      <c r="F9" s="180"/>
      <c r="G9" s="180"/>
      <c r="H9" s="181" t="s">
        <v>66</v>
      </c>
      <c r="I9" s="182" t="s">
        <v>25</v>
      </c>
      <c r="J9" s="183" t="s">
        <v>26</v>
      </c>
      <c r="K9" s="184" t="s">
        <v>27</v>
      </c>
      <c r="L9" s="182" t="s">
        <v>28</v>
      </c>
      <c r="M9" s="182" t="s">
        <v>29</v>
      </c>
      <c r="N9" s="185"/>
      <c r="O9" s="215"/>
      <c r="P9" s="28"/>
    </row>
    <row r="10" spans="2:21" ht="22.5" customHeight="1">
      <c r="B10" s="177"/>
      <c r="C10" s="18" t="s">
        <v>54</v>
      </c>
      <c r="D10" s="26"/>
      <c r="E10" s="27"/>
      <c r="F10" s="172">
        <f>November!F10</f>
        <v>0</v>
      </c>
      <c r="G10" s="136"/>
      <c r="H10" s="186" t="s">
        <v>67</v>
      </c>
      <c r="I10" s="187">
        <f>$F$10/5</f>
        <v>0</v>
      </c>
      <c r="J10" s="188">
        <f>$F$10/5</f>
        <v>0</v>
      </c>
      <c r="K10" s="188">
        <f>$F$10/5</f>
        <v>0</v>
      </c>
      <c r="L10" s="188">
        <f>$F$10/5</f>
        <v>0</v>
      </c>
      <c r="M10" s="189">
        <f>$F$10/5</f>
        <v>0</v>
      </c>
      <c r="N10" s="190" t="s">
        <v>69</v>
      </c>
      <c r="O10" s="215"/>
      <c r="P10" s="28"/>
    </row>
    <row r="11" spans="2:21" ht="22.5" customHeight="1">
      <c r="B11" s="177"/>
      <c r="C11" s="191"/>
      <c r="D11" s="216"/>
      <c r="E11" s="216"/>
      <c r="F11" s="192"/>
      <c r="G11" s="192"/>
      <c r="H11" s="193" t="s">
        <v>68</v>
      </c>
      <c r="I11" s="118"/>
      <c r="J11" s="119"/>
      <c r="K11" s="119"/>
      <c r="L11" s="119"/>
      <c r="M11" s="120"/>
      <c r="N11" s="125">
        <f>SUM(I11:M11)</f>
        <v>0</v>
      </c>
      <c r="O11" s="215"/>
      <c r="P11" s="28"/>
    </row>
    <row r="12" spans="2:21" ht="18.75" customHeight="1">
      <c r="B12" s="177"/>
      <c r="C12" s="214" t="s">
        <v>85</v>
      </c>
      <c r="D12" s="30"/>
      <c r="E12" s="32"/>
      <c r="F12" s="11"/>
      <c r="G12" s="11"/>
      <c r="O12" s="215"/>
      <c r="P12" s="28"/>
    </row>
    <row r="13" spans="2:21" ht="15" customHeight="1">
      <c r="B13" s="177"/>
      <c r="C13" s="176"/>
      <c r="D13" s="194"/>
      <c r="E13" s="195"/>
      <c r="F13" s="195"/>
      <c r="G13" s="196"/>
      <c r="H13" s="197" t="s">
        <v>87</v>
      </c>
      <c r="I13" s="198" t="s">
        <v>25</v>
      </c>
      <c r="J13" s="199" t="s">
        <v>26</v>
      </c>
      <c r="K13" s="200" t="s">
        <v>27</v>
      </c>
      <c r="L13" s="198" t="s">
        <v>28</v>
      </c>
      <c r="M13" s="198" t="s">
        <v>29</v>
      </c>
      <c r="N13" s="201"/>
      <c r="O13" s="215"/>
      <c r="P13" s="28"/>
    </row>
    <row r="14" spans="2:21" ht="23.25" customHeight="1">
      <c r="B14" s="177"/>
      <c r="C14" s="212" t="s">
        <v>86</v>
      </c>
      <c r="D14" s="213"/>
      <c r="E14" s="213"/>
      <c r="F14" s="217"/>
      <c r="G14" s="202"/>
      <c r="H14" s="203" t="s">
        <v>67</v>
      </c>
      <c r="I14" s="204">
        <f>$F$14/5</f>
        <v>0</v>
      </c>
      <c r="J14" s="205">
        <f>$F$14/5</f>
        <v>0</v>
      </c>
      <c r="K14" s="205">
        <f>$F$14/5</f>
        <v>0</v>
      </c>
      <c r="L14" s="205">
        <f>$F$14/5</f>
        <v>0</v>
      </c>
      <c r="M14" s="206">
        <f>$F$14/5</f>
        <v>0</v>
      </c>
      <c r="N14" s="207" t="s">
        <v>69</v>
      </c>
      <c r="O14" s="215"/>
      <c r="P14" s="28"/>
    </row>
    <row r="15" spans="2:21" ht="22.5" customHeight="1">
      <c r="B15" s="177"/>
      <c r="C15" s="208" t="s">
        <v>84</v>
      </c>
      <c r="D15" s="209"/>
      <c r="E15" s="238"/>
      <c r="F15" s="238"/>
      <c r="G15" s="218" t="b">
        <f>IF($E$15&lt;&gt;0,TRUE(),FALSE())</f>
        <v>0</v>
      </c>
      <c r="H15" s="210" t="s">
        <v>68</v>
      </c>
      <c r="I15" s="173"/>
      <c r="J15" s="174"/>
      <c r="K15" s="174"/>
      <c r="L15" s="174"/>
      <c r="M15" s="175"/>
      <c r="N15" s="211">
        <f>SUM(I15:M15)</f>
        <v>0</v>
      </c>
      <c r="O15" s="215"/>
      <c r="P15" s="28"/>
    </row>
    <row r="16" spans="2:21" ht="15">
      <c r="B16" s="121"/>
      <c r="C16" s="122"/>
      <c r="D16" s="123"/>
      <c r="E16" s="123"/>
      <c r="F16" s="123"/>
      <c r="G16" s="123"/>
      <c r="H16" s="123"/>
      <c r="I16" s="123"/>
      <c r="J16" s="123"/>
      <c r="K16" s="13"/>
      <c r="L16" s="13"/>
      <c r="M16" s="13"/>
      <c r="N16" s="13"/>
      <c r="O16" s="13"/>
      <c r="P16" s="35"/>
    </row>
    <row r="17" spans="1:252" ht="15">
      <c r="A17" s="36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</row>
    <row r="18" spans="1:252" s="6" customFormat="1" ht="18.75" customHeight="1">
      <c r="A18" s="37"/>
      <c r="B18" s="165"/>
      <c r="C18" s="226" t="s">
        <v>51</v>
      </c>
      <c r="D18" s="227"/>
      <c r="E18" s="228"/>
      <c r="F18" s="229" t="s">
        <v>52</v>
      </c>
      <c r="G18" s="230"/>
      <c r="H18" s="231"/>
      <c r="I18" s="232" t="s">
        <v>47</v>
      </c>
      <c r="J18" s="233"/>
      <c r="K18" s="234"/>
      <c r="L18" s="232"/>
      <c r="M18" s="233"/>
      <c r="N18" s="233"/>
      <c r="O18" s="233"/>
      <c r="P18" s="234"/>
      <c r="Q18" s="38"/>
      <c r="R18" s="92"/>
      <c r="S18" s="92" t="s">
        <v>44</v>
      </c>
      <c r="T18" s="92" t="s">
        <v>45</v>
      </c>
      <c r="U18" s="92" t="s">
        <v>45</v>
      </c>
      <c r="V18" s="93" t="s">
        <v>46</v>
      </c>
      <c r="W18" s="93" t="s">
        <v>44</v>
      </c>
      <c r="X18" s="93" t="s">
        <v>44</v>
      </c>
      <c r="Y18" s="93"/>
      <c r="Z18" s="93"/>
      <c r="AA18" s="92"/>
      <c r="AB18" s="92"/>
      <c r="AC18" s="93"/>
      <c r="AD18" s="142"/>
      <c r="AE18" s="142"/>
      <c r="AF18" s="143"/>
      <c r="AG18" s="143"/>
      <c r="AH18" s="143"/>
    </row>
    <row r="19" spans="1:252" ht="18.75" customHeight="1">
      <c r="A19" s="39">
        <f>DATEVALUE(I2&amp;K2)</f>
        <v>43435</v>
      </c>
      <c r="B19" s="167" t="s">
        <v>0</v>
      </c>
      <c r="C19" s="2" t="s">
        <v>18</v>
      </c>
      <c r="D19" s="9" t="s">
        <v>35</v>
      </c>
      <c r="E19" s="168" t="s">
        <v>32</v>
      </c>
      <c r="F19" s="167" t="s">
        <v>1</v>
      </c>
      <c r="G19" s="171" t="s">
        <v>7</v>
      </c>
      <c r="H19" s="168" t="s">
        <v>2</v>
      </c>
      <c r="I19" s="171" t="s">
        <v>31</v>
      </c>
      <c r="J19" s="3" t="s">
        <v>42</v>
      </c>
      <c r="K19" s="171" t="s">
        <v>33</v>
      </c>
      <c r="L19" s="239" t="s">
        <v>19</v>
      </c>
      <c r="M19" s="240"/>
      <c r="N19" s="240"/>
      <c r="O19" s="240"/>
      <c r="P19" s="241"/>
      <c r="Q19" s="40"/>
      <c r="R19" s="127"/>
      <c r="S19" s="94" t="s">
        <v>24</v>
      </c>
      <c r="T19" s="94" t="s">
        <v>1</v>
      </c>
      <c r="U19" s="94" t="s">
        <v>7</v>
      </c>
      <c r="V19" s="95" t="s">
        <v>2</v>
      </c>
      <c r="W19" s="95" t="s">
        <v>34</v>
      </c>
      <c r="X19" s="96" t="s">
        <v>42</v>
      </c>
      <c r="Y19" s="95" t="s">
        <v>33</v>
      </c>
      <c r="Z19" s="97"/>
    </row>
    <row r="20" spans="1:252" ht="20.25" customHeight="1">
      <c r="A20" s="41" t="str">
        <f t="shared" ref="A20:A50" si="0">TEXT(B20,"TTTT")</f>
        <v>Samstag</v>
      </c>
      <c r="B20" s="42">
        <f>($A$19+ROW(B1)-1)*(MONTH($A$19+1)=MONTH($A$19))</f>
        <v>43435</v>
      </c>
      <c r="C20" s="43"/>
      <c r="D20" s="44"/>
      <c r="E20" s="52" t="str">
        <f t="shared" ref="E20:E50" si="1">IF(OR(A20="Samstag",A20="Sonntag",C20="UU"),"",
IF(C20="SV",D20,
IF(OR($E$15="",B20&lt;$E$15),IF($N$11=0,HLOOKUP($A20,$I$9:$M$10,2,FALSE),IF($N$11=$F$10,HLOOKUP($A20,$I$9:$M$11,3,FALSE),"FEHLER")),
IF($N$15=0,HLOOKUP($A20,$I$13:$M$14,2,FALSE),IF($N$15=$F$14,HLOOKUP($A20,$I$13:$M$15,3,FALSE),"FEHLER")))))</f>
        <v/>
      </c>
      <c r="F20" s="46"/>
      <c r="G20" s="46"/>
      <c r="H20" s="46"/>
      <c r="I20" s="47">
        <f t="shared" ref="I20:I50" si="2">IF(OR(C20="K",C20="U",C20="F"),E20,IF(C20="SU",IF(H20="",D20,((V20-T20)-U20)+D20),IF(AND(H20="",E20=""),0,(V20-T20)-U20)))</f>
        <v>0</v>
      </c>
      <c r="J20" s="47">
        <f>IF(E20="",I20,I20-E20)</f>
        <v>0</v>
      </c>
      <c r="K20" s="48">
        <f>SUM($M$7,J20)</f>
        <v>12</v>
      </c>
      <c r="L20" s="242"/>
      <c r="M20" s="243"/>
      <c r="N20" s="243"/>
      <c r="O20" s="243"/>
      <c r="P20" s="244"/>
      <c r="Q20" s="128" t="b">
        <f>IF($G$15=FALSE(),FALSE(),IF($B20&gt;=$E$15,TRUE(),FALSE()))</f>
        <v>0</v>
      </c>
      <c r="S20" s="98">
        <f t="shared" ref="S20:S50" si="3">IF(E20="",0,INT(E20)+((E20-INT(E20))/100*60))</f>
        <v>0</v>
      </c>
      <c r="T20" s="98">
        <f t="shared" ref="T20:V50" si="4">IF(F20="",0,INT(F20)+((F20-INT(F20))*100/60))</f>
        <v>0</v>
      </c>
      <c r="U20" s="98">
        <f t="shared" si="4"/>
        <v>0</v>
      </c>
      <c r="V20" s="98">
        <f t="shared" si="4"/>
        <v>0</v>
      </c>
      <c r="W20" s="98">
        <f t="shared" ref="W20:Y50" si="5">IF(I20="","",INT(I20)+((I20-INT(I20))/100*60))</f>
        <v>0</v>
      </c>
      <c r="X20" s="98">
        <f t="shared" si="5"/>
        <v>0</v>
      </c>
      <c r="Y20" s="98">
        <f t="shared" si="5"/>
        <v>12</v>
      </c>
      <c r="Z20" s="98"/>
      <c r="AE20" s="144"/>
    </row>
    <row r="21" spans="1:252" s="141" customFormat="1" ht="20.25" customHeight="1">
      <c r="A21" s="41" t="str">
        <f t="shared" si="0"/>
        <v>Sonntag</v>
      </c>
      <c r="B21" s="49">
        <f>($A$19+ROW(B2)-1)*(MONTH(B20+1)=MONTH($A$19))</f>
        <v>43436</v>
      </c>
      <c r="C21" s="50"/>
      <c r="D21" s="51"/>
      <c r="E21" s="52" t="str">
        <f t="shared" si="1"/>
        <v/>
      </c>
      <c r="F21" s="46"/>
      <c r="G21" s="46"/>
      <c r="H21" s="46"/>
      <c r="I21" s="47">
        <f t="shared" si="2"/>
        <v>0</v>
      </c>
      <c r="J21" s="47">
        <f t="shared" ref="J21:J50" si="6">IF(E21="",I21,I21-E21)</f>
        <v>0</v>
      </c>
      <c r="K21" s="48">
        <f t="shared" ref="K21:K50" si="7">SUM(K20,J21)</f>
        <v>12</v>
      </c>
      <c r="L21" s="245"/>
      <c r="M21" s="246"/>
      <c r="N21" s="246"/>
      <c r="O21" s="246"/>
      <c r="P21" s="247"/>
      <c r="Q21" s="128" t="b">
        <f t="shared" ref="Q21:Q50" si="8">IF($G$15=FALSE(),FALSE(),IF($B21&gt;=$E$15,TRUE(),FALSE()))</f>
        <v>0</v>
      </c>
      <c r="R21" s="128"/>
      <c r="S21" s="98">
        <f t="shared" si="3"/>
        <v>0</v>
      </c>
      <c r="T21" s="98">
        <f t="shared" si="4"/>
        <v>0</v>
      </c>
      <c r="U21" s="98">
        <f t="shared" si="4"/>
        <v>0</v>
      </c>
      <c r="V21" s="98">
        <f t="shared" si="4"/>
        <v>0</v>
      </c>
      <c r="W21" s="98">
        <f t="shared" si="5"/>
        <v>0</v>
      </c>
      <c r="X21" s="98">
        <f t="shared" si="5"/>
        <v>0</v>
      </c>
      <c r="Y21" s="98">
        <f t="shared" si="5"/>
        <v>12</v>
      </c>
      <c r="Z21" s="98"/>
      <c r="AA21" s="90"/>
      <c r="AB21" s="90"/>
      <c r="AC21" s="10"/>
      <c r="AD21" s="139"/>
      <c r="AE21" s="144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</row>
    <row r="22" spans="1:252" s="141" customFormat="1" ht="20.25" customHeight="1">
      <c r="A22" s="41" t="str">
        <f t="shared" si="0"/>
        <v>Montag</v>
      </c>
      <c r="B22" s="49">
        <f t="shared" ref="B22:B50" si="9">($A$19+ROW(B3)-1)*(MONTH(B21+1)=MONTH($A$19))</f>
        <v>43437</v>
      </c>
      <c r="C22" s="50"/>
      <c r="D22" s="51"/>
      <c r="E22" s="52">
        <f t="shared" si="1"/>
        <v>0</v>
      </c>
      <c r="F22" s="46"/>
      <c r="G22" s="46"/>
      <c r="H22" s="46"/>
      <c r="I22" s="47">
        <f t="shared" si="2"/>
        <v>0</v>
      </c>
      <c r="J22" s="47">
        <f t="shared" si="6"/>
        <v>0</v>
      </c>
      <c r="K22" s="48">
        <f t="shared" si="7"/>
        <v>12</v>
      </c>
      <c r="L22" s="245"/>
      <c r="M22" s="246"/>
      <c r="N22" s="246"/>
      <c r="O22" s="246"/>
      <c r="P22" s="247"/>
      <c r="Q22" s="128" t="b">
        <f t="shared" si="8"/>
        <v>0</v>
      </c>
      <c r="R22" s="128"/>
      <c r="S22" s="98">
        <f t="shared" si="3"/>
        <v>0</v>
      </c>
      <c r="T22" s="98">
        <f t="shared" si="4"/>
        <v>0</v>
      </c>
      <c r="U22" s="98">
        <f t="shared" si="4"/>
        <v>0</v>
      </c>
      <c r="V22" s="98">
        <f t="shared" si="4"/>
        <v>0</v>
      </c>
      <c r="W22" s="98">
        <f t="shared" si="5"/>
        <v>0</v>
      </c>
      <c r="X22" s="98">
        <f t="shared" si="5"/>
        <v>0</v>
      </c>
      <c r="Y22" s="98">
        <f t="shared" si="5"/>
        <v>12</v>
      </c>
      <c r="Z22" s="98"/>
      <c r="AA22" s="90"/>
      <c r="AB22" s="90"/>
      <c r="AC22" s="10"/>
      <c r="AD22" s="139"/>
      <c r="AE22" s="144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</row>
    <row r="23" spans="1:252" s="141" customFormat="1" ht="20.25" customHeight="1">
      <c r="A23" s="41" t="str">
        <f t="shared" si="0"/>
        <v>Dienstag</v>
      </c>
      <c r="B23" s="49">
        <f t="shared" si="9"/>
        <v>43438</v>
      </c>
      <c r="C23" s="50"/>
      <c r="D23" s="51"/>
      <c r="E23" s="52">
        <f t="shared" si="1"/>
        <v>0</v>
      </c>
      <c r="F23" s="46"/>
      <c r="G23" s="46"/>
      <c r="H23" s="46"/>
      <c r="I23" s="47">
        <f t="shared" si="2"/>
        <v>0</v>
      </c>
      <c r="J23" s="47">
        <f t="shared" si="6"/>
        <v>0</v>
      </c>
      <c r="K23" s="48">
        <f t="shared" si="7"/>
        <v>12</v>
      </c>
      <c r="L23" s="245"/>
      <c r="M23" s="246"/>
      <c r="N23" s="246"/>
      <c r="O23" s="246"/>
      <c r="P23" s="247"/>
      <c r="Q23" s="128" t="b">
        <f t="shared" si="8"/>
        <v>0</v>
      </c>
      <c r="R23" s="128"/>
      <c r="S23" s="98">
        <f t="shared" si="3"/>
        <v>0</v>
      </c>
      <c r="T23" s="98">
        <f t="shared" si="4"/>
        <v>0</v>
      </c>
      <c r="U23" s="98">
        <f t="shared" si="4"/>
        <v>0</v>
      </c>
      <c r="V23" s="98">
        <f t="shared" si="4"/>
        <v>0</v>
      </c>
      <c r="W23" s="98">
        <f t="shared" si="5"/>
        <v>0</v>
      </c>
      <c r="X23" s="98">
        <f t="shared" si="5"/>
        <v>0</v>
      </c>
      <c r="Y23" s="98">
        <f t="shared" si="5"/>
        <v>12</v>
      </c>
      <c r="Z23" s="98"/>
      <c r="AA23" s="90"/>
      <c r="AB23" s="90"/>
      <c r="AC23" s="10"/>
      <c r="AD23" s="139"/>
      <c r="AE23" s="144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</row>
    <row r="24" spans="1:252" s="141" customFormat="1" ht="20.25" customHeight="1">
      <c r="A24" s="41" t="str">
        <f t="shared" si="0"/>
        <v>Mittwoch</v>
      </c>
      <c r="B24" s="49">
        <f t="shared" si="9"/>
        <v>43439</v>
      </c>
      <c r="C24" s="50"/>
      <c r="D24" s="51"/>
      <c r="E24" s="52">
        <f t="shared" si="1"/>
        <v>0</v>
      </c>
      <c r="F24" s="46"/>
      <c r="G24" s="46"/>
      <c r="H24" s="46"/>
      <c r="I24" s="47">
        <f t="shared" si="2"/>
        <v>0</v>
      </c>
      <c r="J24" s="47">
        <f t="shared" si="6"/>
        <v>0</v>
      </c>
      <c r="K24" s="48">
        <f t="shared" si="7"/>
        <v>12</v>
      </c>
      <c r="L24" s="245"/>
      <c r="M24" s="246"/>
      <c r="N24" s="246"/>
      <c r="O24" s="246"/>
      <c r="P24" s="247"/>
      <c r="Q24" s="128" t="b">
        <f t="shared" si="8"/>
        <v>0</v>
      </c>
      <c r="R24" s="128"/>
      <c r="S24" s="98">
        <f t="shared" si="3"/>
        <v>0</v>
      </c>
      <c r="T24" s="98">
        <f t="shared" si="4"/>
        <v>0</v>
      </c>
      <c r="U24" s="98">
        <f t="shared" si="4"/>
        <v>0</v>
      </c>
      <c r="V24" s="98">
        <f t="shared" si="4"/>
        <v>0</v>
      </c>
      <c r="W24" s="98">
        <f t="shared" si="5"/>
        <v>0</v>
      </c>
      <c r="X24" s="98">
        <f t="shared" si="5"/>
        <v>0</v>
      </c>
      <c r="Y24" s="98">
        <f t="shared" si="5"/>
        <v>12</v>
      </c>
      <c r="Z24" s="98"/>
      <c r="AA24" s="90"/>
      <c r="AB24" s="90"/>
      <c r="AC24" s="10"/>
      <c r="AD24" s="139"/>
      <c r="AE24" s="144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</row>
    <row r="25" spans="1:252" s="141" customFormat="1" ht="20.25" customHeight="1">
      <c r="A25" s="41" t="str">
        <f t="shared" si="0"/>
        <v>Donnerstag</v>
      </c>
      <c r="B25" s="49">
        <f t="shared" si="9"/>
        <v>43440</v>
      </c>
      <c r="C25" s="50"/>
      <c r="D25" s="51"/>
      <c r="E25" s="52">
        <f t="shared" si="1"/>
        <v>0</v>
      </c>
      <c r="F25" s="46"/>
      <c r="G25" s="46"/>
      <c r="H25" s="46"/>
      <c r="I25" s="47">
        <f t="shared" si="2"/>
        <v>0</v>
      </c>
      <c r="J25" s="47">
        <f t="shared" si="6"/>
        <v>0</v>
      </c>
      <c r="K25" s="48">
        <f t="shared" si="7"/>
        <v>12</v>
      </c>
      <c r="L25" s="245"/>
      <c r="M25" s="246"/>
      <c r="N25" s="246"/>
      <c r="O25" s="246"/>
      <c r="P25" s="247"/>
      <c r="Q25" s="128" t="b">
        <f t="shared" si="8"/>
        <v>0</v>
      </c>
      <c r="R25" s="128"/>
      <c r="S25" s="98">
        <f t="shared" si="3"/>
        <v>0</v>
      </c>
      <c r="T25" s="98">
        <f t="shared" si="4"/>
        <v>0</v>
      </c>
      <c r="U25" s="98">
        <f t="shared" si="4"/>
        <v>0</v>
      </c>
      <c r="V25" s="98">
        <f t="shared" si="4"/>
        <v>0</v>
      </c>
      <c r="W25" s="98">
        <f t="shared" si="5"/>
        <v>0</v>
      </c>
      <c r="X25" s="98">
        <f t="shared" si="5"/>
        <v>0</v>
      </c>
      <c r="Y25" s="98">
        <f t="shared" si="5"/>
        <v>12</v>
      </c>
      <c r="Z25" s="98"/>
      <c r="AA25" s="90"/>
      <c r="AB25" s="90"/>
      <c r="AC25" s="10"/>
      <c r="AD25" s="139"/>
      <c r="AE25" s="144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</row>
    <row r="26" spans="1:252" s="141" customFormat="1" ht="20.25" customHeight="1">
      <c r="A26" s="41" t="str">
        <f t="shared" si="0"/>
        <v>Freitag</v>
      </c>
      <c r="B26" s="49">
        <f t="shared" si="9"/>
        <v>43441</v>
      </c>
      <c r="C26" s="50"/>
      <c r="D26" s="51"/>
      <c r="E26" s="52">
        <f t="shared" si="1"/>
        <v>0</v>
      </c>
      <c r="F26" s="46"/>
      <c r="G26" s="46"/>
      <c r="H26" s="46"/>
      <c r="I26" s="47">
        <f t="shared" si="2"/>
        <v>0</v>
      </c>
      <c r="J26" s="47">
        <f t="shared" si="6"/>
        <v>0</v>
      </c>
      <c r="K26" s="48">
        <f t="shared" si="7"/>
        <v>12</v>
      </c>
      <c r="L26" s="245"/>
      <c r="M26" s="246"/>
      <c r="N26" s="246"/>
      <c r="O26" s="246"/>
      <c r="P26" s="247"/>
      <c r="Q26" s="128" t="b">
        <f t="shared" si="8"/>
        <v>0</v>
      </c>
      <c r="R26" s="128"/>
      <c r="S26" s="98">
        <f t="shared" si="3"/>
        <v>0</v>
      </c>
      <c r="T26" s="98">
        <f t="shared" si="4"/>
        <v>0</v>
      </c>
      <c r="U26" s="98">
        <f t="shared" si="4"/>
        <v>0</v>
      </c>
      <c r="V26" s="98">
        <f t="shared" si="4"/>
        <v>0</v>
      </c>
      <c r="W26" s="98">
        <f t="shared" si="5"/>
        <v>0</v>
      </c>
      <c r="X26" s="98">
        <f t="shared" si="5"/>
        <v>0</v>
      </c>
      <c r="Y26" s="98">
        <f t="shared" si="5"/>
        <v>12</v>
      </c>
      <c r="Z26" s="98"/>
      <c r="AA26" s="90"/>
      <c r="AB26" s="90"/>
      <c r="AC26" s="10"/>
      <c r="AD26" s="139"/>
      <c r="AE26" s="144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</row>
    <row r="27" spans="1:252" s="141" customFormat="1" ht="20.25" customHeight="1">
      <c r="A27" s="41" t="str">
        <f t="shared" si="0"/>
        <v>Samstag</v>
      </c>
      <c r="B27" s="49">
        <f t="shared" si="9"/>
        <v>43442</v>
      </c>
      <c r="C27" s="50"/>
      <c r="D27" s="51"/>
      <c r="E27" s="52" t="str">
        <f t="shared" si="1"/>
        <v/>
      </c>
      <c r="F27" s="46"/>
      <c r="G27" s="46"/>
      <c r="H27" s="46"/>
      <c r="I27" s="47">
        <f t="shared" si="2"/>
        <v>0</v>
      </c>
      <c r="J27" s="47">
        <f t="shared" si="6"/>
        <v>0</v>
      </c>
      <c r="K27" s="48">
        <f t="shared" si="7"/>
        <v>12</v>
      </c>
      <c r="L27" s="245"/>
      <c r="M27" s="246"/>
      <c r="N27" s="246"/>
      <c r="O27" s="246"/>
      <c r="P27" s="247"/>
      <c r="Q27" s="128" t="b">
        <f t="shared" si="8"/>
        <v>0</v>
      </c>
      <c r="R27" s="128"/>
      <c r="S27" s="98">
        <f t="shared" si="3"/>
        <v>0</v>
      </c>
      <c r="T27" s="98">
        <f t="shared" si="4"/>
        <v>0</v>
      </c>
      <c r="U27" s="98">
        <f t="shared" si="4"/>
        <v>0</v>
      </c>
      <c r="V27" s="98">
        <f t="shared" si="4"/>
        <v>0</v>
      </c>
      <c r="W27" s="98">
        <f t="shared" si="5"/>
        <v>0</v>
      </c>
      <c r="X27" s="98">
        <f t="shared" si="5"/>
        <v>0</v>
      </c>
      <c r="Y27" s="98">
        <f t="shared" si="5"/>
        <v>12</v>
      </c>
      <c r="Z27" s="98"/>
      <c r="AA27" s="90"/>
      <c r="AB27" s="90"/>
      <c r="AC27" s="10"/>
      <c r="AD27" s="139"/>
      <c r="AE27" s="144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</row>
    <row r="28" spans="1:252" s="141" customFormat="1" ht="20.25" customHeight="1">
      <c r="A28" s="41" t="str">
        <f t="shared" si="0"/>
        <v>Sonntag</v>
      </c>
      <c r="B28" s="49">
        <f t="shared" si="9"/>
        <v>43443</v>
      </c>
      <c r="C28" s="50"/>
      <c r="D28" s="51"/>
      <c r="E28" s="52" t="str">
        <f t="shared" si="1"/>
        <v/>
      </c>
      <c r="F28" s="46"/>
      <c r="G28" s="46"/>
      <c r="H28" s="46"/>
      <c r="I28" s="47">
        <f t="shared" si="2"/>
        <v>0</v>
      </c>
      <c r="J28" s="47">
        <f t="shared" si="6"/>
        <v>0</v>
      </c>
      <c r="K28" s="48">
        <f t="shared" si="7"/>
        <v>12</v>
      </c>
      <c r="L28" s="245"/>
      <c r="M28" s="246"/>
      <c r="N28" s="246"/>
      <c r="O28" s="246"/>
      <c r="P28" s="247"/>
      <c r="Q28" s="128" t="b">
        <f t="shared" si="8"/>
        <v>0</v>
      </c>
      <c r="R28" s="128"/>
      <c r="S28" s="98">
        <f t="shared" si="3"/>
        <v>0</v>
      </c>
      <c r="T28" s="98">
        <f t="shared" si="4"/>
        <v>0</v>
      </c>
      <c r="U28" s="98">
        <f t="shared" si="4"/>
        <v>0</v>
      </c>
      <c r="V28" s="98">
        <f t="shared" si="4"/>
        <v>0</v>
      </c>
      <c r="W28" s="98">
        <f t="shared" si="5"/>
        <v>0</v>
      </c>
      <c r="X28" s="98">
        <f t="shared" si="5"/>
        <v>0</v>
      </c>
      <c r="Y28" s="98">
        <f t="shared" si="5"/>
        <v>12</v>
      </c>
      <c r="Z28" s="98"/>
      <c r="AA28" s="90"/>
      <c r="AB28" s="90"/>
      <c r="AC28" s="10"/>
      <c r="AD28" s="139"/>
      <c r="AE28" s="144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</row>
    <row r="29" spans="1:252" s="141" customFormat="1" ht="20.25" customHeight="1">
      <c r="A29" s="41" t="str">
        <f t="shared" si="0"/>
        <v>Montag</v>
      </c>
      <c r="B29" s="49">
        <f t="shared" si="9"/>
        <v>43444</v>
      </c>
      <c r="C29" s="50"/>
      <c r="D29" s="51"/>
      <c r="E29" s="52">
        <f t="shared" si="1"/>
        <v>0</v>
      </c>
      <c r="F29" s="46"/>
      <c r="G29" s="46"/>
      <c r="H29" s="46"/>
      <c r="I29" s="47">
        <f t="shared" si="2"/>
        <v>0</v>
      </c>
      <c r="J29" s="47">
        <f t="shared" si="6"/>
        <v>0</v>
      </c>
      <c r="K29" s="48">
        <f t="shared" si="7"/>
        <v>12</v>
      </c>
      <c r="L29" s="245"/>
      <c r="M29" s="246"/>
      <c r="N29" s="246"/>
      <c r="O29" s="246"/>
      <c r="P29" s="247"/>
      <c r="Q29" s="128" t="b">
        <f t="shared" si="8"/>
        <v>0</v>
      </c>
      <c r="R29" s="128"/>
      <c r="S29" s="98">
        <f t="shared" si="3"/>
        <v>0</v>
      </c>
      <c r="T29" s="98">
        <f t="shared" si="4"/>
        <v>0</v>
      </c>
      <c r="U29" s="98">
        <f t="shared" si="4"/>
        <v>0</v>
      </c>
      <c r="V29" s="98">
        <f t="shared" si="4"/>
        <v>0</v>
      </c>
      <c r="W29" s="98">
        <f t="shared" si="5"/>
        <v>0</v>
      </c>
      <c r="X29" s="98">
        <f t="shared" si="5"/>
        <v>0</v>
      </c>
      <c r="Y29" s="98">
        <f t="shared" si="5"/>
        <v>12</v>
      </c>
      <c r="Z29" s="98"/>
      <c r="AA29" s="90"/>
      <c r="AB29" s="90"/>
      <c r="AC29" s="10"/>
      <c r="AD29" s="139"/>
      <c r="AE29" s="144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</row>
    <row r="30" spans="1:252" s="141" customFormat="1" ht="20.25" customHeight="1">
      <c r="A30" s="41" t="str">
        <f t="shared" si="0"/>
        <v>Dienstag</v>
      </c>
      <c r="B30" s="49">
        <f t="shared" si="9"/>
        <v>43445</v>
      </c>
      <c r="C30" s="50"/>
      <c r="D30" s="51"/>
      <c r="E30" s="52">
        <f t="shared" si="1"/>
        <v>0</v>
      </c>
      <c r="F30" s="46"/>
      <c r="G30" s="46"/>
      <c r="H30" s="46"/>
      <c r="I30" s="47">
        <f t="shared" si="2"/>
        <v>0</v>
      </c>
      <c r="J30" s="47">
        <f t="shared" si="6"/>
        <v>0</v>
      </c>
      <c r="K30" s="48">
        <f t="shared" si="7"/>
        <v>12</v>
      </c>
      <c r="L30" s="245"/>
      <c r="M30" s="246"/>
      <c r="N30" s="246"/>
      <c r="O30" s="246"/>
      <c r="P30" s="247"/>
      <c r="Q30" s="128" t="b">
        <f t="shared" si="8"/>
        <v>0</v>
      </c>
      <c r="R30" s="128"/>
      <c r="S30" s="98">
        <f t="shared" si="3"/>
        <v>0</v>
      </c>
      <c r="T30" s="98">
        <f t="shared" si="4"/>
        <v>0</v>
      </c>
      <c r="U30" s="98">
        <f t="shared" si="4"/>
        <v>0</v>
      </c>
      <c r="V30" s="98">
        <f t="shared" si="4"/>
        <v>0</v>
      </c>
      <c r="W30" s="98">
        <f t="shared" si="5"/>
        <v>0</v>
      </c>
      <c r="X30" s="98">
        <f t="shared" si="5"/>
        <v>0</v>
      </c>
      <c r="Y30" s="98">
        <f t="shared" si="5"/>
        <v>12</v>
      </c>
      <c r="Z30" s="98"/>
      <c r="AA30" s="90"/>
      <c r="AB30" s="99"/>
      <c r="AC30" s="10"/>
      <c r="AD30" s="139"/>
      <c r="AE30" s="144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</row>
    <row r="31" spans="1:252" s="141" customFormat="1" ht="20.25" customHeight="1">
      <c r="A31" s="41" t="str">
        <f t="shared" si="0"/>
        <v>Mittwoch</v>
      </c>
      <c r="B31" s="49">
        <f t="shared" si="9"/>
        <v>43446</v>
      </c>
      <c r="C31" s="50"/>
      <c r="D31" s="51"/>
      <c r="E31" s="52">
        <f t="shared" si="1"/>
        <v>0</v>
      </c>
      <c r="F31" s="46"/>
      <c r="G31" s="46"/>
      <c r="H31" s="46"/>
      <c r="I31" s="47">
        <f t="shared" si="2"/>
        <v>0</v>
      </c>
      <c r="J31" s="47">
        <f t="shared" si="6"/>
        <v>0</v>
      </c>
      <c r="K31" s="48">
        <f t="shared" si="7"/>
        <v>12</v>
      </c>
      <c r="L31" s="245"/>
      <c r="M31" s="246"/>
      <c r="N31" s="246"/>
      <c r="O31" s="246"/>
      <c r="P31" s="247"/>
      <c r="Q31" s="128" t="b">
        <f t="shared" si="8"/>
        <v>0</v>
      </c>
      <c r="R31" s="128"/>
      <c r="S31" s="98">
        <f t="shared" si="3"/>
        <v>0</v>
      </c>
      <c r="T31" s="98">
        <f t="shared" si="4"/>
        <v>0</v>
      </c>
      <c r="U31" s="98">
        <f t="shared" si="4"/>
        <v>0</v>
      </c>
      <c r="V31" s="98">
        <f t="shared" si="4"/>
        <v>0</v>
      </c>
      <c r="W31" s="98">
        <f t="shared" si="5"/>
        <v>0</v>
      </c>
      <c r="X31" s="98">
        <f t="shared" si="5"/>
        <v>0</v>
      </c>
      <c r="Y31" s="98">
        <f t="shared" si="5"/>
        <v>12</v>
      </c>
      <c r="Z31" s="98"/>
      <c r="AA31" s="90"/>
      <c r="AB31" s="90"/>
      <c r="AC31" s="10"/>
      <c r="AD31" s="139"/>
      <c r="AE31" s="144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</row>
    <row r="32" spans="1:252" s="141" customFormat="1" ht="20.25" customHeight="1">
      <c r="A32" s="41" t="str">
        <f t="shared" si="0"/>
        <v>Donnerstag</v>
      </c>
      <c r="B32" s="49">
        <f t="shared" si="9"/>
        <v>43447</v>
      </c>
      <c r="C32" s="50"/>
      <c r="D32" s="51"/>
      <c r="E32" s="52">
        <f t="shared" si="1"/>
        <v>0</v>
      </c>
      <c r="F32" s="46"/>
      <c r="G32" s="46"/>
      <c r="H32" s="46"/>
      <c r="I32" s="47">
        <f t="shared" si="2"/>
        <v>0</v>
      </c>
      <c r="J32" s="47">
        <f t="shared" si="6"/>
        <v>0</v>
      </c>
      <c r="K32" s="48">
        <f t="shared" si="7"/>
        <v>12</v>
      </c>
      <c r="L32" s="245"/>
      <c r="M32" s="246"/>
      <c r="N32" s="246"/>
      <c r="O32" s="246"/>
      <c r="P32" s="247"/>
      <c r="Q32" s="128" t="b">
        <f t="shared" si="8"/>
        <v>0</v>
      </c>
      <c r="R32" s="128"/>
      <c r="S32" s="98">
        <f t="shared" si="3"/>
        <v>0</v>
      </c>
      <c r="T32" s="98">
        <f t="shared" si="4"/>
        <v>0</v>
      </c>
      <c r="U32" s="98">
        <f t="shared" si="4"/>
        <v>0</v>
      </c>
      <c r="V32" s="98">
        <f t="shared" si="4"/>
        <v>0</v>
      </c>
      <c r="W32" s="98">
        <f t="shared" si="5"/>
        <v>0</v>
      </c>
      <c r="X32" s="98">
        <f t="shared" si="5"/>
        <v>0</v>
      </c>
      <c r="Y32" s="98">
        <f t="shared" si="5"/>
        <v>12</v>
      </c>
      <c r="Z32" s="98"/>
      <c r="AA32" s="90"/>
      <c r="AB32" s="90"/>
      <c r="AC32" s="10"/>
      <c r="AD32" s="139"/>
      <c r="AE32" s="144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</row>
    <row r="33" spans="1:252" s="141" customFormat="1" ht="20.25" customHeight="1">
      <c r="A33" s="41" t="str">
        <f t="shared" si="0"/>
        <v>Freitag</v>
      </c>
      <c r="B33" s="49">
        <f t="shared" si="9"/>
        <v>43448</v>
      </c>
      <c r="C33" s="50"/>
      <c r="D33" s="51"/>
      <c r="E33" s="52">
        <f t="shared" si="1"/>
        <v>0</v>
      </c>
      <c r="F33" s="46"/>
      <c r="G33" s="46"/>
      <c r="H33" s="46"/>
      <c r="I33" s="47">
        <f t="shared" si="2"/>
        <v>0</v>
      </c>
      <c r="J33" s="47">
        <f t="shared" si="6"/>
        <v>0</v>
      </c>
      <c r="K33" s="48">
        <f t="shared" si="7"/>
        <v>12</v>
      </c>
      <c r="L33" s="245"/>
      <c r="M33" s="246"/>
      <c r="N33" s="246"/>
      <c r="O33" s="246"/>
      <c r="P33" s="247"/>
      <c r="Q33" s="128" t="b">
        <f t="shared" si="8"/>
        <v>0</v>
      </c>
      <c r="R33" s="128"/>
      <c r="S33" s="98">
        <f t="shared" si="3"/>
        <v>0</v>
      </c>
      <c r="T33" s="98">
        <f t="shared" si="4"/>
        <v>0</v>
      </c>
      <c r="U33" s="98">
        <f t="shared" si="4"/>
        <v>0</v>
      </c>
      <c r="V33" s="98">
        <f t="shared" si="4"/>
        <v>0</v>
      </c>
      <c r="W33" s="98">
        <f t="shared" si="5"/>
        <v>0</v>
      </c>
      <c r="X33" s="98">
        <f t="shared" si="5"/>
        <v>0</v>
      </c>
      <c r="Y33" s="98">
        <f t="shared" si="5"/>
        <v>12</v>
      </c>
      <c r="Z33" s="98"/>
      <c r="AA33" s="90"/>
      <c r="AB33" s="90"/>
      <c r="AC33" s="10"/>
      <c r="AD33" s="139"/>
      <c r="AE33" s="144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</row>
    <row r="34" spans="1:252" s="141" customFormat="1" ht="20.25" customHeight="1">
      <c r="A34" s="41" t="str">
        <f t="shared" si="0"/>
        <v>Samstag</v>
      </c>
      <c r="B34" s="49">
        <f t="shared" si="9"/>
        <v>43449</v>
      </c>
      <c r="C34" s="50"/>
      <c r="D34" s="51"/>
      <c r="E34" s="52" t="str">
        <f t="shared" si="1"/>
        <v/>
      </c>
      <c r="F34" s="46"/>
      <c r="G34" s="46"/>
      <c r="H34" s="46"/>
      <c r="I34" s="47">
        <f t="shared" si="2"/>
        <v>0</v>
      </c>
      <c r="J34" s="47">
        <f t="shared" si="6"/>
        <v>0</v>
      </c>
      <c r="K34" s="48">
        <f t="shared" si="7"/>
        <v>12</v>
      </c>
      <c r="L34" s="245"/>
      <c r="M34" s="246"/>
      <c r="N34" s="246"/>
      <c r="O34" s="246"/>
      <c r="P34" s="247"/>
      <c r="Q34" s="128" t="b">
        <f t="shared" si="8"/>
        <v>0</v>
      </c>
      <c r="R34" s="128"/>
      <c r="S34" s="98">
        <f t="shared" si="3"/>
        <v>0</v>
      </c>
      <c r="T34" s="98">
        <f t="shared" si="4"/>
        <v>0</v>
      </c>
      <c r="U34" s="98">
        <f t="shared" si="4"/>
        <v>0</v>
      </c>
      <c r="V34" s="98">
        <f t="shared" si="4"/>
        <v>0</v>
      </c>
      <c r="W34" s="98">
        <f t="shared" si="5"/>
        <v>0</v>
      </c>
      <c r="X34" s="98">
        <f t="shared" si="5"/>
        <v>0</v>
      </c>
      <c r="Y34" s="98">
        <f t="shared" si="5"/>
        <v>12</v>
      </c>
      <c r="Z34" s="98"/>
      <c r="AA34" s="90"/>
      <c r="AB34" s="90"/>
      <c r="AC34" s="10"/>
      <c r="AD34" s="139"/>
      <c r="AE34" s="144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</row>
    <row r="35" spans="1:252" s="141" customFormat="1" ht="20.25" customHeight="1">
      <c r="A35" s="41" t="str">
        <f t="shared" si="0"/>
        <v>Sonntag</v>
      </c>
      <c r="B35" s="49">
        <f t="shared" si="9"/>
        <v>43450</v>
      </c>
      <c r="C35" s="50"/>
      <c r="D35" s="51"/>
      <c r="E35" s="52" t="str">
        <f t="shared" si="1"/>
        <v/>
      </c>
      <c r="F35" s="46"/>
      <c r="G35" s="46"/>
      <c r="H35" s="46"/>
      <c r="I35" s="47">
        <f t="shared" si="2"/>
        <v>0</v>
      </c>
      <c r="J35" s="47">
        <f t="shared" si="6"/>
        <v>0</v>
      </c>
      <c r="K35" s="48">
        <f t="shared" si="7"/>
        <v>12</v>
      </c>
      <c r="L35" s="245"/>
      <c r="M35" s="246"/>
      <c r="N35" s="246"/>
      <c r="O35" s="246"/>
      <c r="P35" s="247"/>
      <c r="Q35" s="128" t="b">
        <f t="shared" si="8"/>
        <v>0</v>
      </c>
      <c r="R35" s="128"/>
      <c r="S35" s="98">
        <f t="shared" si="3"/>
        <v>0</v>
      </c>
      <c r="T35" s="98">
        <f t="shared" si="4"/>
        <v>0</v>
      </c>
      <c r="U35" s="98">
        <f t="shared" si="4"/>
        <v>0</v>
      </c>
      <c r="V35" s="98">
        <f t="shared" si="4"/>
        <v>0</v>
      </c>
      <c r="W35" s="98">
        <f t="shared" si="5"/>
        <v>0</v>
      </c>
      <c r="X35" s="98">
        <f t="shared" si="5"/>
        <v>0</v>
      </c>
      <c r="Y35" s="98">
        <f t="shared" si="5"/>
        <v>12</v>
      </c>
      <c r="Z35" s="98"/>
      <c r="AA35" s="90"/>
      <c r="AB35" s="90"/>
      <c r="AC35" s="10"/>
      <c r="AD35" s="139"/>
      <c r="AE35" s="144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</row>
    <row r="36" spans="1:252" s="141" customFormat="1" ht="20.25" customHeight="1">
      <c r="A36" s="41" t="str">
        <f t="shared" si="0"/>
        <v>Montag</v>
      </c>
      <c r="B36" s="49">
        <f t="shared" si="9"/>
        <v>43451</v>
      </c>
      <c r="C36" s="50"/>
      <c r="D36" s="51"/>
      <c r="E36" s="52">
        <f t="shared" si="1"/>
        <v>0</v>
      </c>
      <c r="F36" s="46"/>
      <c r="G36" s="46"/>
      <c r="H36" s="46"/>
      <c r="I36" s="47">
        <f t="shared" si="2"/>
        <v>0</v>
      </c>
      <c r="J36" s="47">
        <f t="shared" si="6"/>
        <v>0</v>
      </c>
      <c r="K36" s="48">
        <f t="shared" si="7"/>
        <v>12</v>
      </c>
      <c r="L36" s="245"/>
      <c r="M36" s="246"/>
      <c r="N36" s="246"/>
      <c r="O36" s="246"/>
      <c r="P36" s="247"/>
      <c r="Q36" s="128" t="b">
        <f t="shared" si="8"/>
        <v>0</v>
      </c>
      <c r="R36" s="128"/>
      <c r="S36" s="98">
        <f t="shared" si="3"/>
        <v>0</v>
      </c>
      <c r="T36" s="98">
        <f t="shared" si="4"/>
        <v>0</v>
      </c>
      <c r="U36" s="98">
        <f t="shared" si="4"/>
        <v>0</v>
      </c>
      <c r="V36" s="98">
        <f t="shared" si="4"/>
        <v>0</v>
      </c>
      <c r="W36" s="98">
        <f t="shared" si="5"/>
        <v>0</v>
      </c>
      <c r="X36" s="98">
        <f t="shared" si="5"/>
        <v>0</v>
      </c>
      <c r="Y36" s="98">
        <f t="shared" si="5"/>
        <v>12</v>
      </c>
      <c r="Z36" s="98"/>
      <c r="AA36" s="90"/>
      <c r="AB36" s="90"/>
      <c r="AC36" s="10"/>
      <c r="AD36" s="139"/>
      <c r="AE36" s="144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</row>
    <row r="37" spans="1:252" s="141" customFormat="1" ht="20.25" customHeight="1">
      <c r="A37" s="41" t="str">
        <f t="shared" si="0"/>
        <v>Dienstag</v>
      </c>
      <c r="B37" s="49">
        <f t="shared" si="9"/>
        <v>43452</v>
      </c>
      <c r="C37" s="50"/>
      <c r="D37" s="51"/>
      <c r="E37" s="52">
        <f t="shared" si="1"/>
        <v>0</v>
      </c>
      <c r="F37" s="46"/>
      <c r="G37" s="46"/>
      <c r="H37" s="46"/>
      <c r="I37" s="47">
        <f t="shared" si="2"/>
        <v>0</v>
      </c>
      <c r="J37" s="47">
        <f t="shared" si="6"/>
        <v>0</v>
      </c>
      <c r="K37" s="48">
        <f t="shared" si="7"/>
        <v>12</v>
      </c>
      <c r="L37" s="245"/>
      <c r="M37" s="246"/>
      <c r="N37" s="246"/>
      <c r="O37" s="246"/>
      <c r="P37" s="247"/>
      <c r="Q37" s="128" t="b">
        <f t="shared" si="8"/>
        <v>0</v>
      </c>
      <c r="R37" s="128"/>
      <c r="S37" s="98">
        <f t="shared" si="3"/>
        <v>0</v>
      </c>
      <c r="T37" s="98">
        <f t="shared" si="4"/>
        <v>0</v>
      </c>
      <c r="U37" s="98">
        <f t="shared" si="4"/>
        <v>0</v>
      </c>
      <c r="V37" s="98">
        <f t="shared" si="4"/>
        <v>0</v>
      </c>
      <c r="W37" s="98">
        <f t="shared" si="5"/>
        <v>0</v>
      </c>
      <c r="X37" s="98">
        <f t="shared" si="5"/>
        <v>0</v>
      </c>
      <c r="Y37" s="98">
        <f t="shared" si="5"/>
        <v>12</v>
      </c>
      <c r="Z37" s="98"/>
      <c r="AA37" s="90"/>
      <c r="AB37" s="90"/>
      <c r="AC37" s="10"/>
      <c r="AD37" s="139"/>
      <c r="AE37" s="144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</row>
    <row r="38" spans="1:252" s="141" customFormat="1" ht="20.25" customHeight="1">
      <c r="A38" s="41" t="str">
        <f t="shared" si="0"/>
        <v>Mittwoch</v>
      </c>
      <c r="B38" s="49">
        <f t="shared" si="9"/>
        <v>43453</v>
      </c>
      <c r="C38" s="50"/>
      <c r="D38" s="51"/>
      <c r="E38" s="52">
        <f t="shared" si="1"/>
        <v>0</v>
      </c>
      <c r="F38" s="46"/>
      <c r="G38" s="46"/>
      <c r="H38" s="46"/>
      <c r="I38" s="47">
        <f t="shared" si="2"/>
        <v>0</v>
      </c>
      <c r="J38" s="47">
        <f t="shared" si="6"/>
        <v>0</v>
      </c>
      <c r="K38" s="48">
        <f t="shared" si="7"/>
        <v>12</v>
      </c>
      <c r="L38" s="245"/>
      <c r="M38" s="246"/>
      <c r="N38" s="246"/>
      <c r="O38" s="246"/>
      <c r="P38" s="247"/>
      <c r="Q38" s="128" t="b">
        <f t="shared" si="8"/>
        <v>0</v>
      </c>
      <c r="R38" s="128"/>
      <c r="S38" s="98">
        <f t="shared" si="3"/>
        <v>0</v>
      </c>
      <c r="T38" s="98">
        <f t="shared" si="4"/>
        <v>0</v>
      </c>
      <c r="U38" s="98">
        <f t="shared" si="4"/>
        <v>0</v>
      </c>
      <c r="V38" s="98">
        <f t="shared" si="4"/>
        <v>0</v>
      </c>
      <c r="W38" s="98">
        <f t="shared" si="5"/>
        <v>0</v>
      </c>
      <c r="X38" s="98">
        <f t="shared" si="5"/>
        <v>0</v>
      </c>
      <c r="Y38" s="98">
        <f t="shared" si="5"/>
        <v>12</v>
      </c>
      <c r="Z38" s="98"/>
      <c r="AA38" s="90"/>
      <c r="AB38" s="90"/>
      <c r="AC38" s="10"/>
      <c r="AD38" s="139"/>
      <c r="AE38" s="144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</row>
    <row r="39" spans="1:252" s="141" customFormat="1" ht="20.25" customHeight="1">
      <c r="A39" s="41" t="str">
        <f t="shared" si="0"/>
        <v>Donnerstag</v>
      </c>
      <c r="B39" s="49">
        <f t="shared" si="9"/>
        <v>43454</v>
      </c>
      <c r="C39" s="50"/>
      <c r="D39" s="51"/>
      <c r="E39" s="52">
        <f t="shared" si="1"/>
        <v>0</v>
      </c>
      <c r="F39" s="46"/>
      <c r="G39" s="46"/>
      <c r="H39" s="46"/>
      <c r="I39" s="47">
        <f t="shared" si="2"/>
        <v>0</v>
      </c>
      <c r="J39" s="47">
        <f t="shared" si="6"/>
        <v>0</v>
      </c>
      <c r="K39" s="48">
        <f t="shared" si="7"/>
        <v>12</v>
      </c>
      <c r="L39" s="245"/>
      <c r="M39" s="246"/>
      <c r="N39" s="246"/>
      <c r="O39" s="246"/>
      <c r="P39" s="247"/>
      <c r="Q39" s="128" t="b">
        <f t="shared" si="8"/>
        <v>0</v>
      </c>
      <c r="R39" s="128"/>
      <c r="S39" s="98">
        <f t="shared" si="3"/>
        <v>0</v>
      </c>
      <c r="T39" s="98">
        <f t="shared" si="4"/>
        <v>0</v>
      </c>
      <c r="U39" s="98">
        <f t="shared" si="4"/>
        <v>0</v>
      </c>
      <c r="V39" s="98">
        <f t="shared" si="4"/>
        <v>0</v>
      </c>
      <c r="W39" s="98">
        <f t="shared" si="5"/>
        <v>0</v>
      </c>
      <c r="X39" s="98">
        <f t="shared" si="5"/>
        <v>0</v>
      </c>
      <c r="Y39" s="98">
        <f t="shared" si="5"/>
        <v>12</v>
      </c>
      <c r="Z39" s="98"/>
      <c r="AA39" s="90"/>
      <c r="AB39" s="90"/>
      <c r="AC39" s="10"/>
      <c r="AD39" s="139"/>
      <c r="AE39" s="144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</row>
    <row r="40" spans="1:252" s="141" customFormat="1" ht="20.25" customHeight="1">
      <c r="A40" s="41" t="str">
        <f t="shared" si="0"/>
        <v>Freitag</v>
      </c>
      <c r="B40" s="49">
        <f t="shared" si="9"/>
        <v>43455</v>
      </c>
      <c r="C40" s="50"/>
      <c r="D40" s="51"/>
      <c r="E40" s="52">
        <f t="shared" si="1"/>
        <v>0</v>
      </c>
      <c r="F40" s="46"/>
      <c r="G40" s="46"/>
      <c r="H40" s="46"/>
      <c r="I40" s="47">
        <f t="shared" si="2"/>
        <v>0</v>
      </c>
      <c r="J40" s="47">
        <f t="shared" si="6"/>
        <v>0</v>
      </c>
      <c r="K40" s="48">
        <f t="shared" si="7"/>
        <v>12</v>
      </c>
      <c r="L40" s="245"/>
      <c r="M40" s="246"/>
      <c r="N40" s="246"/>
      <c r="O40" s="246"/>
      <c r="P40" s="247"/>
      <c r="Q40" s="128" t="b">
        <f t="shared" si="8"/>
        <v>0</v>
      </c>
      <c r="R40" s="128"/>
      <c r="S40" s="98">
        <f t="shared" si="3"/>
        <v>0</v>
      </c>
      <c r="T40" s="98">
        <f t="shared" si="4"/>
        <v>0</v>
      </c>
      <c r="U40" s="98">
        <f t="shared" si="4"/>
        <v>0</v>
      </c>
      <c r="V40" s="98">
        <f t="shared" si="4"/>
        <v>0</v>
      </c>
      <c r="W40" s="98">
        <f t="shared" si="5"/>
        <v>0</v>
      </c>
      <c r="X40" s="98">
        <f t="shared" si="5"/>
        <v>0</v>
      </c>
      <c r="Y40" s="98">
        <f t="shared" si="5"/>
        <v>12</v>
      </c>
      <c r="Z40" s="98"/>
      <c r="AA40" s="90"/>
      <c r="AB40" s="90"/>
      <c r="AC40" s="10"/>
      <c r="AD40" s="139"/>
      <c r="AE40" s="144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</row>
    <row r="41" spans="1:252" s="141" customFormat="1" ht="20.25" customHeight="1">
      <c r="A41" s="41" t="str">
        <f t="shared" si="0"/>
        <v>Samstag</v>
      </c>
      <c r="B41" s="49">
        <f t="shared" si="9"/>
        <v>43456</v>
      </c>
      <c r="C41" s="50"/>
      <c r="D41" s="51"/>
      <c r="E41" s="52" t="str">
        <f t="shared" si="1"/>
        <v/>
      </c>
      <c r="F41" s="46"/>
      <c r="G41" s="46"/>
      <c r="H41" s="46"/>
      <c r="I41" s="47">
        <f t="shared" si="2"/>
        <v>0</v>
      </c>
      <c r="J41" s="47">
        <f t="shared" si="6"/>
        <v>0</v>
      </c>
      <c r="K41" s="48">
        <f t="shared" si="7"/>
        <v>12</v>
      </c>
      <c r="L41" s="245"/>
      <c r="M41" s="246"/>
      <c r="N41" s="246"/>
      <c r="O41" s="246"/>
      <c r="P41" s="247"/>
      <c r="Q41" s="128" t="b">
        <f t="shared" si="8"/>
        <v>0</v>
      </c>
      <c r="R41" s="128"/>
      <c r="S41" s="98">
        <f t="shared" si="3"/>
        <v>0</v>
      </c>
      <c r="T41" s="98">
        <f t="shared" si="4"/>
        <v>0</v>
      </c>
      <c r="U41" s="98">
        <f t="shared" si="4"/>
        <v>0</v>
      </c>
      <c r="V41" s="98">
        <f t="shared" si="4"/>
        <v>0</v>
      </c>
      <c r="W41" s="98">
        <f t="shared" si="5"/>
        <v>0</v>
      </c>
      <c r="X41" s="98">
        <f t="shared" si="5"/>
        <v>0</v>
      </c>
      <c r="Y41" s="98">
        <f t="shared" si="5"/>
        <v>12</v>
      </c>
      <c r="Z41" s="98"/>
      <c r="AA41" s="90"/>
      <c r="AB41" s="90"/>
      <c r="AC41" s="10"/>
      <c r="AD41" s="139"/>
      <c r="AE41" s="14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</row>
    <row r="42" spans="1:252" s="141" customFormat="1" ht="20.25" customHeight="1">
      <c r="A42" s="41" t="str">
        <f t="shared" si="0"/>
        <v>Sonntag</v>
      </c>
      <c r="B42" s="49">
        <f t="shared" si="9"/>
        <v>43457</v>
      </c>
      <c r="C42" s="50"/>
      <c r="D42" s="51"/>
      <c r="E42" s="52" t="str">
        <f t="shared" si="1"/>
        <v/>
      </c>
      <c r="F42" s="46"/>
      <c r="G42" s="46"/>
      <c r="H42" s="46"/>
      <c r="I42" s="47">
        <f t="shared" si="2"/>
        <v>0</v>
      </c>
      <c r="J42" s="47">
        <f t="shared" si="6"/>
        <v>0</v>
      </c>
      <c r="K42" s="48">
        <f t="shared" si="7"/>
        <v>12</v>
      </c>
      <c r="L42" s="245"/>
      <c r="M42" s="246"/>
      <c r="N42" s="246"/>
      <c r="O42" s="246"/>
      <c r="P42" s="247"/>
      <c r="Q42" s="128" t="b">
        <f t="shared" si="8"/>
        <v>0</v>
      </c>
      <c r="R42" s="128"/>
      <c r="S42" s="98">
        <f t="shared" si="3"/>
        <v>0</v>
      </c>
      <c r="T42" s="98">
        <f t="shared" si="4"/>
        <v>0</v>
      </c>
      <c r="U42" s="98">
        <f t="shared" si="4"/>
        <v>0</v>
      </c>
      <c r="V42" s="98">
        <f t="shared" si="4"/>
        <v>0</v>
      </c>
      <c r="W42" s="98">
        <f t="shared" si="5"/>
        <v>0</v>
      </c>
      <c r="X42" s="98">
        <f t="shared" si="5"/>
        <v>0</v>
      </c>
      <c r="Y42" s="98">
        <f t="shared" si="5"/>
        <v>12</v>
      </c>
      <c r="Z42" s="98"/>
      <c r="AA42" s="90"/>
      <c r="AB42" s="90"/>
      <c r="AC42" s="10"/>
      <c r="AD42" s="139"/>
      <c r="AE42" s="144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</row>
    <row r="43" spans="1:252" s="141" customFormat="1" ht="20.25" customHeight="1">
      <c r="A43" s="41" t="str">
        <f t="shared" si="0"/>
        <v>Montag</v>
      </c>
      <c r="B43" s="49">
        <f t="shared" si="9"/>
        <v>43458</v>
      </c>
      <c r="C43" s="50"/>
      <c r="D43" s="51"/>
      <c r="E43" s="52">
        <f t="shared" si="1"/>
        <v>0</v>
      </c>
      <c r="F43" s="46"/>
      <c r="G43" s="46"/>
      <c r="H43" s="46"/>
      <c r="I43" s="47">
        <f t="shared" si="2"/>
        <v>0</v>
      </c>
      <c r="J43" s="47">
        <f t="shared" si="6"/>
        <v>0</v>
      </c>
      <c r="K43" s="48">
        <f t="shared" si="7"/>
        <v>12</v>
      </c>
      <c r="L43" s="245"/>
      <c r="M43" s="246"/>
      <c r="N43" s="246"/>
      <c r="O43" s="246"/>
      <c r="P43" s="247"/>
      <c r="Q43" s="128" t="b">
        <f t="shared" si="8"/>
        <v>0</v>
      </c>
      <c r="R43" s="128"/>
      <c r="S43" s="98">
        <f t="shared" si="3"/>
        <v>0</v>
      </c>
      <c r="T43" s="98">
        <f t="shared" si="4"/>
        <v>0</v>
      </c>
      <c r="U43" s="98">
        <f t="shared" si="4"/>
        <v>0</v>
      </c>
      <c r="V43" s="98">
        <f t="shared" si="4"/>
        <v>0</v>
      </c>
      <c r="W43" s="98">
        <f t="shared" si="5"/>
        <v>0</v>
      </c>
      <c r="X43" s="98">
        <f t="shared" si="5"/>
        <v>0</v>
      </c>
      <c r="Y43" s="98">
        <f t="shared" si="5"/>
        <v>12</v>
      </c>
      <c r="Z43" s="98"/>
      <c r="AA43" s="90"/>
      <c r="AB43" s="90"/>
      <c r="AC43" s="10"/>
      <c r="AD43" s="139"/>
      <c r="AE43" s="144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</row>
    <row r="44" spans="1:252" s="141" customFormat="1" ht="20.25" customHeight="1">
      <c r="A44" s="41" t="str">
        <f t="shared" si="0"/>
        <v>Dienstag</v>
      </c>
      <c r="B44" s="49">
        <f t="shared" si="9"/>
        <v>43459</v>
      </c>
      <c r="C44" s="50"/>
      <c r="D44" s="51"/>
      <c r="E44" s="52">
        <f t="shared" si="1"/>
        <v>0</v>
      </c>
      <c r="F44" s="46"/>
      <c r="G44" s="46"/>
      <c r="H44" s="46"/>
      <c r="I44" s="47">
        <f t="shared" si="2"/>
        <v>0</v>
      </c>
      <c r="J44" s="47">
        <f t="shared" si="6"/>
        <v>0</v>
      </c>
      <c r="K44" s="48">
        <f t="shared" si="7"/>
        <v>12</v>
      </c>
      <c r="L44" s="245"/>
      <c r="M44" s="246"/>
      <c r="N44" s="246"/>
      <c r="O44" s="246"/>
      <c r="P44" s="247"/>
      <c r="Q44" s="128" t="b">
        <f t="shared" si="8"/>
        <v>0</v>
      </c>
      <c r="R44" s="128"/>
      <c r="S44" s="98">
        <f t="shared" si="3"/>
        <v>0</v>
      </c>
      <c r="T44" s="98">
        <f t="shared" si="4"/>
        <v>0</v>
      </c>
      <c r="U44" s="98">
        <f t="shared" si="4"/>
        <v>0</v>
      </c>
      <c r="V44" s="98">
        <f t="shared" si="4"/>
        <v>0</v>
      </c>
      <c r="W44" s="98">
        <f t="shared" si="5"/>
        <v>0</v>
      </c>
      <c r="X44" s="98">
        <f t="shared" si="5"/>
        <v>0</v>
      </c>
      <c r="Y44" s="98">
        <f t="shared" si="5"/>
        <v>12</v>
      </c>
      <c r="Z44" s="98"/>
      <c r="AA44" s="90"/>
      <c r="AB44" s="90"/>
      <c r="AC44" s="10"/>
      <c r="AD44" s="139"/>
      <c r="AE44" s="144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</row>
    <row r="45" spans="1:252" s="141" customFormat="1" ht="20.25" customHeight="1">
      <c r="A45" s="41" t="str">
        <f t="shared" si="0"/>
        <v>Mittwoch</v>
      </c>
      <c r="B45" s="49">
        <f t="shared" si="9"/>
        <v>43460</v>
      </c>
      <c r="C45" s="50"/>
      <c r="D45" s="51"/>
      <c r="E45" s="52">
        <f t="shared" si="1"/>
        <v>0</v>
      </c>
      <c r="F45" s="46"/>
      <c r="G45" s="46"/>
      <c r="H45" s="46"/>
      <c r="I45" s="47">
        <f t="shared" si="2"/>
        <v>0</v>
      </c>
      <c r="J45" s="47">
        <f t="shared" si="6"/>
        <v>0</v>
      </c>
      <c r="K45" s="48">
        <f t="shared" si="7"/>
        <v>12</v>
      </c>
      <c r="L45" s="245"/>
      <c r="M45" s="246"/>
      <c r="N45" s="246"/>
      <c r="O45" s="246"/>
      <c r="P45" s="247"/>
      <c r="Q45" s="128" t="b">
        <f t="shared" si="8"/>
        <v>0</v>
      </c>
      <c r="R45" s="128"/>
      <c r="S45" s="98">
        <f t="shared" si="3"/>
        <v>0</v>
      </c>
      <c r="T45" s="98">
        <f t="shared" si="4"/>
        <v>0</v>
      </c>
      <c r="U45" s="98">
        <f t="shared" si="4"/>
        <v>0</v>
      </c>
      <c r="V45" s="98">
        <f t="shared" si="4"/>
        <v>0</v>
      </c>
      <c r="W45" s="98">
        <f t="shared" si="5"/>
        <v>0</v>
      </c>
      <c r="X45" s="98">
        <f t="shared" si="5"/>
        <v>0</v>
      </c>
      <c r="Y45" s="98">
        <f t="shared" si="5"/>
        <v>12</v>
      </c>
      <c r="Z45" s="98"/>
      <c r="AA45" s="90"/>
      <c r="AB45" s="90"/>
      <c r="AC45" s="10"/>
      <c r="AD45" s="139"/>
      <c r="AE45" s="144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</row>
    <row r="46" spans="1:252" s="141" customFormat="1" ht="20.25" customHeight="1">
      <c r="A46" s="41" t="str">
        <f t="shared" si="0"/>
        <v>Donnerstag</v>
      </c>
      <c r="B46" s="49">
        <f t="shared" si="9"/>
        <v>43461</v>
      </c>
      <c r="C46" s="50"/>
      <c r="D46" s="51"/>
      <c r="E46" s="52">
        <f t="shared" si="1"/>
        <v>0</v>
      </c>
      <c r="F46" s="46"/>
      <c r="G46" s="46"/>
      <c r="H46" s="46"/>
      <c r="I46" s="47">
        <f t="shared" si="2"/>
        <v>0</v>
      </c>
      <c r="J46" s="47">
        <f t="shared" si="6"/>
        <v>0</v>
      </c>
      <c r="K46" s="48">
        <f t="shared" si="7"/>
        <v>12</v>
      </c>
      <c r="L46" s="245"/>
      <c r="M46" s="246"/>
      <c r="N46" s="246"/>
      <c r="O46" s="246"/>
      <c r="P46" s="247"/>
      <c r="Q46" s="128" t="b">
        <f t="shared" si="8"/>
        <v>0</v>
      </c>
      <c r="R46" s="128"/>
      <c r="S46" s="98">
        <f t="shared" si="3"/>
        <v>0</v>
      </c>
      <c r="T46" s="98">
        <f t="shared" si="4"/>
        <v>0</v>
      </c>
      <c r="U46" s="98">
        <f t="shared" si="4"/>
        <v>0</v>
      </c>
      <c r="V46" s="98">
        <f t="shared" si="4"/>
        <v>0</v>
      </c>
      <c r="W46" s="98">
        <f t="shared" si="5"/>
        <v>0</v>
      </c>
      <c r="X46" s="98">
        <f t="shared" si="5"/>
        <v>0</v>
      </c>
      <c r="Y46" s="98">
        <f t="shared" si="5"/>
        <v>12</v>
      </c>
      <c r="Z46" s="98"/>
      <c r="AA46" s="90"/>
      <c r="AB46" s="90"/>
      <c r="AC46" s="10"/>
      <c r="AD46" s="139"/>
      <c r="AE46" s="144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</row>
    <row r="47" spans="1:252" s="141" customFormat="1" ht="20.25" customHeight="1">
      <c r="A47" s="41" t="str">
        <f t="shared" si="0"/>
        <v>Freitag</v>
      </c>
      <c r="B47" s="49">
        <f t="shared" si="9"/>
        <v>43462</v>
      </c>
      <c r="C47" s="50"/>
      <c r="D47" s="51"/>
      <c r="E47" s="52">
        <f t="shared" si="1"/>
        <v>0</v>
      </c>
      <c r="F47" s="46"/>
      <c r="G47" s="46"/>
      <c r="H47" s="46"/>
      <c r="I47" s="47">
        <f t="shared" si="2"/>
        <v>0</v>
      </c>
      <c r="J47" s="47">
        <f t="shared" si="6"/>
        <v>0</v>
      </c>
      <c r="K47" s="48">
        <f t="shared" si="7"/>
        <v>12</v>
      </c>
      <c r="L47" s="245"/>
      <c r="M47" s="246"/>
      <c r="N47" s="246"/>
      <c r="O47" s="246"/>
      <c r="P47" s="247"/>
      <c r="Q47" s="128" t="b">
        <f t="shared" si="8"/>
        <v>0</v>
      </c>
      <c r="R47" s="128"/>
      <c r="S47" s="98">
        <f t="shared" si="3"/>
        <v>0</v>
      </c>
      <c r="T47" s="98">
        <f t="shared" si="4"/>
        <v>0</v>
      </c>
      <c r="U47" s="98">
        <f t="shared" si="4"/>
        <v>0</v>
      </c>
      <c r="V47" s="98">
        <f t="shared" si="4"/>
        <v>0</v>
      </c>
      <c r="W47" s="98">
        <f t="shared" si="5"/>
        <v>0</v>
      </c>
      <c r="X47" s="98">
        <f t="shared" si="5"/>
        <v>0</v>
      </c>
      <c r="Y47" s="98">
        <f t="shared" si="5"/>
        <v>12</v>
      </c>
      <c r="Z47" s="98"/>
      <c r="AA47" s="90"/>
      <c r="AB47" s="90"/>
      <c r="AC47" s="10"/>
      <c r="AD47" s="139"/>
      <c r="AE47" s="144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</row>
    <row r="48" spans="1:252" s="141" customFormat="1" ht="20.25" customHeight="1">
      <c r="A48" s="41" t="str">
        <f t="shared" si="0"/>
        <v>Samstag</v>
      </c>
      <c r="B48" s="49">
        <f t="shared" si="9"/>
        <v>43463</v>
      </c>
      <c r="C48" s="50"/>
      <c r="D48" s="51"/>
      <c r="E48" s="52" t="str">
        <f t="shared" si="1"/>
        <v/>
      </c>
      <c r="F48" s="46"/>
      <c r="G48" s="46"/>
      <c r="H48" s="46"/>
      <c r="I48" s="47">
        <f t="shared" si="2"/>
        <v>0</v>
      </c>
      <c r="J48" s="47">
        <f t="shared" si="6"/>
        <v>0</v>
      </c>
      <c r="K48" s="48">
        <f t="shared" si="7"/>
        <v>12</v>
      </c>
      <c r="L48" s="245"/>
      <c r="M48" s="246"/>
      <c r="N48" s="246"/>
      <c r="O48" s="246"/>
      <c r="P48" s="247"/>
      <c r="Q48" s="128" t="b">
        <f t="shared" si="8"/>
        <v>0</v>
      </c>
      <c r="R48" s="128"/>
      <c r="S48" s="98">
        <f t="shared" si="3"/>
        <v>0</v>
      </c>
      <c r="T48" s="98">
        <f t="shared" si="4"/>
        <v>0</v>
      </c>
      <c r="U48" s="98">
        <f t="shared" si="4"/>
        <v>0</v>
      </c>
      <c r="V48" s="98">
        <f t="shared" si="4"/>
        <v>0</v>
      </c>
      <c r="W48" s="98">
        <f t="shared" si="5"/>
        <v>0</v>
      </c>
      <c r="X48" s="98">
        <f t="shared" si="5"/>
        <v>0</v>
      </c>
      <c r="Y48" s="98">
        <f t="shared" si="5"/>
        <v>12</v>
      </c>
      <c r="Z48" s="98"/>
      <c r="AA48" s="90"/>
      <c r="AB48" s="90"/>
      <c r="AC48" s="10"/>
      <c r="AD48" s="139"/>
      <c r="AE48" s="144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</row>
    <row r="49" spans="1:252" s="141" customFormat="1" ht="20.25" customHeight="1">
      <c r="A49" s="41" t="str">
        <f t="shared" si="0"/>
        <v>Sonntag</v>
      </c>
      <c r="B49" s="49">
        <f t="shared" si="9"/>
        <v>43464</v>
      </c>
      <c r="C49" s="50"/>
      <c r="D49" s="51"/>
      <c r="E49" s="52" t="str">
        <f t="shared" si="1"/>
        <v/>
      </c>
      <c r="F49" s="46"/>
      <c r="G49" s="46"/>
      <c r="H49" s="46"/>
      <c r="I49" s="47">
        <f t="shared" si="2"/>
        <v>0</v>
      </c>
      <c r="J49" s="47">
        <f t="shared" si="6"/>
        <v>0</v>
      </c>
      <c r="K49" s="48">
        <f t="shared" si="7"/>
        <v>12</v>
      </c>
      <c r="L49" s="245"/>
      <c r="M49" s="246"/>
      <c r="N49" s="246"/>
      <c r="O49" s="246"/>
      <c r="P49" s="247"/>
      <c r="Q49" s="128" t="b">
        <f t="shared" si="8"/>
        <v>0</v>
      </c>
      <c r="R49" s="128"/>
      <c r="S49" s="98">
        <f t="shared" si="3"/>
        <v>0</v>
      </c>
      <c r="T49" s="98">
        <f t="shared" si="4"/>
        <v>0</v>
      </c>
      <c r="U49" s="98">
        <f t="shared" si="4"/>
        <v>0</v>
      </c>
      <c r="V49" s="98">
        <f t="shared" si="4"/>
        <v>0</v>
      </c>
      <c r="W49" s="98">
        <f t="shared" si="5"/>
        <v>0</v>
      </c>
      <c r="X49" s="98">
        <f t="shared" si="5"/>
        <v>0</v>
      </c>
      <c r="Y49" s="98">
        <f t="shared" si="5"/>
        <v>12</v>
      </c>
      <c r="Z49" s="98"/>
      <c r="AA49" s="90"/>
      <c r="AB49" s="90"/>
      <c r="AC49" s="10"/>
      <c r="AD49" s="139"/>
      <c r="AE49" s="144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</row>
    <row r="50" spans="1:252" s="141" customFormat="1" ht="20.25" customHeight="1" thickBot="1">
      <c r="A50" s="41" t="str">
        <f t="shared" si="0"/>
        <v>Montag</v>
      </c>
      <c r="B50" s="49">
        <f t="shared" si="9"/>
        <v>43465</v>
      </c>
      <c r="C50" s="55"/>
      <c r="D50" s="56"/>
      <c r="E50" s="52">
        <f t="shared" si="1"/>
        <v>0</v>
      </c>
      <c r="F50" s="58"/>
      <c r="G50" s="58"/>
      <c r="H50" s="58"/>
      <c r="I50" s="47">
        <f t="shared" si="2"/>
        <v>0</v>
      </c>
      <c r="J50" s="59">
        <f t="shared" si="6"/>
        <v>0</v>
      </c>
      <c r="K50" s="60">
        <f t="shared" si="7"/>
        <v>12</v>
      </c>
      <c r="L50" s="248"/>
      <c r="M50" s="249"/>
      <c r="N50" s="249"/>
      <c r="O50" s="249"/>
      <c r="P50" s="250"/>
      <c r="Q50" s="128" t="b">
        <f t="shared" si="8"/>
        <v>0</v>
      </c>
      <c r="R50" s="128"/>
      <c r="S50" s="100">
        <f t="shared" si="3"/>
        <v>0</v>
      </c>
      <c r="T50" s="100">
        <f t="shared" si="4"/>
        <v>0</v>
      </c>
      <c r="U50" s="100">
        <f t="shared" si="4"/>
        <v>0</v>
      </c>
      <c r="V50" s="100">
        <f t="shared" si="4"/>
        <v>0</v>
      </c>
      <c r="W50" s="100">
        <f t="shared" si="5"/>
        <v>0</v>
      </c>
      <c r="X50" s="100">
        <f t="shared" si="5"/>
        <v>0</v>
      </c>
      <c r="Y50" s="100">
        <f t="shared" si="5"/>
        <v>12</v>
      </c>
      <c r="Z50" s="101"/>
      <c r="AA50" s="90"/>
      <c r="AB50" s="90"/>
      <c r="AC50" s="10"/>
      <c r="AD50" s="139"/>
      <c r="AE50" s="144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</row>
    <row r="51" spans="1:252" s="141" customFormat="1" ht="18.75" customHeight="1">
      <c r="A51" s="10"/>
      <c r="B51" s="61" t="s">
        <v>48</v>
      </c>
      <c r="C51" s="62"/>
      <c r="D51" s="63"/>
      <c r="E51" s="63" t="s">
        <v>24</v>
      </c>
      <c r="F51" s="64"/>
      <c r="G51" s="64"/>
      <c r="H51" s="64"/>
      <c r="I51" s="63" t="s">
        <v>34</v>
      </c>
      <c r="J51" s="63" t="s">
        <v>50</v>
      </c>
      <c r="K51" s="63" t="s">
        <v>49</v>
      </c>
      <c r="L51" s="65"/>
      <c r="M51" s="65"/>
      <c r="N51" s="65"/>
      <c r="O51" s="65"/>
      <c r="P51" s="66"/>
      <c r="Q51" s="67"/>
      <c r="R51" s="102"/>
      <c r="S51" s="98">
        <f>IF(E52="",0,INT(E52)+((E52-INT(E52))/100*60))</f>
        <v>0</v>
      </c>
      <c r="T51" s="102"/>
      <c r="U51" s="102"/>
      <c r="V51" s="10"/>
      <c r="W51" s="101">
        <f>IF(I52="","",INT(I52)+((I52-INT(I52))/100*60))</f>
        <v>0</v>
      </c>
      <c r="X51" s="98">
        <f>IF(J52="","",INT(J52)+((J52-INT(J52))/100*60))</f>
        <v>0</v>
      </c>
      <c r="Y51" s="103">
        <f>IF(K52="","",INT(K52)+((K52-INT(K52))/100*60))</f>
        <v>12</v>
      </c>
      <c r="Z51" s="103"/>
      <c r="AA51" s="90"/>
      <c r="AB51" s="90"/>
      <c r="AC51" s="10"/>
      <c r="AD51" s="139"/>
      <c r="AE51" s="144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</row>
    <row r="52" spans="1:252" s="141" customFormat="1" ht="18.75" customHeight="1">
      <c r="A52" s="10"/>
      <c r="B52" s="68"/>
      <c r="C52" s="69"/>
      <c r="D52" s="70"/>
      <c r="E52" s="71">
        <f>SUM(E20:E50)</f>
        <v>0</v>
      </c>
      <c r="F52" s="72"/>
      <c r="G52" s="73"/>
      <c r="H52" s="70"/>
      <c r="I52" s="71">
        <f>SUM(I20:I50)</f>
        <v>0</v>
      </c>
      <c r="J52" s="71">
        <f>SUM(J20:J50)</f>
        <v>0</v>
      </c>
      <c r="K52" s="131">
        <f>K50</f>
        <v>12</v>
      </c>
      <c r="L52" s="132"/>
      <c r="M52" s="132"/>
      <c r="N52" s="132"/>
      <c r="O52" s="132"/>
      <c r="P52" s="74"/>
      <c r="Q52" s="75"/>
      <c r="R52" s="105"/>
      <c r="S52" s="104">
        <f>E52/24</f>
        <v>0</v>
      </c>
      <c r="T52" s="105"/>
      <c r="U52" s="105"/>
      <c r="V52" s="10"/>
      <c r="W52" s="104">
        <f>I52/24</f>
        <v>0</v>
      </c>
      <c r="X52" s="104">
        <f>IF(X51&lt;0,"-"&amp;TEXT((X51*-1)/24,"[h]:mm"),X51/24)</f>
        <v>0</v>
      </c>
      <c r="Y52" s="10"/>
      <c r="Z52" s="10"/>
      <c r="AA52" s="90"/>
      <c r="AB52" s="90"/>
      <c r="AC52" s="10"/>
      <c r="AD52" s="139"/>
      <c r="AE52" s="144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</row>
    <row r="53" spans="1:252" s="141" customFormat="1" ht="15">
      <c r="A53" s="10"/>
      <c r="B53" s="76"/>
      <c r="C53" s="76"/>
      <c r="D53" s="76"/>
      <c r="E53" s="76"/>
      <c r="F53" s="77"/>
      <c r="G53" s="78"/>
      <c r="H53" s="157" t="s">
        <v>82</v>
      </c>
      <c r="I53" s="10"/>
      <c r="J53" s="158"/>
      <c r="K53" s="80"/>
      <c r="L53" s="81"/>
      <c r="M53" s="81"/>
      <c r="N53" s="81"/>
      <c r="O53" s="81"/>
      <c r="P53" s="82"/>
      <c r="Q53" s="82"/>
      <c r="R53" s="106"/>
      <c r="S53" s="106"/>
      <c r="T53" s="106"/>
      <c r="U53" s="106"/>
      <c r="V53" s="10"/>
      <c r="W53" s="10"/>
      <c r="X53" s="98">
        <f>IF(X51&lt;0,X51*-1,X51)</f>
        <v>0</v>
      </c>
      <c r="Y53" s="10"/>
      <c r="Z53" s="10"/>
      <c r="AA53" s="90"/>
      <c r="AB53" s="90"/>
      <c r="AC53" s="10"/>
      <c r="AD53" s="139"/>
      <c r="AE53" s="144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</row>
    <row r="54" spans="1:252" s="141" customFormat="1" ht="15">
      <c r="A54" s="10"/>
      <c r="B54" s="76"/>
      <c r="C54" s="76"/>
      <c r="D54" s="76"/>
      <c r="E54" s="76"/>
      <c r="F54" s="77"/>
      <c r="G54" s="78"/>
      <c r="H54" s="159" t="s">
        <v>76</v>
      </c>
      <c r="I54" s="158"/>
      <c r="J54" s="158"/>
      <c r="K54" s="80"/>
      <c r="L54" s="81"/>
      <c r="M54" s="81"/>
      <c r="N54" s="81"/>
      <c r="O54" s="81"/>
      <c r="P54" s="82"/>
      <c r="Q54" s="82"/>
      <c r="R54" s="106"/>
      <c r="S54" s="106"/>
      <c r="T54" s="106"/>
      <c r="U54" s="106"/>
      <c r="V54" s="10"/>
      <c r="W54" s="10"/>
      <c r="X54" s="104">
        <f>X53/24</f>
        <v>0</v>
      </c>
      <c r="Y54" s="10"/>
      <c r="Z54" s="10"/>
      <c r="AA54" s="90"/>
      <c r="AB54" s="90"/>
      <c r="AC54" s="10"/>
      <c r="AD54" s="139"/>
      <c r="AE54" s="144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</row>
    <row r="55" spans="1:252" s="141" customFormat="1" ht="15">
      <c r="A55" s="10"/>
      <c r="B55" s="83"/>
      <c r="C55" s="83"/>
      <c r="D55" s="83"/>
      <c r="E55" s="83"/>
      <c r="F55" s="83"/>
      <c r="G55" s="83"/>
      <c r="H55" s="84" t="s">
        <v>78</v>
      </c>
      <c r="I55" s="10"/>
      <c r="J55" s="10"/>
      <c r="K55" s="79"/>
      <c r="L55" s="79"/>
      <c r="M55" s="79"/>
      <c r="N55" s="79"/>
      <c r="O55" s="79"/>
      <c r="P55" s="29"/>
      <c r="Q55" s="29"/>
      <c r="R55" s="10"/>
      <c r="S55" s="10"/>
      <c r="T55" s="10"/>
      <c r="U55" s="10"/>
      <c r="V55" s="10"/>
      <c r="W55" s="10"/>
      <c r="X55" s="10"/>
      <c r="Y55" s="10"/>
      <c r="Z55" s="10"/>
      <c r="AA55" s="90"/>
      <c r="AB55" s="90"/>
      <c r="AC55" s="10"/>
      <c r="AD55" s="139"/>
      <c r="AE55" s="144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</row>
    <row r="56" spans="1:252" s="141" customFormat="1" ht="15">
      <c r="A56" s="10"/>
      <c r="B56" s="84"/>
      <c r="C56" s="84"/>
      <c r="D56" s="84"/>
      <c r="E56" s="84"/>
      <c r="F56" s="84"/>
      <c r="G56" s="84"/>
      <c r="H56" s="41" t="s">
        <v>81</v>
      </c>
      <c r="I56" s="160"/>
      <c r="J56" s="90"/>
      <c r="K56" s="251"/>
      <c r="L56" s="251"/>
      <c r="M56" s="166"/>
      <c r="N56" s="166"/>
      <c r="O56" s="166"/>
      <c r="P56" s="85"/>
      <c r="Q56" s="85"/>
      <c r="R56" s="107"/>
      <c r="S56" s="107"/>
      <c r="T56" s="107"/>
      <c r="U56" s="107"/>
      <c r="V56" s="10"/>
      <c r="W56" s="10"/>
      <c r="X56" s="10"/>
      <c r="Y56" s="10"/>
      <c r="Z56" s="10"/>
      <c r="AA56" s="90"/>
      <c r="AB56" s="90"/>
      <c r="AC56" s="10"/>
      <c r="AD56" s="139"/>
      <c r="AE56" s="144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</row>
    <row r="57" spans="1:252" s="141" customFormat="1" ht="15">
      <c r="A57" s="10"/>
      <c r="B57" s="86"/>
      <c r="C57" s="86"/>
      <c r="D57" s="86"/>
      <c r="E57" s="86"/>
      <c r="F57" s="86"/>
      <c r="G57" s="86"/>
      <c r="H57" s="161" t="s">
        <v>77</v>
      </c>
      <c r="I57" s="10"/>
      <c r="J57" s="10"/>
      <c r="K57" s="87"/>
      <c r="L57" s="87"/>
      <c r="M57" s="87"/>
      <c r="N57" s="87"/>
      <c r="O57" s="87"/>
      <c r="P57" s="88"/>
      <c r="Q57" s="29"/>
      <c r="R57" s="10"/>
      <c r="S57" s="10"/>
      <c r="T57" s="10"/>
      <c r="U57" s="10"/>
      <c r="V57" s="10"/>
      <c r="W57" s="10"/>
      <c r="X57" s="10"/>
      <c r="Y57" s="10"/>
      <c r="Z57" s="10"/>
      <c r="AA57" s="90"/>
      <c r="AB57" s="90"/>
      <c r="AC57" s="10"/>
      <c r="AD57" s="139"/>
      <c r="AE57" s="144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</row>
    <row r="58" spans="1:252" s="141" customFormat="1" ht="15">
      <c r="A58" s="10"/>
      <c r="B58" s="89" t="s">
        <v>5</v>
      </c>
      <c r="C58" s="252" t="s">
        <v>6</v>
      </c>
      <c r="D58" s="252"/>
      <c r="E58" s="252"/>
      <c r="F58" s="252"/>
      <c r="G58" s="252"/>
      <c r="H58" s="41" t="s">
        <v>79</v>
      </c>
      <c r="I58" s="162"/>
      <c r="J58" s="10"/>
      <c r="K58" s="89" t="s">
        <v>5</v>
      </c>
      <c r="L58" s="253" t="s">
        <v>20</v>
      </c>
      <c r="M58" s="253"/>
      <c r="N58" s="253"/>
      <c r="O58" s="253"/>
      <c r="P58" s="253"/>
      <c r="Q58" s="29"/>
      <c r="R58" s="10"/>
      <c r="S58" s="10"/>
      <c r="T58" s="10"/>
      <c r="U58" s="10"/>
      <c r="V58" s="10"/>
      <c r="W58" s="10"/>
      <c r="X58" s="10"/>
      <c r="Y58" s="10"/>
      <c r="Z58" s="10"/>
      <c r="AA58" s="90"/>
      <c r="AB58" s="90"/>
      <c r="AC58" s="10"/>
      <c r="AD58" s="139"/>
      <c r="AE58" s="144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</row>
    <row r="59" spans="1:252" s="141" customFormat="1" ht="15">
      <c r="A59" s="10"/>
      <c r="B59" s="89"/>
      <c r="C59" s="169"/>
      <c r="D59" s="169"/>
      <c r="E59" s="169"/>
      <c r="F59" s="169"/>
      <c r="G59" s="169"/>
      <c r="H59" s="41" t="s">
        <v>80</v>
      </c>
      <c r="I59" s="162"/>
      <c r="J59" s="10"/>
      <c r="K59" s="89"/>
      <c r="L59" s="169"/>
      <c r="M59" s="169"/>
      <c r="N59" s="169"/>
      <c r="O59" s="169"/>
      <c r="P59" s="169"/>
      <c r="Q59" s="29"/>
      <c r="R59" s="10"/>
      <c r="S59" s="10"/>
      <c r="T59" s="10"/>
      <c r="U59" s="10"/>
      <c r="V59" s="10"/>
      <c r="W59" s="10"/>
      <c r="X59" s="10"/>
      <c r="Y59" s="10"/>
      <c r="Z59" s="10"/>
      <c r="AA59" s="90"/>
      <c r="AB59" s="90"/>
      <c r="AC59" s="10"/>
      <c r="AD59" s="139"/>
      <c r="AE59" s="144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</row>
    <row r="60" spans="1:252" s="141" customFormat="1" ht="15">
      <c r="A60" s="10"/>
      <c r="B60" s="79"/>
      <c r="C60" s="79"/>
      <c r="D60" s="79"/>
      <c r="E60" s="79"/>
      <c r="F60" s="79"/>
      <c r="G60" s="79"/>
      <c r="H60" s="163" t="s">
        <v>83</v>
      </c>
      <c r="I60" s="41"/>
      <c r="J60" s="164">
        <v>42104</v>
      </c>
      <c r="K60" s="79"/>
      <c r="L60" s="79"/>
      <c r="M60" s="79"/>
      <c r="N60" s="79"/>
      <c r="O60" s="79"/>
      <c r="P60" s="29"/>
      <c r="Q60" s="29"/>
      <c r="R60" s="10"/>
      <c r="S60" s="10"/>
      <c r="T60" s="10"/>
      <c r="U60" s="10"/>
      <c r="V60" s="90"/>
      <c r="W60" s="10"/>
      <c r="X60" s="10"/>
      <c r="Y60" s="10"/>
      <c r="Z60" s="10"/>
      <c r="AA60" s="90"/>
      <c r="AB60" s="90"/>
      <c r="AC60" s="10"/>
      <c r="AD60" s="139"/>
      <c r="AE60" s="144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</row>
    <row r="61" spans="1:252" s="141" customFormat="1" ht="15" hidden="1">
      <c r="A61" s="10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29"/>
      <c r="Q61" s="29"/>
      <c r="R61" s="10"/>
      <c r="S61" s="10"/>
      <c r="T61" s="10"/>
      <c r="U61" s="10"/>
      <c r="V61" s="10"/>
      <c r="W61" s="10"/>
      <c r="X61" s="10"/>
      <c r="Y61" s="10"/>
      <c r="Z61" s="10"/>
      <c r="AA61" s="90"/>
      <c r="AB61" s="90"/>
      <c r="AC61" s="10"/>
      <c r="AD61" s="139"/>
      <c r="AE61" s="144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</row>
    <row r="62" spans="1:252" s="141" customFormat="1" ht="15" hidden="1">
      <c r="A62" s="10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29"/>
      <c r="Q62" s="29"/>
      <c r="R62" s="10"/>
      <c r="S62" s="10"/>
      <c r="T62" s="10"/>
      <c r="U62" s="10"/>
      <c r="V62" s="10"/>
      <c r="W62" s="10"/>
      <c r="X62" s="10"/>
      <c r="Y62" s="10"/>
      <c r="Z62" s="10"/>
      <c r="AA62" s="90"/>
      <c r="AB62" s="90"/>
      <c r="AC62" s="10"/>
      <c r="AD62" s="139"/>
      <c r="AE62" s="144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</row>
    <row r="63" spans="1:252" s="141" customFormat="1" ht="15" hidden="1">
      <c r="A63" s="10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29"/>
      <c r="Q63" s="29"/>
      <c r="R63" s="10"/>
      <c r="S63" s="10"/>
      <c r="T63" s="10"/>
      <c r="U63" s="10"/>
      <c r="V63" s="10"/>
      <c r="W63" s="10"/>
      <c r="X63" s="10"/>
      <c r="Y63" s="10"/>
      <c r="Z63" s="10"/>
      <c r="AA63" s="90"/>
      <c r="AB63" s="90"/>
      <c r="AC63" s="10"/>
      <c r="AD63" s="139"/>
      <c r="AE63" s="144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</row>
    <row r="64" spans="1:252" s="141" customFormat="1" ht="15" hidden="1">
      <c r="A64" s="10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29"/>
      <c r="Q64" s="29"/>
      <c r="R64" s="10"/>
      <c r="S64" s="10"/>
      <c r="T64" s="10"/>
      <c r="U64" s="10"/>
      <c r="V64" s="10"/>
      <c r="W64" s="10"/>
      <c r="X64" s="10"/>
      <c r="Y64" s="10"/>
      <c r="Z64" s="10"/>
      <c r="AA64" s="90"/>
      <c r="AB64" s="90"/>
      <c r="AC64" s="10"/>
      <c r="AD64" s="139"/>
      <c r="AE64" s="144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</row>
    <row r="65" spans="1:252" s="141" customFormat="1" ht="15" hidden="1">
      <c r="A65" s="10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29"/>
      <c r="Q65" s="29"/>
      <c r="R65" s="10"/>
      <c r="S65" s="10"/>
      <c r="T65" s="10"/>
      <c r="U65" s="10"/>
      <c r="V65" s="10"/>
      <c r="W65" s="10"/>
      <c r="X65" s="10"/>
      <c r="Y65" s="10"/>
      <c r="Z65" s="10"/>
      <c r="AA65" s="90"/>
      <c r="AB65" s="90"/>
      <c r="AC65" s="10"/>
      <c r="AD65" s="139"/>
      <c r="AE65" s="144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</row>
    <row r="66" spans="1:252" s="141" customFormat="1" ht="15" hidden="1">
      <c r="A66" s="10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29"/>
      <c r="Q66" s="29"/>
      <c r="R66" s="10"/>
      <c r="S66" s="10"/>
      <c r="T66" s="10"/>
      <c r="U66" s="10"/>
      <c r="V66" s="10"/>
      <c r="W66" s="10"/>
      <c r="X66" s="10"/>
      <c r="Y66" s="10"/>
      <c r="Z66" s="10"/>
      <c r="AA66" s="90"/>
      <c r="AB66" s="90"/>
      <c r="AC66" s="10"/>
      <c r="AD66" s="139"/>
      <c r="AE66" s="144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</row>
    <row r="67" spans="1:252" s="141" customFormat="1" ht="15" hidden="1">
      <c r="A67" s="10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29"/>
      <c r="Q67" s="29"/>
      <c r="R67" s="10"/>
      <c r="S67" s="10"/>
      <c r="T67" s="10"/>
      <c r="U67" s="10"/>
      <c r="V67" s="10"/>
      <c r="W67" s="10"/>
      <c r="X67" s="10"/>
      <c r="Y67" s="10"/>
      <c r="Z67" s="10"/>
      <c r="AA67" s="90"/>
      <c r="AB67" s="90"/>
      <c r="AC67" s="10"/>
      <c r="AD67" s="139"/>
      <c r="AE67" s="144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</row>
    <row r="68" spans="1:252" s="141" customFormat="1" ht="15" hidden="1">
      <c r="A68" s="10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29"/>
      <c r="Q68" s="29"/>
      <c r="R68" s="10"/>
      <c r="S68" s="10"/>
      <c r="T68" s="10"/>
      <c r="U68" s="10"/>
      <c r="V68" s="10"/>
      <c r="W68" s="10"/>
      <c r="X68" s="10"/>
      <c r="Y68" s="10"/>
      <c r="Z68" s="10"/>
      <c r="AA68" s="90"/>
      <c r="AB68" s="90"/>
      <c r="AC68" s="10"/>
      <c r="AD68" s="139"/>
      <c r="AE68" s="144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</row>
    <row r="69" spans="1:252" s="141" customFormat="1" ht="15" hidden="1">
      <c r="A69" s="10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29"/>
      <c r="Q69" s="29"/>
      <c r="R69" s="10"/>
      <c r="S69" s="10"/>
      <c r="T69" s="10"/>
      <c r="U69" s="10"/>
      <c r="V69" s="10"/>
      <c r="W69" s="10"/>
      <c r="X69" s="10"/>
      <c r="Y69" s="10"/>
      <c r="Z69" s="10"/>
      <c r="AA69" s="90"/>
      <c r="AB69" s="90"/>
      <c r="AC69" s="10"/>
      <c r="AD69" s="139"/>
      <c r="AE69" s="144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</row>
    <row r="70" spans="1:252" s="141" customFormat="1" ht="15" hidden="1">
      <c r="A70" s="10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29"/>
      <c r="Q70" s="29"/>
      <c r="R70" s="10"/>
      <c r="S70" s="10"/>
      <c r="T70" s="10"/>
      <c r="U70" s="10"/>
      <c r="V70" s="10"/>
      <c r="W70" s="10"/>
      <c r="X70" s="10"/>
      <c r="Y70" s="10"/>
      <c r="Z70" s="10"/>
      <c r="AA70" s="90"/>
      <c r="AB70" s="90"/>
      <c r="AC70" s="10"/>
      <c r="AD70" s="139"/>
      <c r="AE70" s="144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</row>
    <row r="71" spans="1:252" s="141" customFormat="1" ht="15" hidden="1">
      <c r="A71" s="10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29"/>
      <c r="Q71" s="29"/>
      <c r="R71" s="10"/>
      <c r="S71" s="10"/>
      <c r="T71" s="10"/>
      <c r="U71" s="10"/>
      <c r="V71" s="10"/>
      <c r="W71" s="10"/>
      <c r="X71" s="10"/>
      <c r="Y71" s="10"/>
      <c r="Z71" s="10"/>
      <c r="AA71" s="90"/>
      <c r="AB71" s="90"/>
      <c r="AC71" s="10"/>
      <c r="AD71" s="139"/>
      <c r="AE71" s="144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</row>
    <row r="72" spans="1:252" s="141" customFormat="1" ht="15" hidden="1">
      <c r="A72" s="10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29"/>
      <c r="Q72" s="29"/>
      <c r="R72" s="10"/>
      <c r="S72" s="10"/>
      <c r="T72" s="10"/>
      <c r="U72" s="10"/>
      <c r="V72" s="10"/>
      <c r="W72" s="10"/>
      <c r="X72" s="10"/>
      <c r="Y72" s="10"/>
      <c r="Z72" s="10"/>
      <c r="AA72" s="90"/>
      <c r="AB72" s="90"/>
      <c r="AC72" s="10"/>
      <c r="AD72" s="139"/>
      <c r="AE72" s="144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</row>
    <row r="73" spans="1:252" s="141" customFormat="1" ht="15" hidden="1">
      <c r="A73" s="10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29"/>
      <c r="Q73" s="29"/>
      <c r="R73" s="10"/>
      <c r="S73" s="10"/>
      <c r="T73" s="10"/>
      <c r="U73" s="10"/>
      <c r="V73" s="10"/>
      <c r="W73" s="10"/>
      <c r="X73" s="10"/>
      <c r="Y73" s="10"/>
      <c r="Z73" s="10"/>
      <c r="AA73" s="90"/>
      <c r="AB73" s="90"/>
      <c r="AC73" s="10"/>
      <c r="AD73" s="139"/>
      <c r="AE73" s="144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</row>
    <row r="74" spans="1:252" s="141" customFormat="1" ht="15" hidden="1">
      <c r="A74" s="10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29"/>
      <c r="Q74" s="29"/>
      <c r="R74" s="10"/>
      <c r="S74" s="10"/>
      <c r="T74" s="10"/>
      <c r="U74" s="10"/>
      <c r="V74" s="10"/>
      <c r="W74" s="10"/>
      <c r="X74" s="10"/>
      <c r="Y74" s="10"/>
      <c r="Z74" s="10"/>
      <c r="AA74" s="90"/>
      <c r="AB74" s="90"/>
      <c r="AC74" s="10"/>
      <c r="AD74" s="139"/>
      <c r="AE74" s="144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</row>
    <row r="75" spans="1:252" s="141" customFormat="1" ht="15" hidden="1">
      <c r="A75" s="10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29"/>
      <c r="Q75" s="29"/>
      <c r="R75" s="10"/>
      <c r="S75" s="10"/>
      <c r="T75" s="10"/>
      <c r="U75" s="10"/>
      <c r="V75" s="10"/>
      <c r="W75" s="10"/>
      <c r="X75" s="10"/>
      <c r="Y75" s="10"/>
      <c r="Z75" s="10"/>
      <c r="AA75" s="90"/>
      <c r="AB75" s="90"/>
      <c r="AC75" s="10"/>
      <c r="AD75" s="139"/>
      <c r="AE75" s="144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</row>
    <row r="76" spans="1:252" s="141" customFormat="1" ht="15" hidden="1">
      <c r="A76" s="10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29"/>
      <c r="Q76" s="29"/>
      <c r="R76" s="10"/>
      <c r="S76" s="10"/>
      <c r="T76" s="10"/>
      <c r="U76" s="10"/>
      <c r="V76" s="10"/>
      <c r="W76" s="10"/>
      <c r="X76" s="10"/>
      <c r="Y76" s="10"/>
      <c r="Z76" s="10"/>
      <c r="AA76" s="90"/>
      <c r="AB76" s="90"/>
      <c r="AC76" s="10"/>
      <c r="AD76" s="139"/>
      <c r="AE76" s="144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</row>
    <row r="77" spans="1:252" s="141" customFormat="1" ht="15" hidden="1">
      <c r="A77" s="10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29"/>
      <c r="Q77" s="29"/>
      <c r="R77" s="10"/>
      <c r="S77" s="10"/>
      <c r="T77" s="10"/>
      <c r="U77" s="10"/>
      <c r="V77" s="10"/>
      <c r="W77" s="10"/>
      <c r="X77" s="10"/>
      <c r="Y77" s="10"/>
      <c r="Z77" s="10"/>
      <c r="AA77" s="90"/>
      <c r="AB77" s="90"/>
      <c r="AC77" s="10"/>
      <c r="AD77" s="139"/>
      <c r="AE77" s="144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</row>
    <row r="78" spans="1:252" s="141" customFormat="1" ht="15" hidden="1">
      <c r="A78" s="10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29"/>
      <c r="Q78" s="29"/>
      <c r="R78" s="10"/>
      <c r="S78" s="10"/>
      <c r="T78" s="10"/>
      <c r="U78" s="10"/>
      <c r="V78" s="10"/>
      <c r="W78" s="10"/>
      <c r="X78" s="10"/>
      <c r="Y78" s="10"/>
      <c r="Z78" s="10"/>
      <c r="AA78" s="90"/>
      <c r="AB78" s="90"/>
      <c r="AC78" s="10"/>
      <c r="AD78" s="139"/>
      <c r="AE78" s="144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</row>
  </sheetData>
  <sheetProtection password="FF69" sheet="1" objects="1" scenarios="1" selectLockedCells="1"/>
  <mergeCells count="46">
    <mergeCell ref="L19:P19"/>
    <mergeCell ref="B2:H2"/>
    <mergeCell ref="I2:J2"/>
    <mergeCell ref="E5:H5"/>
    <mergeCell ref="M5:O5"/>
    <mergeCell ref="E7:H7"/>
    <mergeCell ref="M7:O7"/>
    <mergeCell ref="E15:F15"/>
    <mergeCell ref="C18:E18"/>
    <mergeCell ref="F18:H18"/>
    <mergeCell ref="I18:K18"/>
    <mergeCell ref="L18:P18"/>
    <mergeCell ref="L31:P31"/>
    <mergeCell ref="L20:P20"/>
    <mergeCell ref="L21:P21"/>
    <mergeCell ref="L22:P22"/>
    <mergeCell ref="L23:P23"/>
    <mergeCell ref="L24:P24"/>
    <mergeCell ref="L25:P25"/>
    <mergeCell ref="L26:P26"/>
    <mergeCell ref="L27:P27"/>
    <mergeCell ref="L28:P28"/>
    <mergeCell ref="L29:P29"/>
    <mergeCell ref="L30:P30"/>
    <mergeCell ref="L43:P43"/>
    <mergeCell ref="L32:P32"/>
    <mergeCell ref="L33:P33"/>
    <mergeCell ref="L34:P34"/>
    <mergeCell ref="L35:P35"/>
    <mergeCell ref="L36:P36"/>
    <mergeCell ref="L37:P37"/>
    <mergeCell ref="L38:P38"/>
    <mergeCell ref="L39:P39"/>
    <mergeCell ref="L40:P40"/>
    <mergeCell ref="L41:P41"/>
    <mergeCell ref="L42:P42"/>
    <mergeCell ref="L50:P50"/>
    <mergeCell ref="K56:L56"/>
    <mergeCell ref="C58:G58"/>
    <mergeCell ref="L58:P58"/>
    <mergeCell ref="L44:P44"/>
    <mergeCell ref="L45:P45"/>
    <mergeCell ref="L46:P46"/>
    <mergeCell ref="L47:P47"/>
    <mergeCell ref="L48:P48"/>
    <mergeCell ref="L49:P49"/>
  </mergeCells>
  <conditionalFormatting sqref="L20:O22 C51:O51 C20:D50">
    <cfRule type="expression" dxfId="251" priority="126" stopIfTrue="1">
      <formula>OR(($A20="Samstag"),($A20="Sonntag"))</formula>
    </cfRule>
  </conditionalFormatting>
  <conditionalFormatting sqref="L23:O23">
    <cfRule type="expression" dxfId="250" priority="125" stopIfTrue="1">
      <formula>OR(($A23="Samstag"),($A23="Sonntag"))</formula>
    </cfRule>
  </conditionalFormatting>
  <conditionalFormatting sqref="L24:O50">
    <cfRule type="expression" dxfId="249" priority="124" stopIfTrue="1">
      <formula>OR(($A24="Samstag"),($A24="Sonntag"))</formula>
    </cfRule>
  </conditionalFormatting>
  <conditionalFormatting sqref="B20:B50">
    <cfRule type="expression" dxfId="248" priority="4" stopIfTrue="1">
      <formula>OR(($A20="Samstag"),($A20="Sonntag"))</formula>
    </cfRule>
    <cfRule type="expression" dxfId="247" priority="5" stopIfTrue="1">
      <formula>$Q20=TRUE()</formula>
    </cfRule>
  </conditionalFormatting>
  <conditionalFormatting sqref="F30:H30">
    <cfRule type="expression" dxfId="246" priority="123" stopIfTrue="1">
      <formula>OR(($A30="Samstag"),($A30="Sonntag"))</formula>
    </cfRule>
  </conditionalFormatting>
  <conditionalFormatting sqref="F30:H30">
    <cfRule type="expression" dxfId="245" priority="122" stopIfTrue="1">
      <formula>OR(($A30="Samstag"),($A30="Sonntag"))</formula>
    </cfRule>
  </conditionalFormatting>
  <conditionalFormatting sqref="F50:H50">
    <cfRule type="expression" dxfId="244" priority="111" stopIfTrue="1">
      <formula>OR(($A50="Samstag"),($A50="Sonntag"))</formula>
    </cfRule>
  </conditionalFormatting>
  <conditionalFormatting sqref="F50:H50">
    <cfRule type="expression" dxfId="243" priority="110" stopIfTrue="1">
      <formula>OR(($A50="Samstag"),($A50="Sonntag"))</formula>
    </cfRule>
  </conditionalFormatting>
  <conditionalFormatting sqref="F44:H44">
    <cfRule type="expression" dxfId="242" priority="114" stopIfTrue="1">
      <formula>OR(($A44="Samstag"),($A44="Sonntag"))</formula>
    </cfRule>
  </conditionalFormatting>
  <conditionalFormatting sqref="F30:H30">
    <cfRule type="expression" dxfId="241" priority="118" stopIfTrue="1">
      <formula>OR(($A30="Samstag"),($A30="Sonntag"))</formula>
    </cfRule>
  </conditionalFormatting>
  <conditionalFormatting sqref="F22:H23">
    <cfRule type="expression" dxfId="240" priority="121" stopIfTrue="1">
      <formula>OR(($A22="Samstag"),($A22="Sonntag"))</formula>
    </cfRule>
  </conditionalFormatting>
  <conditionalFormatting sqref="F22:H22">
    <cfRule type="expression" dxfId="239" priority="120" stopIfTrue="1">
      <formula>OR(($A22="Samstag"),($A22="Sonntag"))</formula>
    </cfRule>
  </conditionalFormatting>
  <conditionalFormatting sqref="F23:H23">
    <cfRule type="expression" dxfId="238" priority="119" stopIfTrue="1">
      <formula>OR(($A23="Samstag"),($A23="Sonntag"))</formula>
    </cfRule>
  </conditionalFormatting>
  <conditionalFormatting sqref="F37:H37">
    <cfRule type="expression" dxfId="237" priority="116" stopIfTrue="1">
      <formula>OR(($A37="Samstag"),($A37="Sonntag"))</formula>
    </cfRule>
  </conditionalFormatting>
  <conditionalFormatting sqref="F37:H37">
    <cfRule type="expression" dxfId="236" priority="117" stopIfTrue="1">
      <formula>OR(($A37="Samstag"),($A37="Sonntag"))</formula>
    </cfRule>
  </conditionalFormatting>
  <conditionalFormatting sqref="F37:H37">
    <cfRule type="expression" dxfId="235" priority="115" stopIfTrue="1">
      <formula>OR(($A37="Samstag"),($A37="Sonntag"))</formula>
    </cfRule>
  </conditionalFormatting>
  <conditionalFormatting sqref="F44:H44">
    <cfRule type="expression" dxfId="234" priority="113" stopIfTrue="1">
      <formula>OR(($A44="Samstag"),($A44="Sonntag"))</formula>
    </cfRule>
  </conditionalFormatting>
  <conditionalFormatting sqref="F44:H44">
    <cfRule type="expression" dxfId="233" priority="112" stopIfTrue="1">
      <formula>OR(($A44="Samstag"),($A44="Sonntag"))</formula>
    </cfRule>
  </conditionalFormatting>
  <conditionalFormatting sqref="F20:H20">
    <cfRule type="expression" dxfId="232" priority="109" stopIfTrue="1">
      <formula>OR(($A20="Samstag"),($A20="Sonntag"))</formula>
    </cfRule>
  </conditionalFormatting>
  <conditionalFormatting sqref="F20:H20">
    <cfRule type="expression" dxfId="231" priority="108" stopIfTrue="1">
      <formula>OR(($A20="Samstag"),($A20="Sonntag"))</formula>
    </cfRule>
  </conditionalFormatting>
  <conditionalFormatting sqref="G21">
    <cfRule type="expression" dxfId="230" priority="107" stopIfTrue="1">
      <formula>OR(($A21="Samstag"),($A21="Sonntag"))</formula>
    </cfRule>
  </conditionalFormatting>
  <conditionalFormatting sqref="G21">
    <cfRule type="expression" dxfId="229" priority="106" stopIfTrue="1">
      <formula>OR(($A21="Samstag"),($A21="Sonntag"))</formula>
    </cfRule>
  </conditionalFormatting>
  <conditionalFormatting sqref="F29:H29">
    <cfRule type="expression" dxfId="228" priority="105" stopIfTrue="1">
      <formula>OR(($A29="Samstag"),($A29="Sonntag"))</formula>
    </cfRule>
  </conditionalFormatting>
  <conditionalFormatting sqref="F29:H29">
    <cfRule type="expression" dxfId="227" priority="104" stopIfTrue="1">
      <formula>OR(($A29="Samstag"),($A29="Sonntag"))</formula>
    </cfRule>
  </conditionalFormatting>
  <conditionalFormatting sqref="F36:H36">
    <cfRule type="expression" dxfId="226" priority="103" stopIfTrue="1">
      <formula>OR(($A36="Samstag"),($A36="Sonntag"))</formula>
    </cfRule>
  </conditionalFormatting>
  <conditionalFormatting sqref="F36:H36">
    <cfRule type="expression" dxfId="225" priority="102" stopIfTrue="1">
      <formula>OR(($A36="Samstag"),($A36="Sonntag"))</formula>
    </cfRule>
  </conditionalFormatting>
  <conditionalFormatting sqref="F43:H43">
    <cfRule type="expression" dxfId="224" priority="101" stopIfTrue="1">
      <formula>OR(($A43="Samstag"),($A43="Sonntag"))</formula>
    </cfRule>
  </conditionalFormatting>
  <conditionalFormatting sqref="F43:H43">
    <cfRule type="expression" dxfId="223" priority="100" stopIfTrue="1">
      <formula>OR(($A43="Samstag"),($A43="Sonntag"))</formula>
    </cfRule>
  </conditionalFormatting>
  <conditionalFormatting sqref="G24:G28">
    <cfRule type="expression" dxfId="222" priority="99" stopIfTrue="1">
      <formula>OR(($A24="Samstag"),($A24="Sonntag"))</formula>
    </cfRule>
  </conditionalFormatting>
  <conditionalFormatting sqref="G24:G28">
    <cfRule type="expression" dxfId="221" priority="98" stopIfTrue="1">
      <formula>OR(($A24="Samstag"),($A24="Sonntag"))</formula>
    </cfRule>
  </conditionalFormatting>
  <conditionalFormatting sqref="G31:G35">
    <cfRule type="expression" dxfId="220" priority="97" stopIfTrue="1">
      <formula>OR(($A31="Samstag"),($A31="Sonntag"))</formula>
    </cfRule>
  </conditionalFormatting>
  <conditionalFormatting sqref="G31:G35">
    <cfRule type="expression" dxfId="219" priority="96" stopIfTrue="1">
      <formula>OR(($A31="Samstag"),($A31="Sonntag"))</formula>
    </cfRule>
  </conditionalFormatting>
  <conditionalFormatting sqref="G38:G42">
    <cfRule type="expression" dxfId="218" priority="95" stopIfTrue="1">
      <formula>OR(($A38="Samstag"),($A38="Sonntag"))</formula>
    </cfRule>
  </conditionalFormatting>
  <conditionalFormatting sqref="G38:G42">
    <cfRule type="expression" dxfId="217" priority="94" stopIfTrue="1">
      <formula>OR(($A38="Samstag"),($A38="Sonntag"))</formula>
    </cfRule>
  </conditionalFormatting>
  <conditionalFormatting sqref="G45:G49">
    <cfRule type="expression" dxfId="216" priority="93" stopIfTrue="1">
      <formula>OR(($A45="Samstag"),($A45="Sonntag"))</formula>
    </cfRule>
  </conditionalFormatting>
  <conditionalFormatting sqref="G45:G49">
    <cfRule type="expression" dxfId="215" priority="92" stopIfTrue="1">
      <formula>OR(($A45="Samstag"),($A45="Sonntag"))</formula>
    </cfRule>
  </conditionalFormatting>
  <conditionalFormatting sqref="F21">
    <cfRule type="expression" dxfId="214" priority="91" stopIfTrue="1">
      <formula>OR(($A21="Samstag"),($A21="Sonntag"))</formula>
    </cfRule>
  </conditionalFormatting>
  <conditionalFormatting sqref="F21">
    <cfRule type="expression" dxfId="213" priority="90" stopIfTrue="1">
      <formula>OR(($A21="Samstag"),($A21="Sonntag"))</formula>
    </cfRule>
  </conditionalFormatting>
  <conditionalFormatting sqref="F24:F28">
    <cfRule type="expression" dxfId="212" priority="89" stopIfTrue="1">
      <formula>OR(($A24="Samstag"),($A24="Sonntag"))</formula>
    </cfRule>
  </conditionalFormatting>
  <conditionalFormatting sqref="F24:F28">
    <cfRule type="expression" dxfId="211" priority="88" stopIfTrue="1">
      <formula>OR(($A24="Samstag"),($A24="Sonntag"))</formula>
    </cfRule>
  </conditionalFormatting>
  <conditionalFormatting sqref="F31:F35">
    <cfRule type="expression" dxfId="210" priority="87" stopIfTrue="1">
      <formula>OR(($A31="Samstag"),($A31="Sonntag"))</formula>
    </cfRule>
  </conditionalFormatting>
  <conditionalFormatting sqref="F31:F35">
    <cfRule type="expression" dxfId="209" priority="86" stopIfTrue="1">
      <formula>OR(($A31="Samstag"),($A31="Sonntag"))</formula>
    </cfRule>
  </conditionalFormatting>
  <conditionalFormatting sqref="F38:F42">
    <cfRule type="expression" dxfId="208" priority="85" stopIfTrue="1">
      <formula>OR(($A38="Samstag"),($A38="Sonntag"))</formula>
    </cfRule>
  </conditionalFormatting>
  <conditionalFormatting sqref="F38:F42">
    <cfRule type="expression" dxfId="207" priority="84" stopIfTrue="1">
      <formula>OR(($A38="Samstag"),($A38="Sonntag"))</formula>
    </cfRule>
  </conditionalFormatting>
  <conditionalFormatting sqref="H38:H42">
    <cfRule type="expression" dxfId="206" priority="75" stopIfTrue="1">
      <formula>OR(($A38="Samstag"),($A38="Sonntag"))</formula>
    </cfRule>
  </conditionalFormatting>
  <conditionalFormatting sqref="H38:H42">
    <cfRule type="expression" dxfId="205" priority="74" stopIfTrue="1">
      <formula>OR(($A38="Samstag"),($A38="Sonntag"))</formula>
    </cfRule>
  </conditionalFormatting>
  <conditionalFormatting sqref="F45:F49">
    <cfRule type="expression" dxfId="204" priority="83" stopIfTrue="1">
      <formula>OR(($A45="Samstag"),($A45="Sonntag"))</formula>
    </cfRule>
  </conditionalFormatting>
  <conditionalFormatting sqref="F45:F49">
    <cfRule type="expression" dxfId="203" priority="82" stopIfTrue="1">
      <formula>OR(($A45="Samstag"),($A45="Sonntag"))</formula>
    </cfRule>
  </conditionalFormatting>
  <conditionalFormatting sqref="H21">
    <cfRule type="expression" dxfId="202" priority="81" stopIfTrue="1">
      <formula>OR(($A21="Samstag"),($A21="Sonntag"))</formula>
    </cfRule>
  </conditionalFormatting>
  <conditionalFormatting sqref="H21">
    <cfRule type="expression" dxfId="201" priority="80" stopIfTrue="1">
      <formula>OR(($A21="Samstag"),($A21="Sonntag"))</formula>
    </cfRule>
  </conditionalFormatting>
  <conditionalFormatting sqref="H24:H28">
    <cfRule type="expression" dxfId="200" priority="79" stopIfTrue="1">
      <formula>OR(($A24="Samstag"),($A24="Sonntag"))</formula>
    </cfRule>
  </conditionalFormatting>
  <conditionalFormatting sqref="H24:H28">
    <cfRule type="expression" dxfId="199" priority="78" stopIfTrue="1">
      <formula>OR(($A24="Samstag"),($A24="Sonntag"))</formula>
    </cfRule>
  </conditionalFormatting>
  <conditionalFormatting sqref="H31:H35">
    <cfRule type="expression" dxfId="198" priority="77" stopIfTrue="1">
      <formula>OR(($A31="Samstag"),($A31="Sonntag"))</formula>
    </cfRule>
  </conditionalFormatting>
  <conditionalFormatting sqref="H31:H35">
    <cfRule type="expression" dxfId="197" priority="76" stopIfTrue="1">
      <formula>OR(($A31="Samstag"),($A31="Sonntag"))</formula>
    </cfRule>
  </conditionalFormatting>
  <conditionalFormatting sqref="H45:H49">
    <cfRule type="expression" dxfId="196" priority="73" stopIfTrue="1">
      <formula>OR(($A45="Samstag"),($A45="Sonntag"))</formula>
    </cfRule>
  </conditionalFormatting>
  <conditionalFormatting sqref="H45:H49">
    <cfRule type="expression" dxfId="195" priority="72" stopIfTrue="1">
      <formula>OR(($A45="Samstag"),($A45="Sonntag"))</formula>
    </cfRule>
  </conditionalFormatting>
  <conditionalFormatting sqref="J30">
    <cfRule type="expression" dxfId="194" priority="71" stopIfTrue="1">
      <formula>OR(($A30="Samstag"),($A30="Sonntag"))</formula>
    </cfRule>
  </conditionalFormatting>
  <conditionalFormatting sqref="J30">
    <cfRule type="expression" dxfId="193" priority="70" stopIfTrue="1">
      <formula>OR(($A30="Samstag"),($A30="Sonntag"))</formula>
    </cfRule>
  </conditionalFormatting>
  <conditionalFormatting sqref="J50">
    <cfRule type="expression" dxfId="192" priority="59" stopIfTrue="1">
      <formula>OR(($A50="Samstag"),($A50="Sonntag"))</formula>
    </cfRule>
  </conditionalFormatting>
  <conditionalFormatting sqref="J50">
    <cfRule type="expression" dxfId="191" priority="58" stopIfTrue="1">
      <formula>OR(($A50="Samstag"),($A50="Sonntag"))</formula>
    </cfRule>
  </conditionalFormatting>
  <conditionalFormatting sqref="J44">
    <cfRule type="expression" dxfId="190" priority="62" stopIfTrue="1">
      <formula>OR(($A44="Samstag"),($A44="Sonntag"))</formula>
    </cfRule>
  </conditionalFormatting>
  <conditionalFormatting sqref="J30">
    <cfRule type="expression" dxfId="189" priority="66" stopIfTrue="1">
      <formula>OR(($A30="Samstag"),($A30="Sonntag"))</formula>
    </cfRule>
  </conditionalFormatting>
  <conditionalFormatting sqref="J22:J23">
    <cfRule type="expression" dxfId="188" priority="69" stopIfTrue="1">
      <formula>OR(($A22="Samstag"),($A22="Sonntag"))</formula>
    </cfRule>
  </conditionalFormatting>
  <conditionalFormatting sqref="J22">
    <cfRule type="expression" dxfId="187" priority="68" stopIfTrue="1">
      <formula>OR(($A22="Samstag"),($A22="Sonntag"))</formula>
    </cfRule>
  </conditionalFormatting>
  <conditionalFormatting sqref="J23">
    <cfRule type="expression" dxfId="186" priority="67" stopIfTrue="1">
      <formula>OR(($A23="Samstag"),($A23="Sonntag"))</formula>
    </cfRule>
  </conditionalFormatting>
  <conditionalFormatting sqref="J37">
    <cfRule type="expression" dxfId="185" priority="64" stopIfTrue="1">
      <formula>OR(($A37="Samstag"),($A37="Sonntag"))</formula>
    </cfRule>
  </conditionalFormatting>
  <conditionalFormatting sqref="J37">
    <cfRule type="expression" dxfId="184" priority="65" stopIfTrue="1">
      <formula>OR(($A37="Samstag"),($A37="Sonntag"))</formula>
    </cfRule>
  </conditionalFormatting>
  <conditionalFormatting sqref="J37">
    <cfRule type="expression" dxfId="183" priority="63" stopIfTrue="1">
      <formula>OR(($A37="Samstag"),($A37="Sonntag"))</formula>
    </cfRule>
  </conditionalFormatting>
  <conditionalFormatting sqref="J44">
    <cfRule type="expression" dxfId="182" priority="61" stopIfTrue="1">
      <formula>OR(($A44="Samstag"),($A44="Sonntag"))</formula>
    </cfRule>
  </conditionalFormatting>
  <conditionalFormatting sqref="J44">
    <cfRule type="expression" dxfId="181" priority="60" stopIfTrue="1">
      <formula>OR(($A44="Samstag"),($A44="Sonntag"))</formula>
    </cfRule>
  </conditionalFormatting>
  <conditionalFormatting sqref="J20">
    <cfRule type="expression" dxfId="180" priority="57" stopIfTrue="1">
      <formula>OR(($A20="Samstag"),($A20="Sonntag"))</formula>
    </cfRule>
  </conditionalFormatting>
  <conditionalFormatting sqref="J20">
    <cfRule type="expression" dxfId="179" priority="56" stopIfTrue="1">
      <formula>OR(($A20="Samstag"),($A20="Sonntag"))</formula>
    </cfRule>
  </conditionalFormatting>
  <conditionalFormatting sqref="J29">
    <cfRule type="expression" dxfId="178" priority="55" stopIfTrue="1">
      <formula>OR(($A29="Samstag"),($A29="Sonntag"))</formula>
    </cfRule>
  </conditionalFormatting>
  <conditionalFormatting sqref="J29">
    <cfRule type="expression" dxfId="177" priority="54" stopIfTrue="1">
      <formula>OR(($A29="Samstag"),($A29="Sonntag"))</formula>
    </cfRule>
  </conditionalFormatting>
  <conditionalFormatting sqref="J36">
    <cfRule type="expression" dxfId="176" priority="53" stopIfTrue="1">
      <formula>OR(($A36="Samstag"),($A36="Sonntag"))</formula>
    </cfRule>
  </conditionalFormatting>
  <conditionalFormatting sqref="J36">
    <cfRule type="expression" dxfId="175" priority="52" stopIfTrue="1">
      <formula>OR(($A36="Samstag"),($A36="Sonntag"))</formula>
    </cfRule>
  </conditionalFormatting>
  <conditionalFormatting sqref="J43">
    <cfRule type="expression" dxfId="174" priority="51" stopIfTrue="1">
      <formula>OR(($A43="Samstag"),($A43="Sonntag"))</formula>
    </cfRule>
  </conditionalFormatting>
  <conditionalFormatting sqref="J43">
    <cfRule type="expression" dxfId="173" priority="50" stopIfTrue="1">
      <formula>OR(($A43="Samstag"),($A43="Sonntag"))</formula>
    </cfRule>
  </conditionalFormatting>
  <conditionalFormatting sqref="J38:J42">
    <cfRule type="expression" dxfId="172" priority="43" stopIfTrue="1">
      <formula>OR(($A38="Samstag"),($A38="Sonntag"))</formula>
    </cfRule>
  </conditionalFormatting>
  <conditionalFormatting sqref="J38:J42">
    <cfRule type="expression" dxfId="171" priority="42" stopIfTrue="1">
      <formula>OR(($A38="Samstag"),($A38="Sonntag"))</formula>
    </cfRule>
  </conditionalFormatting>
  <conditionalFormatting sqref="J21">
    <cfRule type="expression" dxfId="170" priority="49" stopIfTrue="1">
      <formula>OR(($A21="Samstag"),($A21="Sonntag"))</formula>
    </cfRule>
  </conditionalFormatting>
  <conditionalFormatting sqref="J21">
    <cfRule type="expression" dxfId="169" priority="48" stopIfTrue="1">
      <formula>OR(($A21="Samstag"),($A21="Sonntag"))</formula>
    </cfRule>
  </conditionalFormatting>
  <conditionalFormatting sqref="J24:J28">
    <cfRule type="expression" dxfId="168" priority="47" stopIfTrue="1">
      <formula>OR(($A24="Samstag"),($A24="Sonntag"))</formula>
    </cfRule>
  </conditionalFormatting>
  <conditionalFormatting sqref="J24:J28">
    <cfRule type="expression" dxfId="167" priority="46" stopIfTrue="1">
      <formula>OR(($A24="Samstag"),($A24="Sonntag"))</formula>
    </cfRule>
  </conditionalFormatting>
  <conditionalFormatting sqref="J31:J35">
    <cfRule type="expression" dxfId="166" priority="45" stopIfTrue="1">
      <formula>OR(($A31="Samstag"),($A31="Sonntag"))</formula>
    </cfRule>
  </conditionalFormatting>
  <conditionalFormatting sqref="J31:J35">
    <cfRule type="expression" dxfId="165" priority="44" stopIfTrue="1">
      <formula>OR(($A31="Samstag"),($A31="Sonntag"))</formula>
    </cfRule>
  </conditionalFormatting>
  <conditionalFormatting sqref="J45:J49">
    <cfRule type="expression" dxfId="164" priority="41" stopIfTrue="1">
      <formula>OR(($A45="Samstag"),($A45="Sonntag"))</formula>
    </cfRule>
  </conditionalFormatting>
  <conditionalFormatting sqref="J45:J49">
    <cfRule type="expression" dxfId="163" priority="40" stopIfTrue="1">
      <formula>OR(($A45="Samstag"),($A45="Sonntag"))</formula>
    </cfRule>
  </conditionalFormatting>
  <conditionalFormatting sqref="K30">
    <cfRule type="expression" dxfId="162" priority="39" stopIfTrue="1">
      <formula>OR(($A30="Samstag"),($A30="Sonntag"))</formula>
    </cfRule>
  </conditionalFormatting>
  <conditionalFormatting sqref="K30">
    <cfRule type="expression" dxfId="161" priority="38" stopIfTrue="1">
      <formula>OR(($A30="Samstag"),($A30="Sonntag"))</formula>
    </cfRule>
  </conditionalFormatting>
  <conditionalFormatting sqref="K50">
    <cfRule type="expression" dxfId="160" priority="27" stopIfTrue="1">
      <formula>OR(($A50="Samstag"),($A50="Sonntag"))</formula>
    </cfRule>
  </conditionalFormatting>
  <conditionalFormatting sqref="K50">
    <cfRule type="expression" dxfId="159" priority="26" stopIfTrue="1">
      <formula>OR(($A50="Samstag"),($A50="Sonntag"))</formula>
    </cfRule>
  </conditionalFormatting>
  <conditionalFormatting sqref="K44">
    <cfRule type="expression" dxfId="158" priority="30" stopIfTrue="1">
      <formula>OR(($A44="Samstag"),($A44="Sonntag"))</formula>
    </cfRule>
  </conditionalFormatting>
  <conditionalFormatting sqref="K30">
    <cfRule type="expression" dxfId="157" priority="34" stopIfTrue="1">
      <formula>OR(($A30="Samstag"),($A30="Sonntag"))</formula>
    </cfRule>
  </conditionalFormatting>
  <conditionalFormatting sqref="K22:K23">
    <cfRule type="expression" dxfId="156" priority="37" stopIfTrue="1">
      <formula>OR(($A22="Samstag"),($A22="Sonntag"))</formula>
    </cfRule>
  </conditionalFormatting>
  <conditionalFormatting sqref="K22">
    <cfRule type="expression" dxfId="155" priority="36" stopIfTrue="1">
      <formula>OR(($A22="Samstag"),($A22="Sonntag"))</formula>
    </cfRule>
  </conditionalFormatting>
  <conditionalFormatting sqref="K23">
    <cfRule type="expression" dxfId="154" priority="35" stopIfTrue="1">
      <formula>OR(($A23="Samstag"),($A23="Sonntag"))</formula>
    </cfRule>
  </conditionalFormatting>
  <conditionalFormatting sqref="K37">
    <cfRule type="expression" dxfId="153" priority="32" stopIfTrue="1">
      <formula>OR(($A37="Samstag"),($A37="Sonntag"))</formula>
    </cfRule>
  </conditionalFormatting>
  <conditionalFormatting sqref="K37">
    <cfRule type="expression" dxfId="152" priority="33" stopIfTrue="1">
      <formula>OR(($A37="Samstag"),($A37="Sonntag"))</formula>
    </cfRule>
  </conditionalFormatting>
  <conditionalFormatting sqref="K37">
    <cfRule type="expression" dxfId="151" priority="31" stopIfTrue="1">
      <formula>OR(($A37="Samstag"),($A37="Sonntag"))</formula>
    </cfRule>
  </conditionalFormatting>
  <conditionalFormatting sqref="K44">
    <cfRule type="expression" dxfId="150" priority="29" stopIfTrue="1">
      <formula>OR(($A44="Samstag"),($A44="Sonntag"))</formula>
    </cfRule>
  </conditionalFormatting>
  <conditionalFormatting sqref="K44">
    <cfRule type="expression" dxfId="149" priority="28" stopIfTrue="1">
      <formula>OR(($A44="Samstag"),($A44="Sonntag"))</formula>
    </cfRule>
  </conditionalFormatting>
  <conditionalFormatting sqref="K20">
    <cfRule type="expression" dxfId="148" priority="25" stopIfTrue="1">
      <formula>OR(($A20="Samstag"),($A20="Sonntag"))</formula>
    </cfRule>
  </conditionalFormatting>
  <conditionalFormatting sqref="K20">
    <cfRule type="expression" dxfId="147" priority="24" stopIfTrue="1">
      <formula>OR(($A20="Samstag"),($A20="Sonntag"))</formula>
    </cfRule>
  </conditionalFormatting>
  <conditionalFormatting sqref="K29">
    <cfRule type="expression" dxfId="146" priority="23" stopIfTrue="1">
      <formula>OR(($A29="Samstag"),($A29="Sonntag"))</formula>
    </cfRule>
  </conditionalFormatting>
  <conditionalFormatting sqref="K29">
    <cfRule type="expression" dxfId="145" priority="22" stopIfTrue="1">
      <formula>OR(($A29="Samstag"),($A29="Sonntag"))</formula>
    </cfRule>
  </conditionalFormatting>
  <conditionalFormatting sqref="K36">
    <cfRule type="expression" dxfId="144" priority="21" stopIfTrue="1">
      <formula>OR(($A36="Samstag"),($A36="Sonntag"))</formula>
    </cfRule>
  </conditionalFormatting>
  <conditionalFormatting sqref="K36">
    <cfRule type="expression" dxfId="143" priority="20" stopIfTrue="1">
      <formula>OR(($A36="Samstag"),($A36="Sonntag"))</formula>
    </cfRule>
  </conditionalFormatting>
  <conditionalFormatting sqref="K43">
    <cfRule type="expression" dxfId="142" priority="19" stopIfTrue="1">
      <formula>OR(($A43="Samstag"),($A43="Sonntag"))</formula>
    </cfRule>
  </conditionalFormatting>
  <conditionalFormatting sqref="K43">
    <cfRule type="expression" dxfId="141" priority="18" stopIfTrue="1">
      <formula>OR(($A43="Samstag"),($A43="Sonntag"))</formula>
    </cfRule>
  </conditionalFormatting>
  <conditionalFormatting sqref="K38:K42">
    <cfRule type="expression" dxfId="140" priority="11" stopIfTrue="1">
      <formula>OR(($A38="Samstag"),($A38="Sonntag"))</formula>
    </cfRule>
  </conditionalFormatting>
  <conditionalFormatting sqref="K38:K42">
    <cfRule type="expression" dxfId="139" priority="10" stopIfTrue="1">
      <formula>OR(($A38="Samstag"),($A38="Sonntag"))</formula>
    </cfRule>
  </conditionalFormatting>
  <conditionalFormatting sqref="K21">
    <cfRule type="expression" dxfId="138" priority="17" stopIfTrue="1">
      <formula>OR(($A21="Samstag"),($A21="Sonntag"))</formula>
    </cfRule>
  </conditionalFormatting>
  <conditionalFormatting sqref="K21">
    <cfRule type="expression" dxfId="137" priority="16" stopIfTrue="1">
      <formula>OR(($A21="Samstag"),($A21="Sonntag"))</formula>
    </cfRule>
  </conditionalFormatting>
  <conditionalFormatting sqref="K24:K28">
    <cfRule type="expression" dxfId="136" priority="15" stopIfTrue="1">
      <formula>OR(($A24="Samstag"),($A24="Sonntag"))</formula>
    </cfRule>
  </conditionalFormatting>
  <conditionalFormatting sqref="K24:K28">
    <cfRule type="expression" dxfId="135" priority="14" stopIfTrue="1">
      <formula>OR(($A24="Samstag"),($A24="Sonntag"))</formula>
    </cfRule>
  </conditionalFormatting>
  <conditionalFormatting sqref="K31:K35">
    <cfRule type="expression" dxfId="134" priority="13" stopIfTrue="1">
      <formula>OR(($A31="Samstag"),($A31="Sonntag"))</formula>
    </cfRule>
  </conditionalFormatting>
  <conditionalFormatting sqref="K31:K35">
    <cfRule type="expression" dxfId="133" priority="12" stopIfTrue="1">
      <formula>OR(($A31="Samstag"),($A31="Sonntag"))</formula>
    </cfRule>
  </conditionalFormatting>
  <conditionalFormatting sqref="K45:K49">
    <cfRule type="expression" dxfId="132" priority="9" stopIfTrue="1">
      <formula>OR(($A45="Samstag"),($A45="Sonntag"))</formula>
    </cfRule>
  </conditionalFormatting>
  <conditionalFormatting sqref="K45:K49">
    <cfRule type="expression" dxfId="131" priority="8" stopIfTrue="1">
      <formula>OR(($A45="Samstag"),($A45="Sonntag"))</formula>
    </cfRule>
  </conditionalFormatting>
  <conditionalFormatting sqref="N11 N15">
    <cfRule type="cellIs" dxfId="130" priority="6" stopIfTrue="1" operator="equal">
      <formula>0</formula>
    </cfRule>
  </conditionalFormatting>
  <conditionalFormatting sqref="N11">
    <cfRule type="cellIs" dxfId="129" priority="128" stopIfTrue="1" operator="equal">
      <formula>$F$10</formula>
    </cfRule>
    <cfRule type="cellIs" dxfId="128" priority="129" stopIfTrue="1" operator="notEqual">
      <formula>$F$10</formula>
    </cfRule>
  </conditionalFormatting>
  <conditionalFormatting sqref="N15">
    <cfRule type="cellIs" dxfId="127" priority="7" stopIfTrue="1" operator="notEqual">
      <formula>$F$14</formula>
    </cfRule>
    <cfRule type="cellIs" dxfId="126" priority="127" stopIfTrue="1" operator="equal">
      <formula>$F$14</formula>
    </cfRule>
  </conditionalFormatting>
  <conditionalFormatting sqref="I20:I50">
    <cfRule type="expression" dxfId="125" priority="3" stopIfTrue="1">
      <formula>OR(($A20="Samstag"),($A20="Sonntag"))</formula>
    </cfRule>
  </conditionalFormatting>
  <conditionalFormatting sqref="I20:I50">
    <cfRule type="expression" dxfId="124" priority="2" stopIfTrue="1">
      <formula>OR(($A20="Samstag"),($A20="Sonntag"))</formula>
    </cfRule>
  </conditionalFormatting>
  <conditionalFormatting sqref="E20:E50">
    <cfRule type="expression" dxfId="123" priority="1" stopIfTrue="1">
      <formula>OR(($A20="Samstag"),($A20="Sonntag"))</formula>
    </cfRule>
  </conditionalFormatting>
  <dataValidations disablePrompts="1" count="7">
    <dataValidation type="list" allowBlank="1" showInputMessage="1" showErrorMessage="1" sqref="E15:F15">
      <formula1>$B$20:$B$50</formula1>
    </dataValidation>
    <dataValidation type="decimal" allowBlank="1" showInputMessage="1" showErrorMessage="1" errorTitle="Eingabefehler" error="Bitte geben Sie eine Dezimalzahl ein." sqref="M7">
      <formula1>-1000</formula1>
      <formula2>1000</formula2>
    </dataValidation>
    <dataValidation showInputMessage="1" showErrorMessage="1" sqref="G8:I8"/>
    <dataValidation type="decimal" allowBlank="1" showInputMessage="1" showErrorMessage="1" sqref="I10:M10 I14:M14">
      <formula1>$AA$33</formula1>
      <formula2>$AA$34</formula2>
    </dataValidation>
    <dataValidation type="decimal" allowBlank="1" showInputMessage="1" showErrorMessage="1" errorTitle="Eingabefehler" error="Bitte geben Sie eine Uhrzeit im Dezimalformat ( hh,mm ) zwischen 0,00 und 23,59 ein." sqref="F20:H50">
      <formula1>0</formula1>
      <formula2>23.59</formula2>
    </dataValidation>
    <dataValidation type="decimal" allowBlank="1" showInputMessage="1" showErrorMessage="1" errorTitle="Eingabefehler" error="Bitte geben Sie eine positive Dezimalzahl ein." sqref="D20:D50">
      <formula1>0</formula1>
      <formula2>20</formula2>
    </dataValidation>
    <dataValidation type="list" allowBlank="1" showInputMessage="1" showErrorMessage="1" sqref="C20:C50">
      <formula1>Vorgaben</formula1>
    </dataValidation>
  </dataValidations>
  <pageMargins left="0.43307086614173229" right="0.23622047244094491" top="0.89" bottom="0.54" header="0.4" footer="0.31496062992125984"/>
  <pageSetup paperSize="9" scale="68" fitToWidth="0" fitToHeight="0" orientation="portrait" r:id="rId1"/>
  <headerFooter alignWithMargins="0">
    <oddHeader>&amp;L&amp;G</oddHeader>
    <oddFooter>&amp;L&amp;"-,Standard"&amp;8FeU-SH31-2015&amp;R&amp;"-,Standard"&amp;8Arbeitszeitkonto - Stand: 15.04.2015</oddFooter>
  </headerFooter>
  <drawing r:id="rId2"/>
  <legacyDrawing r:id="rId3"/>
  <legacyDrawingHF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74"/>
  <sheetViews>
    <sheetView showGridLines="0" showRowColHeaders="0" zoomScaleNormal="100" workbookViewId="0">
      <selection activeCell="J19" sqref="J19"/>
    </sheetView>
  </sheetViews>
  <sheetFormatPr baseColWidth="10" defaultColWidth="0" defaultRowHeight="14.25" zeroHeight="1"/>
  <cols>
    <col min="1" max="2" width="10" style="134" customWidth="1"/>
    <col min="3" max="11" width="11" style="134" customWidth="1"/>
    <col min="12" max="16384" width="0" style="134" hidden="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</sheetData>
  <sheetProtection password="FF69" sheet="1" objects="1" scenarios="1" selectLockedCells="1" selectUnlockedCells="1"/>
  <pageMargins left="0.7" right="0.7" top="0.78740157499999996" bottom="0.78740157499999996" header="0.3" footer="0.3"/>
  <pageSetup paperSize="9" scale="67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topLeftCell="A19" workbookViewId="0">
      <selection activeCell="C15" sqref="C15"/>
    </sheetView>
  </sheetViews>
  <sheetFormatPr baseColWidth="10" defaultRowHeight="15"/>
  <cols>
    <col min="1" max="1" width="26.375" style="149" customWidth="1"/>
    <col min="2" max="2" width="13.375" style="149" customWidth="1"/>
    <col min="3" max="16384" width="11" style="149"/>
  </cols>
  <sheetData>
    <row r="1" spans="1:1">
      <c r="A1" s="149" t="s">
        <v>30</v>
      </c>
    </row>
    <row r="4" spans="1:1">
      <c r="A4" s="146" t="s">
        <v>72</v>
      </c>
    </row>
    <row r="5" spans="1:1">
      <c r="A5" s="147"/>
    </row>
    <row r="6" spans="1:1">
      <c r="A6" s="147" t="s">
        <v>36</v>
      </c>
    </row>
    <row r="7" spans="1:1">
      <c r="A7" s="147" t="s">
        <v>37</v>
      </c>
    </row>
    <row r="8" spans="1:1">
      <c r="A8" s="147" t="s">
        <v>21</v>
      </c>
    </row>
    <row r="9" spans="1:1">
      <c r="A9" s="147" t="s">
        <v>38</v>
      </c>
    </row>
    <row r="10" spans="1:1">
      <c r="A10" s="147" t="s">
        <v>39</v>
      </c>
    </row>
    <row r="11" spans="1:1">
      <c r="A11" s="148" t="s">
        <v>40</v>
      </c>
    </row>
    <row r="13" spans="1:1">
      <c r="A13" s="146" t="s">
        <v>73</v>
      </c>
    </row>
    <row r="14" spans="1:1">
      <c r="A14" s="147">
        <v>0</v>
      </c>
    </row>
    <row r="15" spans="1:1">
      <c r="A15" s="148">
        <v>10</v>
      </c>
    </row>
    <row r="16" spans="1:1">
      <c r="A16" s="140"/>
    </row>
    <row r="17" spans="1:2">
      <c r="A17" s="146" t="s">
        <v>75</v>
      </c>
    </row>
    <row r="18" spans="1:2">
      <c r="A18" s="147">
        <v>0</v>
      </c>
    </row>
    <row r="19" spans="1:2">
      <c r="A19" s="148">
        <v>48</v>
      </c>
    </row>
    <row r="21" spans="1:2">
      <c r="A21" s="146" t="s">
        <v>17</v>
      </c>
      <c r="B21" s="145"/>
    </row>
    <row r="22" spans="1:2">
      <c r="A22" s="150">
        <v>10</v>
      </c>
    </row>
    <row r="24" spans="1:2">
      <c r="A24" s="146" t="s">
        <v>8</v>
      </c>
    </row>
    <row r="25" spans="1:2">
      <c r="A25" s="147"/>
    </row>
    <row r="26" spans="1:2">
      <c r="A26" s="147" t="s">
        <v>9</v>
      </c>
    </row>
    <row r="27" spans="1:2">
      <c r="A27" s="147" t="s">
        <v>10</v>
      </c>
    </row>
    <row r="28" spans="1:2">
      <c r="A28" s="147" t="s">
        <v>11</v>
      </c>
    </row>
    <row r="29" spans="1:2">
      <c r="A29" s="147" t="s">
        <v>12</v>
      </c>
    </row>
    <row r="30" spans="1:2">
      <c r="A30" s="147" t="s">
        <v>13</v>
      </c>
    </row>
    <row r="31" spans="1:2">
      <c r="A31" s="147" t="s">
        <v>14</v>
      </c>
    </row>
    <row r="32" spans="1:2">
      <c r="A32" s="147" t="s">
        <v>15</v>
      </c>
    </row>
    <row r="33" spans="1:2">
      <c r="A33" s="148" t="s">
        <v>16</v>
      </c>
    </row>
    <row r="35" spans="1:2">
      <c r="A35" s="151" t="s">
        <v>74</v>
      </c>
      <c r="B35" s="152" t="s">
        <v>43</v>
      </c>
    </row>
    <row r="36" spans="1:2">
      <c r="A36" s="153">
        <v>1</v>
      </c>
      <c r="B36" s="154">
        <f>1/60*A36</f>
        <v>1.6666666666666666E-2</v>
      </c>
    </row>
    <row r="37" spans="1:2">
      <c r="A37" s="153">
        <v>2</v>
      </c>
      <c r="B37" s="154">
        <f t="shared" ref="B37:B93" si="0">1/60*A37</f>
        <v>3.3333333333333333E-2</v>
      </c>
    </row>
    <row r="38" spans="1:2">
      <c r="A38" s="153">
        <v>3</v>
      </c>
      <c r="B38" s="154">
        <f t="shared" si="0"/>
        <v>0.05</v>
      </c>
    </row>
    <row r="39" spans="1:2">
      <c r="A39" s="153">
        <v>4</v>
      </c>
      <c r="B39" s="154">
        <f t="shared" si="0"/>
        <v>6.6666666666666666E-2</v>
      </c>
    </row>
    <row r="40" spans="1:2">
      <c r="A40" s="153">
        <v>5</v>
      </c>
      <c r="B40" s="154">
        <f t="shared" si="0"/>
        <v>8.3333333333333329E-2</v>
      </c>
    </row>
    <row r="41" spans="1:2">
      <c r="A41" s="153">
        <v>6</v>
      </c>
      <c r="B41" s="154">
        <f t="shared" si="0"/>
        <v>0.1</v>
      </c>
    </row>
    <row r="42" spans="1:2">
      <c r="A42" s="153">
        <v>7</v>
      </c>
      <c r="B42" s="154">
        <f t="shared" si="0"/>
        <v>0.11666666666666667</v>
      </c>
    </row>
    <row r="43" spans="1:2">
      <c r="A43" s="153">
        <v>8</v>
      </c>
      <c r="B43" s="154">
        <f t="shared" si="0"/>
        <v>0.13333333333333333</v>
      </c>
    </row>
    <row r="44" spans="1:2">
      <c r="A44" s="153">
        <v>9</v>
      </c>
      <c r="B44" s="154">
        <f t="shared" si="0"/>
        <v>0.15</v>
      </c>
    </row>
    <row r="45" spans="1:2">
      <c r="A45" s="153">
        <v>10</v>
      </c>
      <c r="B45" s="154">
        <f t="shared" si="0"/>
        <v>0.16666666666666666</v>
      </c>
    </row>
    <row r="46" spans="1:2">
      <c r="A46" s="153">
        <v>11</v>
      </c>
      <c r="B46" s="154">
        <f t="shared" si="0"/>
        <v>0.18333333333333332</v>
      </c>
    </row>
    <row r="47" spans="1:2">
      <c r="A47" s="153">
        <v>12</v>
      </c>
      <c r="B47" s="154">
        <f t="shared" si="0"/>
        <v>0.2</v>
      </c>
    </row>
    <row r="48" spans="1:2">
      <c r="A48" s="153">
        <v>13</v>
      </c>
      <c r="B48" s="154">
        <f t="shared" si="0"/>
        <v>0.21666666666666667</v>
      </c>
    </row>
    <row r="49" spans="1:2">
      <c r="A49" s="153">
        <v>14</v>
      </c>
      <c r="B49" s="154">
        <f t="shared" si="0"/>
        <v>0.23333333333333334</v>
      </c>
    </row>
    <row r="50" spans="1:2">
      <c r="A50" s="153">
        <v>15</v>
      </c>
      <c r="B50" s="154">
        <f t="shared" si="0"/>
        <v>0.25</v>
      </c>
    </row>
    <row r="51" spans="1:2">
      <c r="A51" s="153">
        <v>16</v>
      </c>
      <c r="B51" s="154">
        <f t="shared" si="0"/>
        <v>0.26666666666666666</v>
      </c>
    </row>
    <row r="52" spans="1:2">
      <c r="A52" s="153">
        <v>17</v>
      </c>
      <c r="B52" s="154">
        <f t="shared" si="0"/>
        <v>0.28333333333333333</v>
      </c>
    </row>
    <row r="53" spans="1:2">
      <c r="A53" s="153">
        <v>18</v>
      </c>
      <c r="B53" s="154">
        <f t="shared" si="0"/>
        <v>0.3</v>
      </c>
    </row>
    <row r="54" spans="1:2">
      <c r="A54" s="153">
        <v>19</v>
      </c>
      <c r="B54" s="154">
        <f t="shared" si="0"/>
        <v>0.31666666666666665</v>
      </c>
    </row>
    <row r="55" spans="1:2">
      <c r="A55" s="153">
        <v>20</v>
      </c>
      <c r="B55" s="154">
        <f t="shared" si="0"/>
        <v>0.33333333333333331</v>
      </c>
    </row>
    <row r="56" spans="1:2">
      <c r="A56" s="153">
        <v>21</v>
      </c>
      <c r="B56" s="154">
        <f t="shared" si="0"/>
        <v>0.35</v>
      </c>
    </row>
    <row r="57" spans="1:2">
      <c r="A57" s="153">
        <v>22</v>
      </c>
      <c r="B57" s="154">
        <f t="shared" si="0"/>
        <v>0.36666666666666664</v>
      </c>
    </row>
    <row r="58" spans="1:2">
      <c r="A58" s="153">
        <v>23</v>
      </c>
      <c r="B58" s="154">
        <f t="shared" si="0"/>
        <v>0.3833333333333333</v>
      </c>
    </row>
    <row r="59" spans="1:2">
      <c r="A59" s="153">
        <v>24</v>
      </c>
      <c r="B59" s="154">
        <f t="shared" si="0"/>
        <v>0.4</v>
      </c>
    </row>
    <row r="60" spans="1:2">
      <c r="A60" s="153">
        <v>25</v>
      </c>
      <c r="B60" s="154">
        <f t="shared" si="0"/>
        <v>0.41666666666666669</v>
      </c>
    </row>
    <row r="61" spans="1:2">
      <c r="A61" s="153">
        <v>26</v>
      </c>
      <c r="B61" s="154">
        <f t="shared" si="0"/>
        <v>0.43333333333333335</v>
      </c>
    </row>
    <row r="62" spans="1:2">
      <c r="A62" s="153">
        <v>27</v>
      </c>
      <c r="B62" s="154">
        <f t="shared" si="0"/>
        <v>0.45</v>
      </c>
    </row>
    <row r="63" spans="1:2">
      <c r="A63" s="153">
        <v>28</v>
      </c>
      <c r="B63" s="154">
        <f t="shared" si="0"/>
        <v>0.46666666666666667</v>
      </c>
    </row>
    <row r="64" spans="1:2">
      <c r="A64" s="153">
        <v>29</v>
      </c>
      <c r="B64" s="154">
        <f t="shared" si="0"/>
        <v>0.48333333333333334</v>
      </c>
    </row>
    <row r="65" spans="1:2">
      <c r="A65" s="153">
        <v>30</v>
      </c>
      <c r="B65" s="154">
        <f t="shared" si="0"/>
        <v>0.5</v>
      </c>
    </row>
    <row r="66" spans="1:2">
      <c r="A66" s="153">
        <v>31</v>
      </c>
      <c r="B66" s="154">
        <f t="shared" si="0"/>
        <v>0.51666666666666661</v>
      </c>
    </row>
    <row r="67" spans="1:2">
      <c r="A67" s="153">
        <v>32</v>
      </c>
      <c r="B67" s="154">
        <f t="shared" si="0"/>
        <v>0.53333333333333333</v>
      </c>
    </row>
    <row r="68" spans="1:2">
      <c r="A68" s="153">
        <v>33</v>
      </c>
      <c r="B68" s="154">
        <f t="shared" si="0"/>
        <v>0.55000000000000004</v>
      </c>
    </row>
    <row r="69" spans="1:2">
      <c r="A69" s="153">
        <v>34</v>
      </c>
      <c r="B69" s="154">
        <f t="shared" si="0"/>
        <v>0.56666666666666665</v>
      </c>
    </row>
    <row r="70" spans="1:2">
      <c r="A70" s="153">
        <v>35</v>
      </c>
      <c r="B70" s="154">
        <f t="shared" si="0"/>
        <v>0.58333333333333337</v>
      </c>
    </row>
    <row r="71" spans="1:2">
      <c r="A71" s="153">
        <v>38</v>
      </c>
      <c r="B71" s="154">
        <f t="shared" si="0"/>
        <v>0.6333333333333333</v>
      </c>
    </row>
    <row r="72" spans="1:2">
      <c r="A72" s="153">
        <v>39</v>
      </c>
      <c r="B72" s="154">
        <f t="shared" si="0"/>
        <v>0.65</v>
      </c>
    </row>
    <row r="73" spans="1:2">
      <c r="A73" s="153">
        <v>40</v>
      </c>
      <c r="B73" s="154">
        <f t="shared" si="0"/>
        <v>0.66666666666666663</v>
      </c>
    </row>
    <row r="74" spans="1:2">
      <c r="A74" s="153">
        <v>41</v>
      </c>
      <c r="B74" s="154">
        <f t="shared" si="0"/>
        <v>0.68333333333333335</v>
      </c>
    </row>
    <row r="75" spans="1:2">
      <c r="A75" s="153">
        <v>42</v>
      </c>
      <c r="B75" s="154">
        <f t="shared" si="0"/>
        <v>0.7</v>
      </c>
    </row>
    <row r="76" spans="1:2">
      <c r="A76" s="153">
        <v>43</v>
      </c>
      <c r="B76" s="154">
        <f t="shared" si="0"/>
        <v>0.71666666666666667</v>
      </c>
    </row>
    <row r="77" spans="1:2">
      <c r="A77" s="153">
        <v>44</v>
      </c>
      <c r="B77" s="154">
        <f t="shared" si="0"/>
        <v>0.73333333333333328</v>
      </c>
    </row>
    <row r="78" spans="1:2">
      <c r="A78" s="153">
        <v>45</v>
      </c>
      <c r="B78" s="154">
        <f t="shared" si="0"/>
        <v>0.75</v>
      </c>
    </row>
    <row r="79" spans="1:2">
      <c r="A79" s="153">
        <v>46</v>
      </c>
      <c r="B79" s="154">
        <f t="shared" si="0"/>
        <v>0.76666666666666661</v>
      </c>
    </row>
    <row r="80" spans="1:2">
      <c r="A80" s="153">
        <v>47</v>
      </c>
      <c r="B80" s="154">
        <f t="shared" si="0"/>
        <v>0.78333333333333333</v>
      </c>
    </row>
    <row r="81" spans="1:2">
      <c r="A81" s="153">
        <v>48</v>
      </c>
      <c r="B81" s="154">
        <f t="shared" si="0"/>
        <v>0.8</v>
      </c>
    </row>
    <row r="82" spans="1:2">
      <c r="A82" s="153">
        <v>49</v>
      </c>
      <c r="B82" s="154">
        <f t="shared" si="0"/>
        <v>0.81666666666666665</v>
      </c>
    </row>
    <row r="83" spans="1:2">
      <c r="A83" s="153">
        <v>50</v>
      </c>
      <c r="B83" s="154">
        <f t="shared" si="0"/>
        <v>0.83333333333333337</v>
      </c>
    </row>
    <row r="84" spans="1:2">
      <c r="A84" s="153">
        <v>51</v>
      </c>
      <c r="B84" s="154">
        <f t="shared" si="0"/>
        <v>0.85</v>
      </c>
    </row>
    <row r="85" spans="1:2">
      <c r="A85" s="153">
        <v>52</v>
      </c>
      <c r="B85" s="154">
        <f t="shared" si="0"/>
        <v>0.8666666666666667</v>
      </c>
    </row>
    <row r="86" spans="1:2">
      <c r="A86" s="153">
        <v>53</v>
      </c>
      <c r="B86" s="154">
        <f t="shared" si="0"/>
        <v>0.8833333333333333</v>
      </c>
    </row>
    <row r="87" spans="1:2">
      <c r="A87" s="153">
        <v>54</v>
      </c>
      <c r="B87" s="154">
        <f t="shared" si="0"/>
        <v>0.9</v>
      </c>
    </row>
    <row r="88" spans="1:2">
      <c r="A88" s="153">
        <v>55</v>
      </c>
      <c r="B88" s="154">
        <f t="shared" si="0"/>
        <v>0.91666666666666663</v>
      </c>
    </row>
    <row r="89" spans="1:2">
      <c r="A89" s="153">
        <v>56</v>
      </c>
      <c r="B89" s="154">
        <f t="shared" si="0"/>
        <v>0.93333333333333335</v>
      </c>
    </row>
    <row r="90" spans="1:2">
      <c r="A90" s="153">
        <v>57</v>
      </c>
      <c r="B90" s="154">
        <f t="shared" si="0"/>
        <v>0.95</v>
      </c>
    </row>
    <row r="91" spans="1:2">
      <c r="A91" s="153">
        <v>58</v>
      </c>
      <c r="B91" s="154">
        <f t="shared" si="0"/>
        <v>0.96666666666666667</v>
      </c>
    </row>
    <row r="92" spans="1:2">
      <c r="A92" s="153">
        <v>59</v>
      </c>
      <c r="B92" s="154">
        <f t="shared" si="0"/>
        <v>0.98333333333333328</v>
      </c>
    </row>
    <row r="93" spans="1:2">
      <c r="A93" s="155">
        <v>60</v>
      </c>
      <c r="B93" s="156">
        <f t="shared" si="0"/>
        <v>1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U74"/>
  <sheetViews>
    <sheetView showGridLines="0" zoomScale="115" zoomScaleNormal="115" zoomScaleSheetLayoutView="55" zoomScalePageLayoutView="70" workbookViewId="0">
      <selection activeCell="J11" sqref="J11"/>
    </sheetView>
  </sheetViews>
  <sheetFormatPr baseColWidth="10" defaultColWidth="0" defaultRowHeight="15" zeroHeight="1"/>
  <cols>
    <col min="1" max="1" width="5" style="10" customWidth="1"/>
    <col min="2" max="2" width="7.25" style="79" customWidth="1"/>
    <col min="3" max="3" width="5.875" style="79" customWidth="1"/>
    <col min="4" max="8" width="7.5" style="79" customWidth="1"/>
    <col min="9" max="9" width="7.25" style="79" bestFit="1" customWidth="1"/>
    <col min="10" max="10" width="9.375" style="79" customWidth="1"/>
    <col min="11" max="11" width="11.125" style="79" customWidth="1"/>
    <col min="12" max="12" width="25.5" style="79" customWidth="1"/>
    <col min="13" max="13" width="12.375" style="29" customWidth="1"/>
    <col min="14" max="14" width="5" style="29" customWidth="1"/>
    <col min="15" max="15" width="10.125" style="10" customWidth="1"/>
    <col min="16" max="16" width="7.5" style="10" bestFit="1" customWidth="1"/>
    <col min="17" max="17" width="7.125" style="10" bestFit="1" customWidth="1"/>
    <col min="18" max="18" width="7.25" style="10" bestFit="1" customWidth="1"/>
    <col min="19" max="19" width="7.75" style="10" bestFit="1" customWidth="1"/>
    <col min="20" max="20" width="7.5" style="10" bestFit="1" customWidth="1"/>
    <col min="21" max="21" width="8.125" style="10" bestFit="1" customWidth="1"/>
    <col min="22" max="22" width="7.25" style="10" bestFit="1" customWidth="1"/>
    <col min="23" max="23" width="7.25" style="10" customWidth="1"/>
    <col min="24" max="24" width="10.5" style="90" customWidth="1"/>
    <col min="25" max="25" width="8.375" style="90" customWidth="1"/>
    <col min="26" max="26" width="11.125" style="10" customWidth="1"/>
    <col min="27" max="28" width="11.125" style="139" hidden="1" customWidth="1"/>
    <col min="29" max="31" width="6.25" style="141" hidden="1" customWidth="1"/>
    <col min="32" max="255" width="6.25" style="5" hidden="1" customWidth="1"/>
    <col min="256" max="16384" width="0" style="5" hidden="1"/>
  </cols>
  <sheetData>
    <row r="1" spans="1:31" ht="11.25" customHeight="1"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2"/>
      <c r="N1" s="12"/>
      <c r="O1" s="91"/>
      <c r="P1" s="91"/>
      <c r="Q1" s="91"/>
      <c r="R1" s="91"/>
    </row>
    <row r="2" spans="1:31" ht="21">
      <c r="B2" s="219" t="s">
        <v>22</v>
      </c>
      <c r="C2" s="219"/>
      <c r="D2" s="219"/>
      <c r="E2" s="219"/>
      <c r="F2" s="219"/>
      <c r="G2" s="219"/>
      <c r="H2" s="219"/>
      <c r="I2" s="219" t="s">
        <v>23</v>
      </c>
      <c r="J2" s="219"/>
      <c r="K2" s="129">
        <v>2015</v>
      </c>
      <c r="L2" s="137"/>
      <c r="M2" s="138"/>
      <c r="N2" s="12"/>
      <c r="O2" s="91"/>
      <c r="P2" s="91"/>
      <c r="Q2" s="91"/>
      <c r="R2" s="91"/>
    </row>
    <row r="3" spans="1:31" ht="11.25" customHeight="1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2"/>
      <c r="N3" s="12"/>
      <c r="O3" s="91"/>
      <c r="P3" s="91"/>
      <c r="Q3" s="91"/>
      <c r="R3" s="91"/>
    </row>
    <row r="4" spans="1:31" ht="15.7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12"/>
      <c r="O4" s="91"/>
      <c r="P4" s="91"/>
      <c r="Q4" s="91"/>
      <c r="R4" s="91"/>
    </row>
    <row r="5" spans="1:31" ht="22.5" customHeight="1">
      <c r="B5" s="18" t="s">
        <v>3</v>
      </c>
      <c r="C5" s="19"/>
      <c r="D5" s="19"/>
      <c r="E5" s="220" t="s">
        <v>70</v>
      </c>
      <c r="F5" s="221"/>
      <c r="G5" s="221"/>
      <c r="H5" s="222"/>
      <c r="I5" s="20"/>
      <c r="J5" s="30" t="s">
        <v>4</v>
      </c>
      <c r="K5" s="20"/>
      <c r="L5" s="108" t="s">
        <v>71</v>
      </c>
      <c r="M5" s="21"/>
      <c r="N5" s="22"/>
      <c r="O5" s="95"/>
      <c r="P5" s="90"/>
      <c r="Q5" s="90"/>
    </row>
    <row r="6" spans="1:31">
      <c r="B6" s="23"/>
      <c r="C6" s="24"/>
      <c r="D6" s="24"/>
      <c r="E6" s="24"/>
      <c r="F6" s="24"/>
      <c r="G6" s="25"/>
      <c r="H6" s="25"/>
      <c r="I6" s="20"/>
      <c r="J6" s="130"/>
      <c r="K6" s="26"/>
      <c r="L6" s="27"/>
      <c r="M6" s="28"/>
    </row>
    <row r="7" spans="1:31" ht="22.5" customHeight="1">
      <c r="B7" s="18" t="s">
        <v>8</v>
      </c>
      <c r="C7" s="26"/>
      <c r="D7" s="20"/>
      <c r="E7" s="223"/>
      <c r="F7" s="224"/>
      <c r="G7" s="224"/>
      <c r="H7" s="225"/>
      <c r="I7" s="20"/>
      <c r="J7" s="30" t="s">
        <v>54</v>
      </c>
      <c r="K7" s="20"/>
      <c r="L7" s="109">
        <v>19.914999999999999</v>
      </c>
      <c r="M7" s="28"/>
    </row>
    <row r="8" spans="1:31">
      <c r="B8" s="18"/>
      <c r="C8" s="30"/>
      <c r="D8" s="30"/>
      <c r="E8" s="30"/>
      <c r="F8" s="24"/>
      <c r="G8" s="31"/>
      <c r="H8" s="31"/>
      <c r="I8" s="31"/>
      <c r="J8" s="24"/>
      <c r="K8" s="30"/>
      <c r="L8" s="32"/>
      <c r="M8" s="28"/>
      <c r="N8" s="33"/>
      <c r="O8" s="90"/>
      <c r="P8" s="90"/>
      <c r="Q8" s="90"/>
      <c r="R8" s="90"/>
    </row>
    <row r="9" spans="1:31" ht="22.5" customHeight="1">
      <c r="B9" s="18" t="s">
        <v>66</v>
      </c>
      <c r="C9" s="20"/>
      <c r="D9" s="111" t="s">
        <v>25</v>
      </c>
      <c r="E9" s="112" t="s">
        <v>26</v>
      </c>
      <c r="F9" s="113" t="s">
        <v>27</v>
      </c>
      <c r="G9" s="111" t="s">
        <v>28</v>
      </c>
      <c r="H9" s="111" t="s">
        <v>29</v>
      </c>
      <c r="I9" s="34"/>
      <c r="J9" s="30" t="s">
        <v>41</v>
      </c>
      <c r="K9" s="20"/>
      <c r="L9" s="110">
        <v>2</v>
      </c>
      <c r="M9" s="28"/>
      <c r="N9" s="33"/>
      <c r="O9" s="90"/>
      <c r="P9" s="90"/>
      <c r="Q9" s="90"/>
      <c r="R9" s="90"/>
    </row>
    <row r="10" spans="1:31" ht="22.5" customHeight="1">
      <c r="B10" s="254" t="s">
        <v>67</v>
      </c>
      <c r="C10" s="255"/>
      <c r="D10" s="115">
        <f>$L$7/5</f>
        <v>3.9829999999999997</v>
      </c>
      <c r="E10" s="116">
        <f>$L$7/5</f>
        <v>3.9829999999999997</v>
      </c>
      <c r="F10" s="116">
        <f>$L$7/5</f>
        <v>3.9829999999999997</v>
      </c>
      <c r="G10" s="116">
        <f>$L$7/5</f>
        <v>3.9829999999999997</v>
      </c>
      <c r="H10" s="117">
        <f>$L$7/5</f>
        <v>3.9829999999999997</v>
      </c>
      <c r="I10" s="114" t="s">
        <v>69</v>
      </c>
      <c r="J10" s="30"/>
      <c r="K10" s="20"/>
      <c r="L10" s="133"/>
      <c r="M10" s="28"/>
      <c r="N10" s="33"/>
      <c r="O10" s="90"/>
      <c r="P10" s="90"/>
      <c r="Q10" s="90"/>
      <c r="R10" s="90"/>
    </row>
    <row r="11" spans="1:31" ht="22.5" customHeight="1">
      <c r="B11" s="256" t="s">
        <v>68</v>
      </c>
      <c r="C11" s="257"/>
      <c r="D11" s="118"/>
      <c r="E11" s="119"/>
      <c r="F11" s="119"/>
      <c r="G11" s="119"/>
      <c r="H11" s="120"/>
      <c r="I11" s="125">
        <f>SUM(D11:H11)</f>
        <v>0</v>
      </c>
      <c r="J11" s="126" t="str">
        <f>IF($I$11=0,"",IF($I$11&lt;&gt;$L$7,"Bitte Soll-Zeiten überprüfen! - Summe ungleich wöchentl. Arbeitszeit",""))</f>
        <v/>
      </c>
      <c r="K11" s="20"/>
      <c r="L11" s="20"/>
      <c r="M11" s="28"/>
    </row>
    <row r="12" spans="1:31">
      <c r="B12" s="121"/>
      <c r="C12" s="122"/>
      <c r="D12" s="123"/>
      <c r="E12" s="123"/>
      <c r="F12" s="123"/>
      <c r="G12" s="123"/>
      <c r="H12" s="123"/>
      <c r="I12" s="124"/>
      <c r="J12" s="88"/>
      <c r="K12" s="13"/>
      <c r="L12" s="13"/>
      <c r="M12" s="35"/>
    </row>
    <row r="13" spans="1:31">
      <c r="A13" s="36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</row>
    <row r="14" spans="1:31" s="6" customFormat="1" ht="18.75" customHeight="1">
      <c r="A14" s="37"/>
      <c r="B14" s="4"/>
      <c r="C14" s="226" t="s">
        <v>51</v>
      </c>
      <c r="D14" s="227"/>
      <c r="E14" s="228"/>
      <c r="F14" s="229" t="s">
        <v>52</v>
      </c>
      <c r="G14" s="230"/>
      <c r="H14" s="231"/>
      <c r="I14" s="232" t="s">
        <v>47</v>
      </c>
      <c r="J14" s="233"/>
      <c r="K14" s="234"/>
      <c r="L14" s="232"/>
      <c r="M14" s="234"/>
      <c r="N14" s="38"/>
      <c r="O14" s="92"/>
      <c r="P14" s="92" t="s">
        <v>44</v>
      </c>
      <c r="Q14" s="92" t="s">
        <v>45</v>
      </c>
      <c r="R14" s="92" t="s">
        <v>45</v>
      </c>
      <c r="S14" s="93" t="s">
        <v>46</v>
      </c>
      <c r="T14" s="93" t="s">
        <v>44</v>
      </c>
      <c r="U14" s="93" t="s">
        <v>44</v>
      </c>
      <c r="V14" s="93"/>
      <c r="W14" s="93"/>
      <c r="X14" s="92"/>
      <c r="Y14" s="92"/>
      <c r="Z14" s="93"/>
      <c r="AA14" s="142"/>
      <c r="AB14" s="142"/>
      <c r="AC14" s="143"/>
      <c r="AD14" s="143"/>
      <c r="AE14" s="143"/>
    </row>
    <row r="15" spans="1:31" ht="18.75" customHeight="1">
      <c r="A15" s="39">
        <f>DATEVALUE(I2&amp;K2)</f>
        <v>42005</v>
      </c>
      <c r="B15" s="7" t="s">
        <v>0</v>
      </c>
      <c r="C15" s="2" t="s">
        <v>18</v>
      </c>
      <c r="D15" s="9" t="s">
        <v>35</v>
      </c>
      <c r="E15" s="8" t="s">
        <v>32</v>
      </c>
      <c r="F15" s="7" t="s">
        <v>1</v>
      </c>
      <c r="G15" s="1" t="s">
        <v>7</v>
      </c>
      <c r="H15" s="8" t="s">
        <v>2</v>
      </c>
      <c r="I15" s="1" t="s">
        <v>31</v>
      </c>
      <c r="J15" s="3" t="s">
        <v>42</v>
      </c>
      <c r="K15" s="1" t="s">
        <v>33</v>
      </c>
      <c r="L15" s="239" t="s">
        <v>19</v>
      </c>
      <c r="M15" s="241"/>
      <c r="N15" s="40"/>
      <c r="O15" s="127"/>
      <c r="P15" s="94" t="s">
        <v>24</v>
      </c>
      <c r="Q15" s="94" t="s">
        <v>1</v>
      </c>
      <c r="R15" s="94" t="s">
        <v>7</v>
      </c>
      <c r="S15" s="95" t="s">
        <v>2</v>
      </c>
      <c r="T15" s="95" t="s">
        <v>34</v>
      </c>
      <c r="U15" s="96" t="s">
        <v>42</v>
      </c>
      <c r="V15" s="95" t="s">
        <v>33</v>
      </c>
      <c r="W15" s="97"/>
    </row>
    <row r="16" spans="1:31" ht="22.5" customHeight="1">
      <c r="A16" s="41" t="str">
        <f t="shared" ref="A16:A46" si="0">TEXT(B16,"TTTT")</f>
        <v>Donnerstag</v>
      </c>
      <c r="B16" s="42">
        <f>($A$15+ROW(B1)-1)*(MONTH($A$15+1)=MONTH($A$15))</f>
        <v>42005</v>
      </c>
      <c r="C16" s="43" t="s">
        <v>21</v>
      </c>
      <c r="D16" s="44"/>
      <c r="E16" s="45" t="str">
        <f>IFERROR(IF(OR(C16="F",C16="UU"),"",IF(C16="SV",D16,IF($I$11=0,HLOOKUP($A16,$D$9:$H$10,2,FALSE),IF($I$11=$L$7,HLOOKUP($A16,$D$9:$H$11,3,FALSE),"FEHLER")))),"")</f>
        <v/>
      </c>
      <c r="F16" s="46"/>
      <c r="G16" s="46"/>
      <c r="H16" s="46"/>
      <c r="I16" s="47">
        <f t="shared" ref="I16:I25" si="1">IF(OR(C16="K",C16="U"),E16,IF(C16="SU",IF(H16="",D16,((S16-Q16)-R16)+D16),IF(AND(H16="",E16=""),0,(S16-Q16)-R16)))</f>
        <v>0</v>
      </c>
      <c r="J16" s="47">
        <f>IF(E16="",I16,I16-E16)</f>
        <v>0</v>
      </c>
      <c r="K16" s="48">
        <f>SUM($L$9,J16)</f>
        <v>2</v>
      </c>
      <c r="L16" s="242"/>
      <c r="M16" s="244"/>
      <c r="P16" s="98">
        <f t="shared" ref="P16:P46" si="2">IF(E16="",0,INT(E16)+((E16-INT(E16))/100*60))</f>
        <v>0</v>
      </c>
      <c r="Q16" s="98">
        <f t="shared" ref="Q16:Q46" si="3">IF(F16="",0,INT(F16)+((F16-INT(F16))*100/60))</f>
        <v>0</v>
      </c>
      <c r="R16" s="98">
        <f t="shared" ref="R16:R46" si="4">IF(G16="",0,INT(G16)+((G16-INT(G16))*100/60))</f>
        <v>0</v>
      </c>
      <c r="S16" s="98">
        <f t="shared" ref="S16:S46" si="5">IF(H16="",0,INT(H16)+((H16-INT(H16))*100/60))</f>
        <v>0</v>
      </c>
      <c r="T16" s="98">
        <f>IF(I16="","",INT(I16)+((I16-INT(I16))/100*60))</f>
        <v>0</v>
      </c>
      <c r="U16" s="98">
        <f>IF(J16="","",INT(J16)+((J16-INT(J16))/100*60))</f>
        <v>0</v>
      </c>
      <c r="V16" s="98">
        <f>IF(K16="","",INT(K16)+((K16-INT(K16))/100*60))</f>
        <v>2</v>
      </c>
      <c r="W16" s="98"/>
      <c r="AB16" s="144"/>
    </row>
    <row r="17" spans="1:28" ht="22.5" customHeight="1">
      <c r="A17" s="41" t="str">
        <f t="shared" si="0"/>
        <v>Freitag</v>
      </c>
      <c r="B17" s="49">
        <f>($A$15+ROW(B2)-1)*(MONTH(B16+1)=MONTH($A$15))</f>
        <v>42006</v>
      </c>
      <c r="C17" s="50"/>
      <c r="D17" s="51"/>
      <c r="E17" s="52">
        <f t="shared" ref="E17:E46" si="6">IFERROR(IF(OR(C17="F",C17="UU"),"",IF(C17="SV",D17,IF($I$11=0,HLOOKUP($A17,$D$9:$H$10,2,FALSE),IF($I$11=$L$7,HLOOKUP($A17,$D$9:$H$11,3,FALSE),"FEHLER")))),"")</f>
        <v>3.9829999999999997</v>
      </c>
      <c r="F17" s="46">
        <v>7.3</v>
      </c>
      <c r="G17" s="46"/>
      <c r="H17" s="46">
        <v>16.559999999999999</v>
      </c>
      <c r="I17" s="47">
        <f t="shared" si="1"/>
        <v>9.43333333333333</v>
      </c>
      <c r="J17" s="47">
        <f t="shared" ref="J17:J46" si="7">IF(E17="",I17,I17-E17)</f>
        <v>5.4503333333333304</v>
      </c>
      <c r="K17" s="48">
        <f t="shared" ref="K17:K46" si="8">SUM(K16,J17)</f>
        <v>7.4503333333333304</v>
      </c>
      <c r="L17" s="245"/>
      <c r="M17" s="247"/>
      <c r="N17" s="53"/>
      <c r="O17" s="128"/>
      <c r="P17" s="98">
        <f t="shared" si="2"/>
        <v>3.5897999999999999</v>
      </c>
      <c r="Q17" s="98">
        <f t="shared" si="3"/>
        <v>7.5</v>
      </c>
      <c r="R17" s="98">
        <f t="shared" si="4"/>
        <v>0</v>
      </c>
      <c r="S17" s="98">
        <f t="shared" si="5"/>
        <v>16.93333333333333</v>
      </c>
      <c r="T17" s="98">
        <f t="shared" ref="T17:T46" si="9">IF(I17="","",INT(I17)+((I17-INT(I17))/100*60))</f>
        <v>9.259999999999998</v>
      </c>
      <c r="U17" s="98">
        <f t="shared" ref="U17:U46" si="10">IF(J17="","",INT(J17)+((J17-INT(J17))/100*60))</f>
        <v>5.2701999999999982</v>
      </c>
      <c r="V17" s="98">
        <f t="shared" ref="V17:V46" si="11">IF(K17="","",INT(K17)+((K17-INT(K17))/100*60))</f>
        <v>7.2701999999999982</v>
      </c>
      <c r="W17" s="98"/>
      <c r="AB17" s="144"/>
    </row>
    <row r="18" spans="1:28" ht="22.5" customHeight="1">
      <c r="A18" s="41" t="str">
        <f t="shared" si="0"/>
        <v>Samstag</v>
      </c>
      <c r="B18" s="49">
        <f t="shared" ref="B18:B46" si="12">($A$15+ROW(B3)-1)*(MONTH(B17+1)=MONTH($A$15))</f>
        <v>42007</v>
      </c>
      <c r="C18" s="50"/>
      <c r="D18" s="51"/>
      <c r="E18" s="52" t="str">
        <f t="shared" si="6"/>
        <v/>
      </c>
      <c r="F18" s="46">
        <v>8</v>
      </c>
      <c r="G18" s="46"/>
      <c r="H18" s="46">
        <v>12</v>
      </c>
      <c r="I18" s="47">
        <f t="shared" si="1"/>
        <v>4</v>
      </c>
      <c r="J18" s="47">
        <f t="shared" si="7"/>
        <v>4</v>
      </c>
      <c r="K18" s="48">
        <f t="shared" si="8"/>
        <v>11.450333333333329</v>
      </c>
      <c r="L18" s="245"/>
      <c r="M18" s="247"/>
      <c r="N18" s="53"/>
      <c r="O18" s="128"/>
      <c r="P18" s="98">
        <f t="shared" si="2"/>
        <v>0</v>
      </c>
      <c r="Q18" s="98">
        <f t="shared" si="3"/>
        <v>8</v>
      </c>
      <c r="R18" s="98">
        <f t="shared" si="4"/>
        <v>0</v>
      </c>
      <c r="S18" s="98">
        <f t="shared" si="5"/>
        <v>12</v>
      </c>
      <c r="T18" s="98">
        <f t="shared" si="9"/>
        <v>4</v>
      </c>
      <c r="U18" s="98">
        <f t="shared" si="10"/>
        <v>4</v>
      </c>
      <c r="V18" s="98">
        <f t="shared" si="11"/>
        <v>11.270199999999997</v>
      </c>
      <c r="W18" s="98"/>
      <c r="AB18" s="144"/>
    </row>
    <row r="19" spans="1:28" ht="22.5" customHeight="1">
      <c r="A19" s="41" t="str">
        <f t="shared" si="0"/>
        <v>Sonntag</v>
      </c>
      <c r="B19" s="49">
        <f t="shared" si="12"/>
        <v>42008</v>
      </c>
      <c r="C19" s="50"/>
      <c r="D19" s="51"/>
      <c r="E19" s="52" t="str">
        <f t="shared" si="6"/>
        <v/>
      </c>
      <c r="F19" s="46"/>
      <c r="G19" s="46"/>
      <c r="H19" s="46"/>
      <c r="I19" s="47">
        <f t="shared" si="1"/>
        <v>0</v>
      </c>
      <c r="J19" s="47">
        <f t="shared" si="7"/>
        <v>0</v>
      </c>
      <c r="K19" s="48">
        <f t="shared" si="8"/>
        <v>11.450333333333329</v>
      </c>
      <c r="L19" s="245"/>
      <c r="M19" s="247"/>
      <c r="N19" s="53"/>
      <c r="O19" s="128"/>
      <c r="P19" s="98">
        <f t="shared" si="2"/>
        <v>0</v>
      </c>
      <c r="Q19" s="98">
        <f t="shared" si="3"/>
        <v>0</v>
      </c>
      <c r="R19" s="98">
        <f t="shared" si="4"/>
        <v>0</v>
      </c>
      <c r="S19" s="98">
        <f t="shared" si="5"/>
        <v>0</v>
      </c>
      <c r="T19" s="98">
        <f t="shared" si="9"/>
        <v>0</v>
      </c>
      <c r="U19" s="98">
        <f t="shared" si="10"/>
        <v>0</v>
      </c>
      <c r="V19" s="98">
        <f t="shared" si="11"/>
        <v>11.270199999999997</v>
      </c>
      <c r="W19" s="98"/>
      <c r="AB19" s="144"/>
    </row>
    <row r="20" spans="1:28" ht="22.5" customHeight="1">
      <c r="A20" s="41" t="str">
        <f t="shared" si="0"/>
        <v>Montag</v>
      </c>
      <c r="B20" s="49">
        <f t="shared" si="12"/>
        <v>42009</v>
      </c>
      <c r="C20" s="50"/>
      <c r="D20" s="51"/>
      <c r="E20" s="52">
        <f t="shared" si="6"/>
        <v>3.9829999999999997</v>
      </c>
      <c r="F20" s="46">
        <v>8</v>
      </c>
      <c r="G20" s="46"/>
      <c r="H20" s="46">
        <v>15.48</v>
      </c>
      <c r="I20" s="47">
        <f t="shared" si="1"/>
        <v>7.8000000000000007</v>
      </c>
      <c r="J20" s="47">
        <f t="shared" si="7"/>
        <v>3.8170000000000011</v>
      </c>
      <c r="K20" s="48">
        <f t="shared" si="8"/>
        <v>15.26733333333333</v>
      </c>
      <c r="L20" s="245"/>
      <c r="M20" s="247"/>
      <c r="N20" s="53"/>
      <c r="O20" s="128"/>
      <c r="P20" s="98">
        <f t="shared" si="2"/>
        <v>3.5897999999999999</v>
      </c>
      <c r="Q20" s="98">
        <f t="shared" si="3"/>
        <v>8</v>
      </c>
      <c r="R20" s="98">
        <f t="shared" si="4"/>
        <v>0</v>
      </c>
      <c r="S20" s="98">
        <f t="shared" si="5"/>
        <v>15.8</v>
      </c>
      <c r="T20" s="98">
        <f t="shared" si="9"/>
        <v>7.48</v>
      </c>
      <c r="U20" s="98">
        <f t="shared" si="10"/>
        <v>3.4902000000000006</v>
      </c>
      <c r="V20" s="98">
        <f t="shared" si="11"/>
        <v>15.160399999999997</v>
      </c>
      <c r="W20" s="98"/>
      <c r="AB20" s="144"/>
    </row>
    <row r="21" spans="1:28" ht="22.5" customHeight="1">
      <c r="A21" s="41" t="str">
        <f t="shared" si="0"/>
        <v>Dienstag</v>
      </c>
      <c r="B21" s="49">
        <f t="shared" si="12"/>
        <v>42010</v>
      </c>
      <c r="C21" s="50" t="s">
        <v>36</v>
      </c>
      <c r="D21" s="51"/>
      <c r="E21" s="52">
        <f t="shared" si="6"/>
        <v>3.9829999999999997</v>
      </c>
      <c r="F21" s="46"/>
      <c r="G21" s="46"/>
      <c r="H21" s="46"/>
      <c r="I21" s="47">
        <f t="shared" si="1"/>
        <v>3.9829999999999997</v>
      </c>
      <c r="J21" s="47">
        <f t="shared" si="7"/>
        <v>0</v>
      </c>
      <c r="K21" s="48">
        <f t="shared" si="8"/>
        <v>15.26733333333333</v>
      </c>
      <c r="L21" s="245"/>
      <c r="M21" s="247"/>
      <c r="N21" s="53"/>
      <c r="O21" s="128"/>
      <c r="P21" s="98">
        <f t="shared" si="2"/>
        <v>3.5897999999999999</v>
      </c>
      <c r="Q21" s="98">
        <f t="shared" si="3"/>
        <v>0</v>
      </c>
      <c r="R21" s="98">
        <f t="shared" si="4"/>
        <v>0</v>
      </c>
      <c r="S21" s="98">
        <f t="shared" si="5"/>
        <v>0</v>
      </c>
      <c r="T21" s="98">
        <f t="shared" si="9"/>
        <v>3.5897999999999999</v>
      </c>
      <c r="U21" s="98">
        <f t="shared" si="10"/>
        <v>0</v>
      </c>
      <c r="V21" s="98">
        <f t="shared" si="11"/>
        <v>15.160399999999997</v>
      </c>
      <c r="W21" s="98"/>
      <c r="AB21" s="144"/>
    </row>
    <row r="22" spans="1:28" ht="22.5" customHeight="1">
      <c r="A22" s="41" t="str">
        <f t="shared" si="0"/>
        <v>Mittwoch</v>
      </c>
      <c r="B22" s="49">
        <f t="shared" si="12"/>
        <v>42011</v>
      </c>
      <c r="C22" s="50"/>
      <c r="D22" s="51"/>
      <c r="E22" s="52">
        <f t="shared" si="6"/>
        <v>3.9829999999999997</v>
      </c>
      <c r="F22" s="46"/>
      <c r="G22" s="46"/>
      <c r="H22" s="46"/>
      <c r="I22" s="47">
        <f t="shared" si="1"/>
        <v>0</v>
      </c>
      <c r="J22" s="47">
        <f t="shared" si="7"/>
        <v>-3.9829999999999997</v>
      </c>
      <c r="K22" s="48">
        <f t="shared" si="8"/>
        <v>11.284333333333329</v>
      </c>
      <c r="L22" s="245"/>
      <c r="M22" s="247"/>
      <c r="N22" s="53"/>
      <c r="O22" s="128"/>
      <c r="P22" s="98">
        <f t="shared" si="2"/>
        <v>3.5897999999999999</v>
      </c>
      <c r="Q22" s="98">
        <f t="shared" si="3"/>
        <v>0</v>
      </c>
      <c r="R22" s="98">
        <f t="shared" si="4"/>
        <v>0</v>
      </c>
      <c r="S22" s="98">
        <f t="shared" si="5"/>
        <v>0</v>
      </c>
      <c r="T22" s="98">
        <f t="shared" si="9"/>
        <v>0</v>
      </c>
      <c r="U22" s="98">
        <f t="shared" si="10"/>
        <v>-3.9897999999999998</v>
      </c>
      <c r="V22" s="98">
        <f t="shared" si="11"/>
        <v>11.170599999999997</v>
      </c>
      <c r="W22" s="98"/>
      <c r="AB22" s="144"/>
    </row>
    <row r="23" spans="1:28" ht="22.5" customHeight="1">
      <c r="A23" s="41" t="str">
        <f t="shared" si="0"/>
        <v>Donnerstag</v>
      </c>
      <c r="B23" s="49">
        <f t="shared" si="12"/>
        <v>42012</v>
      </c>
      <c r="C23" s="50" t="s">
        <v>37</v>
      </c>
      <c r="D23" s="51"/>
      <c r="E23" s="52">
        <f t="shared" si="6"/>
        <v>3.9829999999999997</v>
      </c>
      <c r="F23" s="46"/>
      <c r="G23" s="46"/>
      <c r="H23" s="46"/>
      <c r="I23" s="47">
        <f t="shared" si="1"/>
        <v>3.9829999999999997</v>
      </c>
      <c r="J23" s="47">
        <f t="shared" si="7"/>
        <v>0</v>
      </c>
      <c r="K23" s="48">
        <f t="shared" si="8"/>
        <v>11.284333333333329</v>
      </c>
      <c r="L23" s="245"/>
      <c r="M23" s="247"/>
      <c r="N23" s="53"/>
      <c r="O23" s="128"/>
      <c r="P23" s="98">
        <f t="shared" si="2"/>
        <v>3.5897999999999999</v>
      </c>
      <c r="Q23" s="98">
        <f t="shared" si="3"/>
        <v>0</v>
      </c>
      <c r="R23" s="98">
        <f t="shared" si="4"/>
        <v>0</v>
      </c>
      <c r="S23" s="98">
        <f t="shared" si="5"/>
        <v>0</v>
      </c>
      <c r="T23" s="98">
        <f t="shared" si="9"/>
        <v>3.5897999999999999</v>
      </c>
      <c r="U23" s="98">
        <f t="shared" si="10"/>
        <v>0</v>
      </c>
      <c r="V23" s="98">
        <f t="shared" si="11"/>
        <v>11.170599999999997</v>
      </c>
      <c r="W23" s="98"/>
      <c r="AB23" s="144"/>
    </row>
    <row r="24" spans="1:28" ht="22.5" customHeight="1">
      <c r="A24" s="41" t="str">
        <f t="shared" si="0"/>
        <v>Freitag</v>
      </c>
      <c r="B24" s="49">
        <f t="shared" si="12"/>
        <v>42013</v>
      </c>
      <c r="C24" s="50"/>
      <c r="D24" s="51"/>
      <c r="E24" s="52">
        <f t="shared" si="6"/>
        <v>3.9829999999999997</v>
      </c>
      <c r="F24" s="46">
        <v>7</v>
      </c>
      <c r="G24" s="46"/>
      <c r="H24" s="46">
        <v>17</v>
      </c>
      <c r="I24" s="47">
        <f t="shared" si="1"/>
        <v>10</v>
      </c>
      <c r="J24" s="47">
        <f t="shared" si="7"/>
        <v>6.0170000000000003</v>
      </c>
      <c r="K24" s="48">
        <f t="shared" si="8"/>
        <v>17.301333333333329</v>
      </c>
      <c r="L24" s="245"/>
      <c r="M24" s="247"/>
      <c r="N24" s="53"/>
      <c r="O24" s="128"/>
      <c r="P24" s="98">
        <f t="shared" si="2"/>
        <v>3.5897999999999999</v>
      </c>
      <c r="Q24" s="98">
        <f t="shared" si="3"/>
        <v>7</v>
      </c>
      <c r="R24" s="98">
        <f t="shared" si="4"/>
        <v>0</v>
      </c>
      <c r="S24" s="98">
        <f t="shared" si="5"/>
        <v>17</v>
      </c>
      <c r="T24" s="98">
        <f t="shared" si="9"/>
        <v>10</v>
      </c>
      <c r="U24" s="98">
        <f t="shared" si="10"/>
        <v>6.0102000000000002</v>
      </c>
      <c r="V24" s="98">
        <f t="shared" si="11"/>
        <v>17.180799999999998</v>
      </c>
      <c r="W24" s="98"/>
      <c r="AB24" s="144"/>
    </row>
    <row r="25" spans="1:28" ht="22.5" customHeight="1">
      <c r="A25" s="41" t="str">
        <f t="shared" si="0"/>
        <v>Samstag</v>
      </c>
      <c r="B25" s="49">
        <f t="shared" si="12"/>
        <v>42014</v>
      </c>
      <c r="C25" s="50"/>
      <c r="D25" s="51"/>
      <c r="E25" s="52" t="str">
        <f t="shared" si="6"/>
        <v/>
      </c>
      <c r="F25" s="46"/>
      <c r="G25" s="46"/>
      <c r="H25" s="46"/>
      <c r="I25" s="47">
        <f t="shared" si="1"/>
        <v>0</v>
      </c>
      <c r="J25" s="47">
        <f t="shared" si="7"/>
        <v>0</v>
      </c>
      <c r="K25" s="48">
        <f t="shared" si="8"/>
        <v>17.301333333333329</v>
      </c>
      <c r="L25" s="245"/>
      <c r="M25" s="247"/>
      <c r="N25" s="53"/>
      <c r="O25" s="128"/>
      <c r="P25" s="98">
        <f t="shared" si="2"/>
        <v>0</v>
      </c>
      <c r="Q25" s="98">
        <f t="shared" si="3"/>
        <v>0</v>
      </c>
      <c r="R25" s="98">
        <f t="shared" si="4"/>
        <v>0</v>
      </c>
      <c r="S25" s="98">
        <f t="shared" si="5"/>
        <v>0</v>
      </c>
      <c r="T25" s="98">
        <f t="shared" si="9"/>
        <v>0</v>
      </c>
      <c r="U25" s="98">
        <f t="shared" si="10"/>
        <v>0</v>
      </c>
      <c r="V25" s="98">
        <f t="shared" si="11"/>
        <v>17.180799999999998</v>
      </c>
      <c r="W25" s="98"/>
      <c r="AB25" s="144"/>
    </row>
    <row r="26" spans="1:28" ht="22.5" customHeight="1">
      <c r="A26" s="41" t="str">
        <f t="shared" si="0"/>
        <v>Sonntag</v>
      </c>
      <c r="B26" s="49">
        <f t="shared" si="12"/>
        <v>42015</v>
      </c>
      <c r="C26" s="50"/>
      <c r="D26" s="51"/>
      <c r="E26" s="52" t="str">
        <f t="shared" si="6"/>
        <v/>
      </c>
      <c r="F26" s="46"/>
      <c r="G26" s="46"/>
      <c r="H26" s="46"/>
      <c r="I26" s="47">
        <f>IF(OR(C26="K",C26="U"),E26,IF(C26="SU",IF(H26="",D26,((S26-Q26)-R26)+D26),IF(AND(H26="",E26=""),0,(S26-Q26)-R26)))</f>
        <v>0</v>
      </c>
      <c r="J26" s="47">
        <f t="shared" si="7"/>
        <v>0</v>
      </c>
      <c r="K26" s="48">
        <f t="shared" si="8"/>
        <v>17.301333333333329</v>
      </c>
      <c r="L26" s="245"/>
      <c r="M26" s="247"/>
      <c r="N26" s="53"/>
      <c r="O26" s="128"/>
      <c r="P26" s="98">
        <f t="shared" si="2"/>
        <v>0</v>
      </c>
      <c r="Q26" s="98">
        <f t="shared" si="3"/>
        <v>0</v>
      </c>
      <c r="R26" s="98">
        <f t="shared" si="4"/>
        <v>0</v>
      </c>
      <c r="S26" s="98">
        <f t="shared" si="5"/>
        <v>0</v>
      </c>
      <c r="T26" s="98">
        <f t="shared" si="9"/>
        <v>0</v>
      </c>
      <c r="U26" s="98">
        <f t="shared" si="10"/>
        <v>0</v>
      </c>
      <c r="V26" s="98">
        <f t="shared" si="11"/>
        <v>17.180799999999998</v>
      </c>
      <c r="W26" s="98"/>
      <c r="Y26" s="99"/>
      <c r="AB26" s="144"/>
    </row>
    <row r="27" spans="1:28" ht="22.5" customHeight="1">
      <c r="A27" s="41" t="str">
        <f t="shared" si="0"/>
        <v>Montag</v>
      </c>
      <c r="B27" s="49">
        <f t="shared" si="12"/>
        <v>42016</v>
      </c>
      <c r="C27" s="50"/>
      <c r="D27" s="51"/>
      <c r="E27" s="52">
        <f t="shared" si="6"/>
        <v>3.9829999999999997</v>
      </c>
      <c r="F27" s="46">
        <v>7</v>
      </c>
      <c r="G27" s="46"/>
      <c r="H27" s="46">
        <v>17</v>
      </c>
      <c r="I27" s="47">
        <f t="shared" ref="I27:I46" si="13">IF(OR(C27="K",C27="U"),E27,IF(C27="SU",IF(H27="",D27,((S27-Q27)-R27)+D27),IF(AND(H27="",E27=""),0,(S27-Q27)-R27)))</f>
        <v>10</v>
      </c>
      <c r="J27" s="47">
        <f t="shared" si="7"/>
        <v>6.0170000000000003</v>
      </c>
      <c r="K27" s="48">
        <f t="shared" si="8"/>
        <v>23.318333333333328</v>
      </c>
      <c r="L27" s="245"/>
      <c r="M27" s="247"/>
      <c r="N27" s="53"/>
      <c r="O27" s="128"/>
      <c r="P27" s="98">
        <f t="shared" si="2"/>
        <v>3.5897999999999999</v>
      </c>
      <c r="Q27" s="98">
        <f t="shared" si="3"/>
        <v>7</v>
      </c>
      <c r="R27" s="98">
        <f t="shared" si="4"/>
        <v>0</v>
      </c>
      <c r="S27" s="98">
        <f t="shared" si="5"/>
        <v>17</v>
      </c>
      <c r="T27" s="98">
        <f t="shared" si="9"/>
        <v>10</v>
      </c>
      <c r="U27" s="98">
        <f t="shared" si="10"/>
        <v>6.0102000000000002</v>
      </c>
      <c r="V27" s="98">
        <f t="shared" si="11"/>
        <v>23.190999999999995</v>
      </c>
      <c r="W27" s="98"/>
      <c r="AB27" s="144"/>
    </row>
    <row r="28" spans="1:28" ht="22.5" customHeight="1">
      <c r="A28" s="41" t="str">
        <f t="shared" si="0"/>
        <v>Dienstag</v>
      </c>
      <c r="B28" s="49">
        <f t="shared" si="12"/>
        <v>42017</v>
      </c>
      <c r="C28" s="50" t="s">
        <v>39</v>
      </c>
      <c r="D28" s="51"/>
      <c r="E28" s="52" t="str">
        <f t="shared" si="6"/>
        <v/>
      </c>
      <c r="F28" s="46"/>
      <c r="G28" s="46"/>
      <c r="H28" s="46"/>
      <c r="I28" s="47">
        <f t="shared" si="13"/>
        <v>0</v>
      </c>
      <c r="J28" s="47">
        <f t="shared" si="7"/>
        <v>0</v>
      </c>
      <c r="K28" s="48">
        <f t="shared" si="8"/>
        <v>23.318333333333328</v>
      </c>
      <c r="L28" s="245"/>
      <c r="M28" s="247"/>
      <c r="N28" s="53"/>
      <c r="O28" s="128"/>
      <c r="P28" s="98">
        <f t="shared" si="2"/>
        <v>0</v>
      </c>
      <c r="Q28" s="98">
        <f t="shared" si="3"/>
        <v>0</v>
      </c>
      <c r="R28" s="98">
        <f t="shared" si="4"/>
        <v>0</v>
      </c>
      <c r="S28" s="98">
        <f t="shared" si="5"/>
        <v>0</v>
      </c>
      <c r="T28" s="98">
        <f t="shared" si="9"/>
        <v>0</v>
      </c>
      <c r="U28" s="98">
        <f t="shared" si="10"/>
        <v>0</v>
      </c>
      <c r="V28" s="98">
        <f t="shared" si="11"/>
        <v>23.190999999999995</v>
      </c>
      <c r="W28" s="98"/>
      <c r="AB28" s="144"/>
    </row>
    <row r="29" spans="1:28" ht="22.5" customHeight="1">
      <c r="A29" s="41" t="str">
        <f t="shared" si="0"/>
        <v>Mittwoch</v>
      </c>
      <c r="B29" s="49">
        <f t="shared" si="12"/>
        <v>42018</v>
      </c>
      <c r="C29" s="50"/>
      <c r="D29" s="51"/>
      <c r="E29" s="52">
        <f t="shared" si="6"/>
        <v>3.9829999999999997</v>
      </c>
      <c r="F29" s="46">
        <v>7</v>
      </c>
      <c r="G29" s="46"/>
      <c r="H29" s="46">
        <v>18</v>
      </c>
      <c r="I29" s="47">
        <f t="shared" si="13"/>
        <v>11</v>
      </c>
      <c r="J29" s="47">
        <f t="shared" si="7"/>
        <v>7.0170000000000003</v>
      </c>
      <c r="K29" s="48">
        <f t="shared" si="8"/>
        <v>30.335333333333327</v>
      </c>
      <c r="L29" s="245"/>
      <c r="M29" s="247"/>
      <c r="N29" s="53"/>
      <c r="O29" s="128"/>
      <c r="P29" s="98">
        <f t="shared" si="2"/>
        <v>3.5897999999999999</v>
      </c>
      <c r="Q29" s="98">
        <f t="shared" si="3"/>
        <v>7</v>
      </c>
      <c r="R29" s="98">
        <f t="shared" si="4"/>
        <v>0</v>
      </c>
      <c r="S29" s="98">
        <f t="shared" si="5"/>
        <v>18</v>
      </c>
      <c r="T29" s="98">
        <f t="shared" si="9"/>
        <v>11</v>
      </c>
      <c r="U29" s="98">
        <f t="shared" si="10"/>
        <v>7.0102000000000002</v>
      </c>
      <c r="V29" s="98">
        <f t="shared" si="11"/>
        <v>30.201199999999996</v>
      </c>
      <c r="W29" s="98"/>
      <c r="AB29" s="144"/>
    </row>
    <row r="30" spans="1:28" ht="22.5" customHeight="1">
      <c r="A30" s="41" t="str">
        <f t="shared" si="0"/>
        <v>Donnerstag</v>
      </c>
      <c r="B30" s="49">
        <f t="shared" si="12"/>
        <v>42019</v>
      </c>
      <c r="C30" s="50"/>
      <c r="D30" s="51"/>
      <c r="E30" s="52">
        <f t="shared" si="6"/>
        <v>3.9829999999999997</v>
      </c>
      <c r="F30" s="46">
        <v>7</v>
      </c>
      <c r="G30" s="46"/>
      <c r="H30" s="46">
        <v>17</v>
      </c>
      <c r="I30" s="47">
        <f t="shared" si="13"/>
        <v>10</v>
      </c>
      <c r="J30" s="47">
        <f t="shared" si="7"/>
        <v>6.0170000000000003</v>
      </c>
      <c r="K30" s="48">
        <f t="shared" si="8"/>
        <v>36.352333333333327</v>
      </c>
      <c r="L30" s="245"/>
      <c r="M30" s="247"/>
      <c r="N30" s="53"/>
      <c r="O30" s="128"/>
      <c r="P30" s="98">
        <f t="shared" si="2"/>
        <v>3.5897999999999999</v>
      </c>
      <c r="Q30" s="98">
        <f t="shared" si="3"/>
        <v>7</v>
      </c>
      <c r="R30" s="98">
        <f t="shared" si="4"/>
        <v>0</v>
      </c>
      <c r="S30" s="98">
        <f t="shared" si="5"/>
        <v>17</v>
      </c>
      <c r="T30" s="98">
        <f t="shared" si="9"/>
        <v>10</v>
      </c>
      <c r="U30" s="98">
        <f t="shared" si="10"/>
        <v>6.0102000000000002</v>
      </c>
      <c r="V30" s="98">
        <f t="shared" si="11"/>
        <v>36.211399999999998</v>
      </c>
      <c r="W30" s="98"/>
      <c r="AB30" s="144"/>
    </row>
    <row r="31" spans="1:28" ht="22.5" customHeight="1">
      <c r="A31" s="41" t="str">
        <f t="shared" si="0"/>
        <v>Freitag</v>
      </c>
      <c r="B31" s="49">
        <f t="shared" si="12"/>
        <v>42020</v>
      </c>
      <c r="C31" s="50"/>
      <c r="D31" s="51"/>
      <c r="E31" s="52">
        <f t="shared" si="6"/>
        <v>3.9829999999999997</v>
      </c>
      <c r="F31" s="46">
        <v>7</v>
      </c>
      <c r="G31" s="46"/>
      <c r="H31" s="46">
        <v>17</v>
      </c>
      <c r="I31" s="47">
        <f t="shared" si="13"/>
        <v>10</v>
      </c>
      <c r="J31" s="47">
        <f t="shared" si="7"/>
        <v>6.0170000000000003</v>
      </c>
      <c r="K31" s="48">
        <f t="shared" si="8"/>
        <v>42.36933333333333</v>
      </c>
      <c r="L31" s="245"/>
      <c r="M31" s="247"/>
      <c r="N31" s="53"/>
      <c r="O31" s="128"/>
      <c r="P31" s="98">
        <f t="shared" si="2"/>
        <v>3.5897999999999999</v>
      </c>
      <c r="Q31" s="98">
        <f t="shared" si="3"/>
        <v>7</v>
      </c>
      <c r="R31" s="98">
        <f t="shared" si="4"/>
        <v>0</v>
      </c>
      <c r="S31" s="98">
        <f t="shared" si="5"/>
        <v>17</v>
      </c>
      <c r="T31" s="98">
        <f t="shared" si="9"/>
        <v>10</v>
      </c>
      <c r="U31" s="98">
        <f t="shared" si="10"/>
        <v>6.0102000000000002</v>
      </c>
      <c r="V31" s="98">
        <f t="shared" si="11"/>
        <v>42.221599999999995</v>
      </c>
      <c r="W31" s="98"/>
      <c r="AB31" s="144"/>
    </row>
    <row r="32" spans="1:28" ht="22.5" customHeight="1">
      <c r="A32" s="41" t="str">
        <f t="shared" si="0"/>
        <v>Samstag</v>
      </c>
      <c r="B32" s="49">
        <f t="shared" si="12"/>
        <v>42021</v>
      </c>
      <c r="C32" s="50"/>
      <c r="D32" s="51"/>
      <c r="E32" s="52" t="str">
        <f t="shared" si="6"/>
        <v/>
      </c>
      <c r="F32" s="46"/>
      <c r="G32" s="46"/>
      <c r="H32" s="46"/>
      <c r="I32" s="47">
        <f t="shared" si="13"/>
        <v>0</v>
      </c>
      <c r="J32" s="47">
        <f t="shared" si="7"/>
        <v>0</v>
      </c>
      <c r="K32" s="48">
        <f t="shared" si="8"/>
        <v>42.36933333333333</v>
      </c>
      <c r="L32" s="245"/>
      <c r="M32" s="247"/>
      <c r="N32" s="53"/>
      <c r="O32" s="128"/>
      <c r="P32" s="98">
        <f t="shared" si="2"/>
        <v>0</v>
      </c>
      <c r="Q32" s="98">
        <f t="shared" si="3"/>
        <v>0</v>
      </c>
      <c r="R32" s="98">
        <f t="shared" si="4"/>
        <v>0</v>
      </c>
      <c r="S32" s="98">
        <f t="shared" si="5"/>
        <v>0</v>
      </c>
      <c r="T32" s="98">
        <f t="shared" si="9"/>
        <v>0</v>
      </c>
      <c r="U32" s="98">
        <f t="shared" si="10"/>
        <v>0</v>
      </c>
      <c r="V32" s="98">
        <f t="shared" si="11"/>
        <v>42.221599999999995</v>
      </c>
      <c r="W32" s="98"/>
      <c r="AB32" s="144"/>
    </row>
    <row r="33" spans="1:28" ht="22.5" customHeight="1">
      <c r="A33" s="41" t="str">
        <f t="shared" si="0"/>
        <v>Sonntag</v>
      </c>
      <c r="B33" s="49">
        <f t="shared" si="12"/>
        <v>42022</v>
      </c>
      <c r="C33" s="50"/>
      <c r="D33" s="51"/>
      <c r="E33" s="52" t="str">
        <f t="shared" si="6"/>
        <v/>
      </c>
      <c r="F33" s="46"/>
      <c r="G33" s="46"/>
      <c r="H33" s="46"/>
      <c r="I33" s="47">
        <f t="shared" si="13"/>
        <v>0</v>
      </c>
      <c r="J33" s="47">
        <f t="shared" si="7"/>
        <v>0</v>
      </c>
      <c r="K33" s="48">
        <f t="shared" si="8"/>
        <v>42.36933333333333</v>
      </c>
      <c r="L33" s="245"/>
      <c r="M33" s="247"/>
      <c r="N33" s="53"/>
      <c r="O33" s="128"/>
      <c r="P33" s="98">
        <f t="shared" si="2"/>
        <v>0</v>
      </c>
      <c r="Q33" s="98">
        <f t="shared" si="3"/>
        <v>0</v>
      </c>
      <c r="R33" s="98">
        <f t="shared" si="4"/>
        <v>0</v>
      </c>
      <c r="S33" s="98">
        <f t="shared" si="5"/>
        <v>0</v>
      </c>
      <c r="T33" s="98">
        <f t="shared" si="9"/>
        <v>0</v>
      </c>
      <c r="U33" s="98">
        <f t="shared" si="10"/>
        <v>0</v>
      </c>
      <c r="V33" s="98">
        <f t="shared" si="11"/>
        <v>42.221599999999995</v>
      </c>
      <c r="W33" s="98"/>
      <c r="AB33" s="144"/>
    </row>
    <row r="34" spans="1:28" ht="22.5" customHeight="1">
      <c r="A34" s="41" t="str">
        <f t="shared" si="0"/>
        <v>Montag</v>
      </c>
      <c r="B34" s="49">
        <f t="shared" si="12"/>
        <v>42023</v>
      </c>
      <c r="C34" s="50"/>
      <c r="D34" s="51"/>
      <c r="E34" s="52">
        <f t="shared" si="6"/>
        <v>3.9829999999999997</v>
      </c>
      <c r="F34" s="46">
        <v>7</v>
      </c>
      <c r="G34" s="46"/>
      <c r="H34" s="46">
        <v>17</v>
      </c>
      <c r="I34" s="47">
        <f t="shared" si="13"/>
        <v>10</v>
      </c>
      <c r="J34" s="47">
        <f t="shared" si="7"/>
        <v>6.0170000000000003</v>
      </c>
      <c r="K34" s="48">
        <f t="shared" si="8"/>
        <v>48.386333333333333</v>
      </c>
      <c r="L34" s="245"/>
      <c r="M34" s="247"/>
      <c r="N34" s="53"/>
      <c r="O34" s="128"/>
      <c r="P34" s="98">
        <f t="shared" si="2"/>
        <v>3.5897999999999999</v>
      </c>
      <c r="Q34" s="98">
        <f t="shared" si="3"/>
        <v>7</v>
      </c>
      <c r="R34" s="98">
        <f t="shared" si="4"/>
        <v>0</v>
      </c>
      <c r="S34" s="98">
        <f t="shared" si="5"/>
        <v>17</v>
      </c>
      <c r="T34" s="98">
        <f t="shared" si="9"/>
        <v>10</v>
      </c>
      <c r="U34" s="98">
        <f t="shared" si="10"/>
        <v>6.0102000000000002</v>
      </c>
      <c r="V34" s="98">
        <f t="shared" si="11"/>
        <v>48.2318</v>
      </c>
      <c r="W34" s="98"/>
      <c r="AB34" s="144"/>
    </row>
    <row r="35" spans="1:28" ht="22.5" customHeight="1">
      <c r="A35" s="41" t="str">
        <f t="shared" si="0"/>
        <v>Dienstag</v>
      </c>
      <c r="B35" s="49">
        <f t="shared" si="12"/>
        <v>42024</v>
      </c>
      <c r="C35" s="50"/>
      <c r="D35" s="51"/>
      <c r="E35" s="52">
        <f t="shared" si="6"/>
        <v>3.9829999999999997</v>
      </c>
      <c r="F35" s="46">
        <v>7</v>
      </c>
      <c r="G35" s="46"/>
      <c r="H35" s="46">
        <v>17</v>
      </c>
      <c r="I35" s="47">
        <f t="shared" si="13"/>
        <v>10</v>
      </c>
      <c r="J35" s="47">
        <f t="shared" si="7"/>
        <v>6.0170000000000003</v>
      </c>
      <c r="K35" s="48">
        <f t="shared" si="8"/>
        <v>54.403333333333336</v>
      </c>
      <c r="L35" s="245"/>
      <c r="M35" s="247"/>
      <c r="N35" s="53"/>
      <c r="O35" s="128"/>
      <c r="P35" s="98">
        <f t="shared" si="2"/>
        <v>3.5897999999999999</v>
      </c>
      <c r="Q35" s="98">
        <f t="shared" si="3"/>
        <v>7</v>
      </c>
      <c r="R35" s="98">
        <f t="shared" si="4"/>
        <v>0</v>
      </c>
      <c r="S35" s="98">
        <f t="shared" si="5"/>
        <v>17</v>
      </c>
      <c r="T35" s="98">
        <f t="shared" si="9"/>
        <v>10</v>
      </c>
      <c r="U35" s="98">
        <f t="shared" si="10"/>
        <v>6.0102000000000002</v>
      </c>
      <c r="V35" s="98">
        <f t="shared" si="11"/>
        <v>54.242000000000004</v>
      </c>
      <c r="W35" s="98"/>
      <c r="AB35" s="144"/>
    </row>
    <row r="36" spans="1:28" ht="22.5" customHeight="1">
      <c r="A36" s="41" t="str">
        <f t="shared" si="0"/>
        <v>Mittwoch</v>
      </c>
      <c r="B36" s="49">
        <f t="shared" si="12"/>
        <v>42025</v>
      </c>
      <c r="C36" s="50" t="s">
        <v>38</v>
      </c>
      <c r="D36" s="51">
        <v>5</v>
      </c>
      <c r="E36" s="52">
        <f t="shared" si="6"/>
        <v>3.9829999999999997</v>
      </c>
      <c r="F36" s="46">
        <v>12</v>
      </c>
      <c r="G36" s="46"/>
      <c r="H36" s="46">
        <v>15</v>
      </c>
      <c r="I36" s="47">
        <f t="shared" si="13"/>
        <v>8</v>
      </c>
      <c r="J36" s="47">
        <f t="shared" si="7"/>
        <v>4.0170000000000003</v>
      </c>
      <c r="K36" s="48">
        <f t="shared" si="8"/>
        <v>58.420333333333339</v>
      </c>
      <c r="L36" s="245"/>
      <c r="M36" s="247"/>
      <c r="N36" s="53"/>
      <c r="O36" s="128"/>
      <c r="P36" s="98">
        <f t="shared" si="2"/>
        <v>3.5897999999999999</v>
      </c>
      <c r="Q36" s="98">
        <f t="shared" si="3"/>
        <v>12</v>
      </c>
      <c r="R36" s="98">
        <f t="shared" si="4"/>
        <v>0</v>
      </c>
      <c r="S36" s="98">
        <f t="shared" si="5"/>
        <v>15</v>
      </c>
      <c r="T36" s="98">
        <f t="shared" si="9"/>
        <v>8</v>
      </c>
      <c r="U36" s="98">
        <f t="shared" si="10"/>
        <v>4.0102000000000002</v>
      </c>
      <c r="V36" s="98">
        <f t="shared" si="11"/>
        <v>58.252200000000002</v>
      </c>
      <c r="W36" s="98"/>
      <c r="AB36" s="144"/>
    </row>
    <row r="37" spans="1:28" ht="22.5" customHeight="1">
      <c r="A37" s="41" t="str">
        <f t="shared" si="0"/>
        <v>Donnerstag</v>
      </c>
      <c r="B37" s="49">
        <f t="shared" si="12"/>
        <v>42026</v>
      </c>
      <c r="C37" s="50"/>
      <c r="D37" s="51"/>
      <c r="E37" s="52">
        <f t="shared" si="6"/>
        <v>3.9829999999999997</v>
      </c>
      <c r="F37" s="46">
        <v>7</v>
      </c>
      <c r="G37" s="46"/>
      <c r="H37" s="46">
        <v>17</v>
      </c>
      <c r="I37" s="47">
        <f t="shared" si="13"/>
        <v>10</v>
      </c>
      <c r="J37" s="47">
        <f t="shared" si="7"/>
        <v>6.0170000000000003</v>
      </c>
      <c r="K37" s="48">
        <f t="shared" si="8"/>
        <v>64.437333333333342</v>
      </c>
      <c r="L37" s="245"/>
      <c r="M37" s="247"/>
      <c r="N37" s="53"/>
      <c r="O37" s="128"/>
      <c r="P37" s="98">
        <f t="shared" si="2"/>
        <v>3.5897999999999999</v>
      </c>
      <c r="Q37" s="98">
        <f t="shared" si="3"/>
        <v>7</v>
      </c>
      <c r="R37" s="98">
        <f t="shared" si="4"/>
        <v>0</v>
      </c>
      <c r="S37" s="98">
        <f t="shared" si="5"/>
        <v>17</v>
      </c>
      <c r="T37" s="98">
        <f t="shared" si="9"/>
        <v>10</v>
      </c>
      <c r="U37" s="98">
        <f t="shared" si="10"/>
        <v>6.0102000000000002</v>
      </c>
      <c r="V37" s="98">
        <f t="shared" si="11"/>
        <v>64.2624</v>
      </c>
      <c r="W37" s="98"/>
      <c r="AB37" s="144"/>
    </row>
    <row r="38" spans="1:28" ht="22.5" customHeight="1">
      <c r="A38" s="41" t="str">
        <f t="shared" si="0"/>
        <v>Freitag</v>
      </c>
      <c r="B38" s="49">
        <f t="shared" si="12"/>
        <v>42027</v>
      </c>
      <c r="C38" s="50"/>
      <c r="D38" s="51"/>
      <c r="E38" s="52">
        <f t="shared" si="6"/>
        <v>3.9829999999999997</v>
      </c>
      <c r="F38" s="46">
        <v>7</v>
      </c>
      <c r="G38" s="46"/>
      <c r="H38" s="46">
        <v>17</v>
      </c>
      <c r="I38" s="47">
        <f t="shared" si="13"/>
        <v>10</v>
      </c>
      <c r="J38" s="47">
        <f t="shared" si="7"/>
        <v>6.0170000000000003</v>
      </c>
      <c r="K38" s="48">
        <f t="shared" si="8"/>
        <v>70.454333333333338</v>
      </c>
      <c r="L38" s="245"/>
      <c r="M38" s="247"/>
      <c r="N38" s="53"/>
      <c r="O38" s="128"/>
      <c r="P38" s="98">
        <f t="shared" si="2"/>
        <v>3.5897999999999999</v>
      </c>
      <c r="Q38" s="98">
        <f t="shared" si="3"/>
        <v>7</v>
      </c>
      <c r="R38" s="98">
        <f t="shared" si="4"/>
        <v>0</v>
      </c>
      <c r="S38" s="98">
        <f t="shared" si="5"/>
        <v>17</v>
      </c>
      <c r="T38" s="98">
        <f t="shared" si="9"/>
        <v>10</v>
      </c>
      <c r="U38" s="98">
        <f t="shared" si="10"/>
        <v>6.0102000000000002</v>
      </c>
      <c r="V38" s="98">
        <f t="shared" si="11"/>
        <v>70.272599999999997</v>
      </c>
      <c r="W38" s="98"/>
      <c r="AB38" s="144"/>
    </row>
    <row r="39" spans="1:28" ht="22.5" customHeight="1">
      <c r="A39" s="41" t="str">
        <f t="shared" si="0"/>
        <v>Samstag</v>
      </c>
      <c r="B39" s="49">
        <f t="shared" si="12"/>
        <v>42028</v>
      </c>
      <c r="C39" s="50"/>
      <c r="D39" s="51"/>
      <c r="E39" s="52" t="str">
        <f t="shared" si="6"/>
        <v/>
      </c>
      <c r="F39" s="46"/>
      <c r="G39" s="46"/>
      <c r="H39" s="46"/>
      <c r="I39" s="47">
        <f t="shared" si="13"/>
        <v>0</v>
      </c>
      <c r="J39" s="47">
        <f t="shared" si="7"/>
        <v>0</v>
      </c>
      <c r="K39" s="48">
        <f t="shared" si="8"/>
        <v>70.454333333333338</v>
      </c>
      <c r="L39" s="245"/>
      <c r="M39" s="247"/>
      <c r="N39" s="53"/>
      <c r="O39" s="128"/>
      <c r="P39" s="98">
        <f t="shared" si="2"/>
        <v>0</v>
      </c>
      <c r="Q39" s="98">
        <f t="shared" si="3"/>
        <v>0</v>
      </c>
      <c r="R39" s="98">
        <f t="shared" si="4"/>
        <v>0</v>
      </c>
      <c r="S39" s="98">
        <f t="shared" si="5"/>
        <v>0</v>
      </c>
      <c r="T39" s="98">
        <f t="shared" si="9"/>
        <v>0</v>
      </c>
      <c r="U39" s="98">
        <f t="shared" si="10"/>
        <v>0</v>
      </c>
      <c r="V39" s="98">
        <f t="shared" si="11"/>
        <v>70.272599999999997</v>
      </c>
      <c r="W39" s="98"/>
      <c r="AB39" s="144"/>
    </row>
    <row r="40" spans="1:28" ht="22.5" customHeight="1">
      <c r="A40" s="41" t="str">
        <f t="shared" si="0"/>
        <v>Sonntag</v>
      </c>
      <c r="B40" s="49">
        <f t="shared" si="12"/>
        <v>42029</v>
      </c>
      <c r="C40" s="50"/>
      <c r="D40" s="51"/>
      <c r="E40" s="52" t="str">
        <f t="shared" si="6"/>
        <v/>
      </c>
      <c r="F40" s="46"/>
      <c r="G40" s="46"/>
      <c r="H40" s="46"/>
      <c r="I40" s="47">
        <f t="shared" si="13"/>
        <v>0</v>
      </c>
      <c r="J40" s="47">
        <f t="shared" si="7"/>
        <v>0</v>
      </c>
      <c r="K40" s="48">
        <f t="shared" si="8"/>
        <v>70.454333333333338</v>
      </c>
      <c r="L40" s="245"/>
      <c r="M40" s="247"/>
      <c r="N40" s="53"/>
      <c r="O40" s="128"/>
      <c r="P40" s="98">
        <f t="shared" si="2"/>
        <v>0</v>
      </c>
      <c r="Q40" s="98">
        <f t="shared" si="3"/>
        <v>0</v>
      </c>
      <c r="R40" s="98">
        <f t="shared" si="4"/>
        <v>0</v>
      </c>
      <c r="S40" s="98">
        <f t="shared" si="5"/>
        <v>0</v>
      </c>
      <c r="T40" s="98">
        <f t="shared" si="9"/>
        <v>0</v>
      </c>
      <c r="U40" s="98">
        <f t="shared" si="10"/>
        <v>0</v>
      </c>
      <c r="V40" s="98">
        <f t="shared" si="11"/>
        <v>70.272599999999997</v>
      </c>
      <c r="W40" s="98"/>
      <c r="AB40" s="144"/>
    </row>
    <row r="41" spans="1:28" ht="22.5" customHeight="1">
      <c r="A41" s="41" t="str">
        <f t="shared" si="0"/>
        <v>Montag</v>
      </c>
      <c r="B41" s="49">
        <f t="shared" si="12"/>
        <v>42030</v>
      </c>
      <c r="C41" s="50" t="s">
        <v>40</v>
      </c>
      <c r="D41" s="51">
        <v>7</v>
      </c>
      <c r="E41" s="52">
        <f t="shared" si="6"/>
        <v>7</v>
      </c>
      <c r="F41" s="46">
        <v>7</v>
      </c>
      <c r="G41" s="46"/>
      <c r="H41" s="46">
        <v>17</v>
      </c>
      <c r="I41" s="47">
        <f t="shared" si="13"/>
        <v>10</v>
      </c>
      <c r="J41" s="47">
        <f t="shared" si="7"/>
        <v>3</v>
      </c>
      <c r="K41" s="48">
        <f t="shared" si="8"/>
        <v>73.454333333333338</v>
      </c>
      <c r="L41" s="245" t="s">
        <v>53</v>
      </c>
      <c r="M41" s="247"/>
      <c r="N41" s="53"/>
      <c r="O41" s="128"/>
      <c r="P41" s="98">
        <f t="shared" si="2"/>
        <v>7</v>
      </c>
      <c r="Q41" s="98">
        <f t="shared" si="3"/>
        <v>7</v>
      </c>
      <c r="R41" s="98">
        <f t="shared" si="4"/>
        <v>0</v>
      </c>
      <c r="S41" s="98">
        <f t="shared" si="5"/>
        <v>17</v>
      </c>
      <c r="T41" s="98">
        <f t="shared" si="9"/>
        <v>10</v>
      </c>
      <c r="U41" s="98">
        <f t="shared" si="10"/>
        <v>3</v>
      </c>
      <c r="V41" s="98">
        <f t="shared" si="11"/>
        <v>73.272599999999997</v>
      </c>
      <c r="W41" s="98"/>
      <c r="AB41" s="144"/>
    </row>
    <row r="42" spans="1:28" ht="22.5" customHeight="1">
      <c r="A42" s="41" t="str">
        <f t="shared" si="0"/>
        <v>Dienstag</v>
      </c>
      <c r="B42" s="49">
        <f t="shared" si="12"/>
        <v>42031</v>
      </c>
      <c r="C42" s="50" t="s">
        <v>40</v>
      </c>
      <c r="D42" s="51">
        <v>7</v>
      </c>
      <c r="E42" s="52">
        <f t="shared" si="6"/>
        <v>7</v>
      </c>
      <c r="F42" s="46">
        <v>7</v>
      </c>
      <c r="G42" s="46"/>
      <c r="H42" s="46">
        <v>14</v>
      </c>
      <c r="I42" s="47">
        <f t="shared" si="13"/>
        <v>7</v>
      </c>
      <c r="J42" s="47">
        <f t="shared" si="7"/>
        <v>0</v>
      </c>
      <c r="K42" s="48">
        <f t="shared" si="8"/>
        <v>73.454333333333338</v>
      </c>
      <c r="L42" s="245"/>
      <c r="M42" s="247"/>
      <c r="N42" s="53"/>
      <c r="O42" s="128"/>
      <c r="P42" s="98">
        <f t="shared" si="2"/>
        <v>7</v>
      </c>
      <c r="Q42" s="98">
        <f t="shared" si="3"/>
        <v>7</v>
      </c>
      <c r="R42" s="98">
        <f t="shared" si="4"/>
        <v>0</v>
      </c>
      <c r="S42" s="98">
        <f t="shared" si="5"/>
        <v>14</v>
      </c>
      <c r="T42" s="98">
        <f t="shared" si="9"/>
        <v>7</v>
      </c>
      <c r="U42" s="98">
        <f t="shared" si="10"/>
        <v>0</v>
      </c>
      <c r="V42" s="98">
        <f t="shared" si="11"/>
        <v>73.272599999999997</v>
      </c>
      <c r="W42" s="98"/>
      <c r="AB42" s="144"/>
    </row>
    <row r="43" spans="1:28" ht="22.5" customHeight="1">
      <c r="A43" s="41" t="str">
        <f t="shared" si="0"/>
        <v>Mittwoch</v>
      </c>
      <c r="B43" s="49">
        <f t="shared" si="12"/>
        <v>42032</v>
      </c>
      <c r="C43" s="50" t="s">
        <v>40</v>
      </c>
      <c r="D43" s="51">
        <v>7</v>
      </c>
      <c r="E43" s="52">
        <f t="shared" si="6"/>
        <v>7</v>
      </c>
      <c r="F43" s="46">
        <v>7</v>
      </c>
      <c r="G43" s="46"/>
      <c r="H43" s="46">
        <v>17</v>
      </c>
      <c r="I43" s="47">
        <f t="shared" si="13"/>
        <v>10</v>
      </c>
      <c r="J43" s="47">
        <f t="shared" si="7"/>
        <v>3</v>
      </c>
      <c r="K43" s="48">
        <f t="shared" si="8"/>
        <v>76.454333333333338</v>
      </c>
      <c r="L43" s="245"/>
      <c r="M43" s="247"/>
      <c r="N43" s="53"/>
      <c r="O43" s="128"/>
      <c r="P43" s="98">
        <f t="shared" si="2"/>
        <v>7</v>
      </c>
      <c r="Q43" s="98">
        <f t="shared" si="3"/>
        <v>7</v>
      </c>
      <c r="R43" s="98">
        <f t="shared" si="4"/>
        <v>0</v>
      </c>
      <c r="S43" s="98">
        <f t="shared" si="5"/>
        <v>17</v>
      </c>
      <c r="T43" s="98">
        <f t="shared" si="9"/>
        <v>10</v>
      </c>
      <c r="U43" s="98">
        <f t="shared" si="10"/>
        <v>3</v>
      </c>
      <c r="V43" s="98">
        <f t="shared" si="11"/>
        <v>76.272599999999997</v>
      </c>
      <c r="W43" s="98"/>
      <c r="AB43" s="144"/>
    </row>
    <row r="44" spans="1:28" ht="22.5" customHeight="1">
      <c r="A44" s="41" t="str">
        <f t="shared" si="0"/>
        <v>Donnerstag</v>
      </c>
      <c r="B44" s="49">
        <f t="shared" si="12"/>
        <v>42033</v>
      </c>
      <c r="C44" s="50" t="s">
        <v>40</v>
      </c>
      <c r="D44" s="51">
        <v>7</v>
      </c>
      <c r="E44" s="52">
        <f t="shared" si="6"/>
        <v>7</v>
      </c>
      <c r="F44" s="46">
        <v>7</v>
      </c>
      <c r="G44" s="46"/>
      <c r="H44" s="46">
        <v>17</v>
      </c>
      <c r="I44" s="47">
        <f t="shared" si="13"/>
        <v>10</v>
      </c>
      <c r="J44" s="47">
        <f t="shared" si="7"/>
        <v>3</v>
      </c>
      <c r="K44" s="48">
        <f t="shared" si="8"/>
        <v>79.454333333333338</v>
      </c>
      <c r="L44" s="245"/>
      <c r="M44" s="247"/>
      <c r="N44" s="53"/>
      <c r="O44" s="128"/>
      <c r="P44" s="98">
        <f t="shared" si="2"/>
        <v>7</v>
      </c>
      <c r="Q44" s="98">
        <f t="shared" si="3"/>
        <v>7</v>
      </c>
      <c r="R44" s="98">
        <f t="shared" si="4"/>
        <v>0</v>
      </c>
      <c r="S44" s="98">
        <f t="shared" si="5"/>
        <v>17</v>
      </c>
      <c r="T44" s="98">
        <f t="shared" si="9"/>
        <v>10</v>
      </c>
      <c r="U44" s="98">
        <f t="shared" si="10"/>
        <v>3</v>
      </c>
      <c r="V44" s="98">
        <f t="shared" si="11"/>
        <v>79.272599999999997</v>
      </c>
      <c r="W44" s="98"/>
      <c r="AB44" s="144"/>
    </row>
    <row r="45" spans="1:28" ht="22.5" customHeight="1">
      <c r="A45" s="41" t="str">
        <f t="shared" si="0"/>
        <v>Freitag</v>
      </c>
      <c r="B45" s="49">
        <f t="shared" si="12"/>
        <v>42034</v>
      </c>
      <c r="C45" s="50" t="s">
        <v>37</v>
      </c>
      <c r="D45" s="51">
        <v>7</v>
      </c>
      <c r="E45" s="52">
        <f t="shared" si="6"/>
        <v>3.9829999999999997</v>
      </c>
      <c r="F45" s="46"/>
      <c r="G45" s="46"/>
      <c r="H45" s="46"/>
      <c r="I45" s="47">
        <f t="shared" si="13"/>
        <v>3.9829999999999997</v>
      </c>
      <c r="J45" s="47">
        <f t="shared" si="7"/>
        <v>0</v>
      </c>
      <c r="K45" s="48">
        <f t="shared" si="8"/>
        <v>79.454333333333338</v>
      </c>
      <c r="L45" s="245"/>
      <c r="M45" s="247"/>
      <c r="N45" s="53"/>
      <c r="O45" s="128"/>
      <c r="P45" s="98">
        <f t="shared" si="2"/>
        <v>3.5897999999999999</v>
      </c>
      <c r="Q45" s="98">
        <f t="shared" si="3"/>
        <v>0</v>
      </c>
      <c r="R45" s="98">
        <f t="shared" si="4"/>
        <v>0</v>
      </c>
      <c r="S45" s="98">
        <f t="shared" si="5"/>
        <v>0</v>
      </c>
      <c r="T45" s="98">
        <f t="shared" si="9"/>
        <v>3.5897999999999999</v>
      </c>
      <c r="U45" s="98">
        <f t="shared" si="10"/>
        <v>0</v>
      </c>
      <c r="V45" s="98">
        <f t="shared" si="11"/>
        <v>79.272599999999997</v>
      </c>
      <c r="W45" s="98"/>
      <c r="AB45" s="144"/>
    </row>
    <row r="46" spans="1:28" ht="22.5" customHeight="1" thickBot="1">
      <c r="A46" s="41" t="str">
        <f t="shared" si="0"/>
        <v>Samstag</v>
      </c>
      <c r="B46" s="54">
        <f t="shared" si="12"/>
        <v>42035</v>
      </c>
      <c r="C46" s="55"/>
      <c r="D46" s="56"/>
      <c r="E46" s="57" t="str">
        <f t="shared" si="6"/>
        <v/>
      </c>
      <c r="F46" s="58"/>
      <c r="G46" s="58"/>
      <c r="H46" s="58"/>
      <c r="I46" s="59">
        <f t="shared" si="13"/>
        <v>0</v>
      </c>
      <c r="J46" s="59">
        <f t="shared" si="7"/>
        <v>0</v>
      </c>
      <c r="K46" s="60">
        <f t="shared" si="8"/>
        <v>79.454333333333338</v>
      </c>
      <c r="L46" s="248"/>
      <c r="M46" s="250"/>
      <c r="N46" s="53"/>
      <c r="O46" s="128"/>
      <c r="P46" s="100">
        <f t="shared" si="2"/>
        <v>0</v>
      </c>
      <c r="Q46" s="100">
        <f t="shared" si="3"/>
        <v>0</v>
      </c>
      <c r="R46" s="100">
        <f t="shared" si="4"/>
        <v>0</v>
      </c>
      <c r="S46" s="100">
        <f t="shared" si="5"/>
        <v>0</v>
      </c>
      <c r="T46" s="100">
        <f t="shared" si="9"/>
        <v>0</v>
      </c>
      <c r="U46" s="100">
        <f t="shared" si="10"/>
        <v>0</v>
      </c>
      <c r="V46" s="100">
        <f t="shared" si="11"/>
        <v>79.272599999999997</v>
      </c>
      <c r="W46" s="101"/>
      <c r="AB46" s="144"/>
    </row>
    <row r="47" spans="1:28" ht="18.75" customHeight="1">
      <c r="B47" s="61" t="s">
        <v>48</v>
      </c>
      <c r="C47" s="62"/>
      <c r="D47" s="63"/>
      <c r="E47" s="63" t="s">
        <v>24</v>
      </c>
      <c r="F47" s="64"/>
      <c r="G47" s="64"/>
      <c r="H47" s="64"/>
      <c r="I47" s="63" t="s">
        <v>34</v>
      </c>
      <c r="J47" s="63" t="s">
        <v>50</v>
      </c>
      <c r="K47" s="63" t="s">
        <v>49</v>
      </c>
      <c r="L47" s="65"/>
      <c r="M47" s="66"/>
      <c r="N47" s="67"/>
      <c r="O47" s="102"/>
      <c r="P47" s="98">
        <f>IF(E48="",0,INT(E48)+((E48-INT(E48))/100*60))</f>
        <v>91.436799999999991</v>
      </c>
      <c r="Q47" s="102"/>
      <c r="R47" s="102"/>
      <c r="T47" s="101">
        <f>IF(I48="","",INT(I48)+((I48-INT(I48))/100*60))</f>
        <v>169.10939999999999</v>
      </c>
      <c r="U47" s="98">
        <f>IF(J48="","",INT(J48)+((J48-INT(J48))/100*60))</f>
        <v>77.272599999999997</v>
      </c>
      <c r="V47" s="103">
        <f>IF(K48="","",INT(K48)+((K48-INT(K48))/100*60))</f>
        <v>79.272599999999997</v>
      </c>
      <c r="W47" s="103"/>
      <c r="AB47" s="144"/>
    </row>
    <row r="48" spans="1:28" ht="18.75" customHeight="1">
      <c r="B48" s="68"/>
      <c r="C48" s="69"/>
      <c r="D48" s="70"/>
      <c r="E48" s="71">
        <f>SUM(E16:E46)</f>
        <v>91.72799999999998</v>
      </c>
      <c r="F48" s="72"/>
      <c r="G48" s="73"/>
      <c r="H48" s="70"/>
      <c r="I48" s="71">
        <f>SUM(I16:I46)</f>
        <v>169.18233333333333</v>
      </c>
      <c r="J48" s="71">
        <f>SUM(J16:J46)</f>
        <v>77.454333333333338</v>
      </c>
      <c r="K48" s="131">
        <f>K46</f>
        <v>79.454333333333338</v>
      </c>
      <c r="L48" s="132"/>
      <c r="M48" s="74"/>
      <c r="N48" s="75"/>
      <c r="O48" s="105"/>
      <c r="P48" s="104">
        <f>E48/24</f>
        <v>3.8219999999999992</v>
      </c>
      <c r="Q48" s="105"/>
      <c r="R48" s="105"/>
      <c r="T48" s="104">
        <f>I48/24</f>
        <v>7.0492638888888886</v>
      </c>
      <c r="U48" s="104">
        <f>IF(U47&lt;0,"-"&amp;TEXT((U47*-1)/24,"[h]:mm"),U47/24)</f>
        <v>3.2196916666666664</v>
      </c>
      <c r="AB48" s="144"/>
    </row>
    <row r="49" spans="2:28">
      <c r="B49" s="76"/>
      <c r="C49" s="76"/>
      <c r="D49" s="76"/>
      <c r="E49" s="76"/>
      <c r="F49" s="77"/>
      <c r="G49" s="78"/>
      <c r="H49" s="157" t="s">
        <v>82</v>
      </c>
      <c r="I49" s="10"/>
      <c r="J49" s="158"/>
      <c r="K49" s="80"/>
      <c r="L49" s="81"/>
      <c r="M49" s="82"/>
      <c r="N49" s="82"/>
      <c r="O49" s="106"/>
      <c r="P49" s="106"/>
      <c r="Q49" s="106"/>
      <c r="R49" s="106"/>
      <c r="U49" s="98">
        <f>IF(U47&lt;0,U47*-1,U47)</f>
        <v>77.272599999999997</v>
      </c>
      <c r="AB49" s="144"/>
    </row>
    <row r="50" spans="2:28">
      <c r="B50" s="76"/>
      <c r="C50" s="76"/>
      <c r="D50" s="76"/>
      <c r="E50" s="76"/>
      <c r="F50" s="77"/>
      <c r="G50" s="78"/>
      <c r="H50" s="159" t="s">
        <v>76</v>
      </c>
      <c r="I50" s="158"/>
      <c r="J50" s="158"/>
      <c r="K50" s="80"/>
      <c r="L50" s="81"/>
      <c r="M50" s="82"/>
      <c r="N50" s="82"/>
      <c r="O50" s="106"/>
      <c r="P50" s="106"/>
      <c r="Q50" s="106"/>
      <c r="R50" s="106"/>
      <c r="U50" s="104">
        <f>U49/24</f>
        <v>3.2196916666666664</v>
      </c>
      <c r="AB50" s="144"/>
    </row>
    <row r="51" spans="2:28">
      <c r="B51" s="83"/>
      <c r="C51" s="83"/>
      <c r="D51" s="83"/>
      <c r="E51" s="83"/>
      <c r="F51" s="83"/>
      <c r="G51" s="83"/>
      <c r="H51" s="84" t="s">
        <v>78</v>
      </c>
      <c r="I51" s="10"/>
      <c r="J51" s="10"/>
      <c r="AB51" s="144"/>
    </row>
    <row r="52" spans="2:28">
      <c r="B52" s="84"/>
      <c r="C52" s="84"/>
      <c r="D52" s="84"/>
      <c r="E52" s="84"/>
      <c r="F52" s="84"/>
      <c r="G52" s="84"/>
      <c r="H52" s="41" t="s">
        <v>81</v>
      </c>
      <c r="I52" s="160"/>
      <c r="J52" s="90"/>
      <c r="K52" s="251"/>
      <c r="L52" s="251"/>
      <c r="M52" s="85"/>
      <c r="N52" s="85"/>
      <c r="O52" s="107"/>
      <c r="P52" s="107"/>
      <c r="Q52" s="107"/>
      <c r="R52" s="107"/>
      <c r="AB52" s="144"/>
    </row>
    <row r="53" spans="2:28">
      <c r="B53" s="86"/>
      <c r="C53" s="86"/>
      <c r="D53" s="86"/>
      <c r="E53" s="86"/>
      <c r="F53" s="86"/>
      <c r="G53" s="86"/>
      <c r="H53" s="161" t="s">
        <v>77</v>
      </c>
      <c r="I53" s="10"/>
      <c r="J53" s="10"/>
      <c r="K53" s="87"/>
      <c r="L53" s="87"/>
      <c r="M53" s="88"/>
      <c r="AB53" s="144"/>
    </row>
    <row r="54" spans="2:28">
      <c r="B54" s="89" t="s">
        <v>5</v>
      </c>
      <c r="C54" s="252" t="s">
        <v>6</v>
      </c>
      <c r="D54" s="252"/>
      <c r="E54" s="252"/>
      <c r="F54" s="252"/>
      <c r="G54" s="252"/>
      <c r="H54" s="41" t="s">
        <v>79</v>
      </c>
      <c r="I54" s="162"/>
      <c r="J54" s="10"/>
      <c r="K54" s="89" t="s">
        <v>5</v>
      </c>
      <c r="L54" s="253" t="s">
        <v>20</v>
      </c>
      <c r="M54" s="253"/>
      <c r="AB54" s="144"/>
    </row>
    <row r="55" spans="2:28">
      <c r="B55" s="89"/>
      <c r="C55" s="135"/>
      <c r="D55" s="135"/>
      <c r="E55" s="135"/>
      <c r="F55" s="135"/>
      <c r="G55" s="135"/>
      <c r="H55" s="41" t="s">
        <v>80</v>
      </c>
      <c r="I55" s="162"/>
      <c r="J55" s="10"/>
      <c r="K55" s="89"/>
      <c r="L55" s="135"/>
      <c r="M55" s="135"/>
      <c r="AB55" s="144"/>
    </row>
    <row r="56" spans="2:28">
      <c r="H56" s="163" t="s">
        <v>83</v>
      </c>
      <c r="I56" s="41"/>
      <c r="J56" s="164">
        <v>42104</v>
      </c>
      <c r="S56" s="90"/>
      <c r="AB56" s="144"/>
    </row>
    <row r="57" spans="2:28" hidden="1">
      <c r="AB57" s="144"/>
    </row>
    <row r="58" spans="2:28" hidden="1">
      <c r="AB58" s="144"/>
    </row>
    <row r="59" spans="2:28" hidden="1">
      <c r="AB59" s="144"/>
    </row>
    <row r="60" spans="2:28" hidden="1">
      <c r="AB60" s="144"/>
    </row>
    <row r="61" spans="2:28" hidden="1">
      <c r="AB61" s="144"/>
    </row>
    <row r="62" spans="2:28" hidden="1">
      <c r="AB62" s="144"/>
    </row>
    <row r="63" spans="2:28" hidden="1">
      <c r="AB63" s="144"/>
    </row>
    <row r="64" spans="2:28" hidden="1">
      <c r="AB64" s="144"/>
    </row>
    <row r="65" spans="28:28" hidden="1">
      <c r="AB65" s="144"/>
    </row>
    <row r="66" spans="28:28" hidden="1">
      <c r="AB66" s="144"/>
    </row>
    <row r="67" spans="28:28" hidden="1">
      <c r="AB67" s="144"/>
    </row>
    <row r="68" spans="28:28" hidden="1">
      <c r="AB68" s="144"/>
    </row>
    <row r="69" spans="28:28" hidden="1">
      <c r="AB69" s="144"/>
    </row>
    <row r="70" spans="28:28" hidden="1">
      <c r="AB70" s="144"/>
    </row>
    <row r="71" spans="28:28" hidden="1">
      <c r="AB71" s="144"/>
    </row>
    <row r="72" spans="28:28" hidden="1">
      <c r="AB72" s="144"/>
    </row>
    <row r="73" spans="28:28" hidden="1">
      <c r="AB73" s="144"/>
    </row>
    <row r="74" spans="28:28" hidden="1">
      <c r="AB74" s="144"/>
    </row>
  </sheetData>
  <sheetProtection selectLockedCells="1"/>
  <mergeCells count="45">
    <mergeCell ref="B2:H2"/>
    <mergeCell ref="I2:J2"/>
    <mergeCell ref="L26:M26"/>
    <mergeCell ref="L25:M25"/>
    <mergeCell ref="L18:M18"/>
    <mergeCell ref="B10:C10"/>
    <mergeCell ref="B11:C11"/>
    <mergeCell ref="E5:H5"/>
    <mergeCell ref="E7:H7"/>
    <mergeCell ref="L21:M21"/>
    <mergeCell ref="C14:E14"/>
    <mergeCell ref="F14:H14"/>
    <mergeCell ref="C54:G54"/>
    <mergeCell ref="K52:L52"/>
    <mergeCell ref="L40:M40"/>
    <mergeCell ref="L14:M14"/>
    <mergeCell ref="L15:M15"/>
    <mergeCell ref="L54:M54"/>
    <mergeCell ref="L24:M24"/>
    <mergeCell ref="L23:M23"/>
    <mergeCell ref="L22:M22"/>
    <mergeCell ref="L27:M27"/>
    <mergeCell ref="L46:M46"/>
    <mergeCell ref="L45:M45"/>
    <mergeCell ref="L37:M37"/>
    <mergeCell ref="L36:M36"/>
    <mergeCell ref="L20:M20"/>
    <mergeCell ref="L44:M44"/>
    <mergeCell ref="L30:M30"/>
    <mergeCell ref="L29:M29"/>
    <mergeCell ref="L28:M28"/>
    <mergeCell ref="L35:M35"/>
    <mergeCell ref="I14:K14"/>
    <mergeCell ref="L31:M31"/>
    <mergeCell ref="L17:M17"/>
    <mergeCell ref="L16:M16"/>
    <mergeCell ref="L34:M34"/>
    <mergeCell ref="L33:M33"/>
    <mergeCell ref="L32:M32"/>
    <mergeCell ref="L19:M19"/>
    <mergeCell ref="L38:M38"/>
    <mergeCell ref="L43:M43"/>
    <mergeCell ref="L42:M42"/>
    <mergeCell ref="L41:M41"/>
    <mergeCell ref="L39:M39"/>
  </mergeCells>
  <conditionalFormatting sqref="B18 L16:L18 C16:E46 C47:L47">
    <cfRule type="expression" dxfId="122" priority="156" stopIfTrue="1">
      <formula>OR(($A16="Samstag"),($A16="Sonntag"))</formula>
    </cfRule>
  </conditionalFormatting>
  <conditionalFormatting sqref="B19 L19">
    <cfRule type="expression" dxfId="121" priority="155" stopIfTrue="1">
      <formula>OR(($A19="Samstag"),($A19="Sonntag"))</formula>
    </cfRule>
  </conditionalFormatting>
  <conditionalFormatting sqref="B20:B46 L20:L46">
    <cfRule type="expression" dxfId="120" priority="154" stopIfTrue="1">
      <formula>OR(($A20="Samstag"),($A20="Sonntag"))</formula>
    </cfRule>
  </conditionalFormatting>
  <conditionalFormatting sqref="B16:B17">
    <cfRule type="expression" dxfId="119" priority="153" stopIfTrue="1">
      <formula>OR(($A16="Samstag"),($A16="Sonntag"))</formula>
    </cfRule>
  </conditionalFormatting>
  <conditionalFormatting sqref="F26:H26">
    <cfRule type="expression" dxfId="118" priority="152" stopIfTrue="1">
      <formula>OR(($A26="Samstag"),($A26="Sonntag"))</formula>
    </cfRule>
  </conditionalFormatting>
  <conditionalFormatting sqref="F26:H26">
    <cfRule type="expression" dxfId="117" priority="151" stopIfTrue="1">
      <formula>OR(($A26="Samstag"),($A26="Sonntag"))</formula>
    </cfRule>
  </conditionalFormatting>
  <conditionalFormatting sqref="F46:H46">
    <cfRule type="expression" dxfId="116" priority="140" stopIfTrue="1">
      <formula>OR(($A46="Samstag"),($A46="Sonntag"))</formula>
    </cfRule>
  </conditionalFormatting>
  <conditionalFormatting sqref="F46:H46">
    <cfRule type="expression" dxfId="115" priority="139" stopIfTrue="1">
      <formula>OR(($A46="Samstag"),($A46="Sonntag"))</formula>
    </cfRule>
  </conditionalFormatting>
  <conditionalFormatting sqref="F40:H40">
    <cfRule type="expression" dxfId="114" priority="143" stopIfTrue="1">
      <formula>OR(($A40="Samstag"),($A40="Sonntag"))</formula>
    </cfRule>
  </conditionalFormatting>
  <conditionalFormatting sqref="F26:H26">
    <cfRule type="expression" dxfId="113" priority="147" stopIfTrue="1">
      <formula>OR(($A26="Samstag"),($A26="Sonntag"))</formula>
    </cfRule>
  </conditionalFormatting>
  <conditionalFormatting sqref="F18:H19">
    <cfRule type="expression" dxfId="112" priority="150" stopIfTrue="1">
      <formula>OR(($A18="Samstag"),($A18="Sonntag"))</formula>
    </cfRule>
  </conditionalFormatting>
  <conditionalFormatting sqref="F18:H18">
    <cfRule type="expression" dxfId="111" priority="149" stopIfTrue="1">
      <formula>OR(($A18="Samstag"),($A18="Sonntag"))</formula>
    </cfRule>
  </conditionalFormatting>
  <conditionalFormatting sqref="F19:H19">
    <cfRule type="expression" dxfId="110" priority="148" stopIfTrue="1">
      <formula>OR(($A19="Samstag"),($A19="Sonntag"))</formula>
    </cfRule>
  </conditionalFormatting>
  <conditionalFormatting sqref="F33:H33">
    <cfRule type="expression" dxfId="109" priority="145" stopIfTrue="1">
      <formula>OR(($A33="Samstag"),($A33="Sonntag"))</formula>
    </cfRule>
  </conditionalFormatting>
  <conditionalFormatting sqref="F33:H33">
    <cfRule type="expression" dxfId="108" priority="146" stopIfTrue="1">
      <formula>OR(($A33="Samstag"),($A33="Sonntag"))</formula>
    </cfRule>
  </conditionalFormatting>
  <conditionalFormatting sqref="F33:H33">
    <cfRule type="expression" dxfId="107" priority="144" stopIfTrue="1">
      <formula>OR(($A33="Samstag"),($A33="Sonntag"))</formula>
    </cfRule>
  </conditionalFormatting>
  <conditionalFormatting sqref="F40:H40">
    <cfRule type="expression" dxfId="106" priority="142" stopIfTrue="1">
      <formula>OR(($A40="Samstag"),($A40="Sonntag"))</formula>
    </cfRule>
  </conditionalFormatting>
  <conditionalFormatting sqref="F40:H40">
    <cfRule type="expression" dxfId="105" priority="141" stopIfTrue="1">
      <formula>OR(($A40="Samstag"),($A40="Sonntag"))</formula>
    </cfRule>
  </conditionalFormatting>
  <conditionalFormatting sqref="F16:H16">
    <cfRule type="expression" dxfId="104" priority="138" stopIfTrue="1">
      <formula>OR(($A16="Samstag"),($A16="Sonntag"))</formula>
    </cfRule>
  </conditionalFormatting>
  <conditionalFormatting sqref="F16:H16">
    <cfRule type="expression" dxfId="103" priority="137" stopIfTrue="1">
      <formula>OR(($A16="Samstag"),($A16="Sonntag"))</formula>
    </cfRule>
  </conditionalFormatting>
  <conditionalFormatting sqref="G17">
    <cfRule type="expression" dxfId="102" priority="136" stopIfTrue="1">
      <formula>OR(($A17="Samstag"),($A17="Sonntag"))</formula>
    </cfRule>
  </conditionalFormatting>
  <conditionalFormatting sqref="G17">
    <cfRule type="expression" dxfId="101" priority="135" stopIfTrue="1">
      <formula>OR(($A17="Samstag"),($A17="Sonntag"))</formula>
    </cfRule>
  </conditionalFormatting>
  <conditionalFormatting sqref="F25:H25">
    <cfRule type="expression" dxfId="100" priority="134" stopIfTrue="1">
      <formula>OR(($A25="Samstag"),($A25="Sonntag"))</formula>
    </cfRule>
  </conditionalFormatting>
  <conditionalFormatting sqref="F25:H25">
    <cfRule type="expression" dxfId="99" priority="133" stopIfTrue="1">
      <formula>OR(($A25="Samstag"),($A25="Sonntag"))</formula>
    </cfRule>
  </conditionalFormatting>
  <conditionalFormatting sqref="F32:H32">
    <cfRule type="expression" dxfId="98" priority="132" stopIfTrue="1">
      <formula>OR(($A32="Samstag"),($A32="Sonntag"))</formula>
    </cfRule>
  </conditionalFormatting>
  <conditionalFormatting sqref="F32:H32">
    <cfRule type="expression" dxfId="97" priority="131" stopIfTrue="1">
      <formula>OR(($A32="Samstag"),($A32="Sonntag"))</formula>
    </cfRule>
  </conditionalFormatting>
  <conditionalFormatting sqref="F39:H39">
    <cfRule type="expression" dxfId="96" priority="130" stopIfTrue="1">
      <formula>OR(($A39="Samstag"),($A39="Sonntag"))</formula>
    </cfRule>
  </conditionalFormatting>
  <conditionalFormatting sqref="F39:H39">
    <cfRule type="expression" dxfId="95" priority="129" stopIfTrue="1">
      <formula>OR(($A39="Samstag"),($A39="Sonntag"))</formula>
    </cfRule>
  </conditionalFormatting>
  <conditionalFormatting sqref="G20:G24">
    <cfRule type="expression" dxfId="94" priority="128" stopIfTrue="1">
      <formula>OR(($A20="Samstag"),($A20="Sonntag"))</formula>
    </cfRule>
  </conditionalFormatting>
  <conditionalFormatting sqref="G20:G24">
    <cfRule type="expression" dxfId="93" priority="127" stopIfTrue="1">
      <formula>OR(($A20="Samstag"),($A20="Sonntag"))</formula>
    </cfRule>
  </conditionalFormatting>
  <conditionalFormatting sqref="G27:G31">
    <cfRule type="expression" dxfId="92" priority="126" stopIfTrue="1">
      <formula>OR(($A27="Samstag"),($A27="Sonntag"))</formula>
    </cfRule>
  </conditionalFormatting>
  <conditionalFormatting sqref="G27:G31">
    <cfRule type="expression" dxfId="91" priority="125" stopIfTrue="1">
      <formula>OR(($A27="Samstag"),($A27="Sonntag"))</formula>
    </cfRule>
  </conditionalFormatting>
  <conditionalFormatting sqref="G34:G38">
    <cfRule type="expression" dxfId="90" priority="124" stopIfTrue="1">
      <formula>OR(($A34="Samstag"),($A34="Sonntag"))</formula>
    </cfRule>
  </conditionalFormatting>
  <conditionalFormatting sqref="G34:G38">
    <cfRule type="expression" dxfId="89" priority="123" stopIfTrue="1">
      <formula>OR(($A34="Samstag"),($A34="Sonntag"))</formula>
    </cfRule>
  </conditionalFormatting>
  <conditionalFormatting sqref="G41:G45">
    <cfRule type="expression" dxfId="88" priority="122" stopIfTrue="1">
      <formula>OR(($A41="Samstag"),($A41="Sonntag"))</formula>
    </cfRule>
  </conditionalFormatting>
  <conditionalFormatting sqref="G41:G45">
    <cfRule type="expression" dxfId="87" priority="121" stopIfTrue="1">
      <formula>OR(($A41="Samstag"),($A41="Sonntag"))</formula>
    </cfRule>
  </conditionalFormatting>
  <conditionalFormatting sqref="F17">
    <cfRule type="expression" dxfId="86" priority="91" stopIfTrue="1">
      <formula>OR(($A17="Samstag"),($A17="Sonntag"))</formula>
    </cfRule>
  </conditionalFormatting>
  <conditionalFormatting sqref="F17">
    <cfRule type="expression" dxfId="85" priority="90" stopIfTrue="1">
      <formula>OR(($A17="Samstag"),($A17="Sonntag"))</formula>
    </cfRule>
  </conditionalFormatting>
  <conditionalFormatting sqref="F20:F24">
    <cfRule type="expression" dxfId="84" priority="89" stopIfTrue="1">
      <formula>OR(($A20="Samstag"),($A20="Sonntag"))</formula>
    </cfRule>
  </conditionalFormatting>
  <conditionalFormatting sqref="F20:F24">
    <cfRule type="expression" dxfId="83" priority="88" stopIfTrue="1">
      <formula>OR(($A20="Samstag"),($A20="Sonntag"))</formula>
    </cfRule>
  </conditionalFormatting>
  <conditionalFormatting sqref="F27:F31">
    <cfRule type="expression" dxfId="82" priority="87" stopIfTrue="1">
      <formula>OR(($A27="Samstag"),($A27="Sonntag"))</formula>
    </cfRule>
  </conditionalFormatting>
  <conditionalFormatting sqref="F27:F31">
    <cfRule type="expression" dxfId="81" priority="86" stopIfTrue="1">
      <formula>OR(($A27="Samstag"),($A27="Sonntag"))</formula>
    </cfRule>
  </conditionalFormatting>
  <conditionalFormatting sqref="F34:F38">
    <cfRule type="expression" dxfId="80" priority="85" stopIfTrue="1">
      <formula>OR(($A34="Samstag"),($A34="Sonntag"))</formula>
    </cfRule>
  </conditionalFormatting>
  <conditionalFormatting sqref="F34:F38">
    <cfRule type="expression" dxfId="79" priority="84" stopIfTrue="1">
      <formula>OR(($A34="Samstag"),($A34="Sonntag"))</formula>
    </cfRule>
  </conditionalFormatting>
  <conditionalFormatting sqref="H34:H38">
    <cfRule type="expression" dxfId="78" priority="75" stopIfTrue="1">
      <formula>OR(($A34="Samstag"),($A34="Sonntag"))</formula>
    </cfRule>
  </conditionalFormatting>
  <conditionalFormatting sqref="H34:H38">
    <cfRule type="expression" dxfId="77" priority="74" stopIfTrue="1">
      <formula>OR(($A34="Samstag"),($A34="Sonntag"))</formula>
    </cfRule>
  </conditionalFormatting>
  <conditionalFormatting sqref="F41:F45">
    <cfRule type="expression" dxfId="76" priority="83" stopIfTrue="1">
      <formula>OR(($A41="Samstag"),($A41="Sonntag"))</formula>
    </cfRule>
  </conditionalFormatting>
  <conditionalFormatting sqref="F41:F45">
    <cfRule type="expression" dxfId="75" priority="82" stopIfTrue="1">
      <formula>OR(($A41="Samstag"),($A41="Sonntag"))</formula>
    </cfRule>
  </conditionalFormatting>
  <conditionalFormatting sqref="H17">
    <cfRule type="expression" dxfId="74" priority="81" stopIfTrue="1">
      <formula>OR(($A17="Samstag"),($A17="Sonntag"))</formula>
    </cfRule>
  </conditionalFormatting>
  <conditionalFormatting sqref="H17">
    <cfRule type="expression" dxfId="73" priority="80" stopIfTrue="1">
      <formula>OR(($A17="Samstag"),($A17="Sonntag"))</formula>
    </cfRule>
  </conditionalFormatting>
  <conditionalFormatting sqref="H20:H24">
    <cfRule type="expression" dxfId="72" priority="79" stopIfTrue="1">
      <formula>OR(($A20="Samstag"),($A20="Sonntag"))</formula>
    </cfRule>
  </conditionalFormatting>
  <conditionalFormatting sqref="H20:H24">
    <cfRule type="expression" dxfId="71" priority="78" stopIfTrue="1">
      <formula>OR(($A20="Samstag"),($A20="Sonntag"))</formula>
    </cfRule>
  </conditionalFormatting>
  <conditionalFormatting sqref="H27:H31">
    <cfRule type="expression" dxfId="70" priority="77" stopIfTrue="1">
      <formula>OR(($A27="Samstag"),($A27="Sonntag"))</formula>
    </cfRule>
  </conditionalFormatting>
  <conditionalFormatting sqref="H27:H31">
    <cfRule type="expression" dxfId="69" priority="76" stopIfTrue="1">
      <formula>OR(($A27="Samstag"),($A27="Sonntag"))</formula>
    </cfRule>
  </conditionalFormatting>
  <conditionalFormatting sqref="H41:H45">
    <cfRule type="expression" dxfId="68" priority="73" stopIfTrue="1">
      <formula>OR(($A41="Samstag"),($A41="Sonntag"))</formula>
    </cfRule>
  </conditionalFormatting>
  <conditionalFormatting sqref="H41:H45">
    <cfRule type="expression" dxfId="67" priority="72" stopIfTrue="1">
      <formula>OR(($A41="Samstag"),($A41="Sonntag"))</formula>
    </cfRule>
  </conditionalFormatting>
  <conditionalFormatting sqref="I26:J26">
    <cfRule type="expression" dxfId="66" priority="69" stopIfTrue="1">
      <formula>OR(($A26="Samstag"),($A26="Sonntag"))</formula>
    </cfRule>
  </conditionalFormatting>
  <conditionalFormatting sqref="I26:J26">
    <cfRule type="expression" dxfId="65" priority="68" stopIfTrue="1">
      <formula>OR(($A26="Samstag"),($A26="Sonntag"))</formula>
    </cfRule>
  </conditionalFormatting>
  <conditionalFormatting sqref="I46:J46">
    <cfRule type="expression" dxfId="64" priority="57" stopIfTrue="1">
      <formula>OR(($A46="Samstag"),($A46="Sonntag"))</formula>
    </cfRule>
  </conditionalFormatting>
  <conditionalFormatting sqref="I46:J46">
    <cfRule type="expression" dxfId="63" priority="56" stopIfTrue="1">
      <formula>OR(($A46="Samstag"),($A46="Sonntag"))</formula>
    </cfRule>
  </conditionalFormatting>
  <conditionalFormatting sqref="I40:J40">
    <cfRule type="expression" dxfId="62" priority="60" stopIfTrue="1">
      <formula>OR(($A40="Samstag"),($A40="Sonntag"))</formula>
    </cfRule>
  </conditionalFormatting>
  <conditionalFormatting sqref="I26:J26">
    <cfRule type="expression" dxfId="61" priority="64" stopIfTrue="1">
      <formula>OR(($A26="Samstag"),($A26="Sonntag"))</formula>
    </cfRule>
  </conditionalFormatting>
  <conditionalFormatting sqref="I18:J19">
    <cfRule type="expression" dxfId="60" priority="67" stopIfTrue="1">
      <formula>OR(($A18="Samstag"),($A18="Sonntag"))</formula>
    </cfRule>
  </conditionalFormatting>
  <conditionalFormatting sqref="I18:J18">
    <cfRule type="expression" dxfId="59" priority="66" stopIfTrue="1">
      <formula>OR(($A18="Samstag"),($A18="Sonntag"))</formula>
    </cfRule>
  </conditionalFormatting>
  <conditionalFormatting sqref="I19:J19">
    <cfRule type="expression" dxfId="58" priority="65" stopIfTrue="1">
      <formula>OR(($A19="Samstag"),($A19="Sonntag"))</formula>
    </cfRule>
  </conditionalFormatting>
  <conditionalFormatting sqref="I33:J33">
    <cfRule type="expression" dxfId="57" priority="62" stopIfTrue="1">
      <formula>OR(($A33="Samstag"),($A33="Sonntag"))</formula>
    </cfRule>
  </conditionalFormatting>
  <conditionalFormatting sqref="I33:J33">
    <cfRule type="expression" dxfId="56" priority="63" stopIfTrue="1">
      <formula>OR(($A33="Samstag"),($A33="Sonntag"))</formula>
    </cfRule>
  </conditionalFormatting>
  <conditionalFormatting sqref="I33:J33">
    <cfRule type="expression" dxfId="55" priority="61" stopIfTrue="1">
      <formula>OR(($A33="Samstag"),($A33="Sonntag"))</formula>
    </cfRule>
  </conditionalFormatting>
  <conditionalFormatting sqref="I40:J40">
    <cfRule type="expression" dxfId="54" priority="59" stopIfTrue="1">
      <formula>OR(($A40="Samstag"),($A40="Sonntag"))</formula>
    </cfRule>
  </conditionalFormatting>
  <conditionalFormatting sqref="I40:J40">
    <cfRule type="expression" dxfId="53" priority="58" stopIfTrue="1">
      <formula>OR(($A40="Samstag"),($A40="Sonntag"))</formula>
    </cfRule>
  </conditionalFormatting>
  <conditionalFormatting sqref="I16:J16">
    <cfRule type="expression" dxfId="52" priority="55" stopIfTrue="1">
      <formula>OR(($A16="Samstag"),($A16="Sonntag"))</formula>
    </cfRule>
  </conditionalFormatting>
  <conditionalFormatting sqref="I16:J16">
    <cfRule type="expression" dxfId="51" priority="54" stopIfTrue="1">
      <formula>OR(($A16="Samstag"),($A16="Sonntag"))</formula>
    </cfRule>
  </conditionalFormatting>
  <conditionalFormatting sqref="I25:J25">
    <cfRule type="expression" dxfId="50" priority="53" stopIfTrue="1">
      <formula>OR(($A25="Samstag"),($A25="Sonntag"))</formula>
    </cfRule>
  </conditionalFormatting>
  <conditionalFormatting sqref="I25:J25">
    <cfRule type="expression" dxfId="49" priority="52" stopIfTrue="1">
      <formula>OR(($A25="Samstag"),($A25="Sonntag"))</formula>
    </cfRule>
  </conditionalFormatting>
  <conditionalFormatting sqref="I32:J32">
    <cfRule type="expression" dxfId="48" priority="51" stopIfTrue="1">
      <formula>OR(($A32="Samstag"),($A32="Sonntag"))</formula>
    </cfRule>
  </conditionalFormatting>
  <conditionalFormatting sqref="I32:J32">
    <cfRule type="expression" dxfId="47" priority="50" stopIfTrue="1">
      <formula>OR(($A32="Samstag"),($A32="Sonntag"))</formula>
    </cfRule>
  </conditionalFormatting>
  <conditionalFormatting sqref="I39:J39">
    <cfRule type="expression" dxfId="46" priority="49" stopIfTrue="1">
      <formula>OR(($A39="Samstag"),($A39="Sonntag"))</formula>
    </cfRule>
  </conditionalFormatting>
  <conditionalFormatting sqref="I39:J39">
    <cfRule type="expression" dxfId="45" priority="48" stopIfTrue="1">
      <formula>OR(($A39="Samstag"),($A39="Sonntag"))</formula>
    </cfRule>
  </conditionalFormatting>
  <conditionalFormatting sqref="I34:J38">
    <cfRule type="expression" dxfId="44" priority="41" stopIfTrue="1">
      <formula>OR(($A34="Samstag"),($A34="Sonntag"))</formula>
    </cfRule>
  </conditionalFormatting>
  <conditionalFormatting sqref="I34:J38">
    <cfRule type="expression" dxfId="43" priority="40" stopIfTrue="1">
      <formula>OR(($A34="Samstag"),($A34="Sonntag"))</formula>
    </cfRule>
  </conditionalFormatting>
  <conditionalFormatting sqref="I17:J17">
    <cfRule type="expression" dxfId="42" priority="47" stopIfTrue="1">
      <formula>OR(($A17="Samstag"),($A17="Sonntag"))</formula>
    </cfRule>
  </conditionalFormatting>
  <conditionalFormatting sqref="I17:J17">
    <cfRule type="expression" dxfId="41" priority="46" stopIfTrue="1">
      <formula>OR(($A17="Samstag"),($A17="Sonntag"))</formula>
    </cfRule>
  </conditionalFormatting>
  <conditionalFormatting sqref="I20:J24">
    <cfRule type="expression" dxfId="40" priority="45" stopIfTrue="1">
      <formula>OR(($A20="Samstag"),($A20="Sonntag"))</formula>
    </cfRule>
  </conditionalFormatting>
  <conditionalFormatting sqref="I20:J24">
    <cfRule type="expression" dxfId="39" priority="44" stopIfTrue="1">
      <formula>OR(($A20="Samstag"),($A20="Sonntag"))</formula>
    </cfRule>
  </conditionalFormatting>
  <conditionalFormatting sqref="I27:J31">
    <cfRule type="expression" dxfId="38" priority="43" stopIfTrue="1">
      <formula>OR(($A27="Samstag"),($A27="Sonntag"))</formula>
    </cfRule>
  </conditionalFormatting>
  <conditionalFormatting sqref="I27:J31">
    <cfRule type="expression" dxfId="37" priority="42" stopIfTrue="1">
      <formula>OR(($A27="Samstag"),($A27="Sonntag"))</formula>
    </cfRule>
  </conditionalFormatting>
  <conditionalFormatting sqref="I41:J45">
    <cfRule type="expression" dxfId="36" priority="39" stopIfTrue="1">
      <formula>OR(($A41="Samstag"),($A41="Sonntag"))</formula>
    </cfRule>
  </conditionalFormatting>
  <conditionalFormatting sqref="I41:J45">
    <cfRule type="expression" dxfId="35" priority="38" stopIfTrue="1">
      <formula>OR(($A41="Samstag"),($A41="Sonntag"))</formula>
    </cfRule>
  </conditionalFormatting>
  <conditionalFormatting sqref="K26">
    <cfRule type="expression" dxfId="34" priority="37" stopIfTrue="1">
      <formula>OR(($A26="Samstag"),($A26="Sonntag"))</formula>
    </cfRule>
  </conditionalFormatting>
  <conditionalFormatting sqref="K26">
    <cfRule type="expression" dxfId="33" priority="36" stopIfTrue="1">
      <formula>OR(($A26="Samstag"),($A26="Sonntag"))</formula>
    </cfRule>
  </conditionalFormatting>
  <conditionalFormatting sqref="K46">
    <cfRule type="expression" dxfId="32" priority="25" stopIfTrue="1">
      <formula>OR(($A46="Samstag"),($A46="Sonntag"))</formula>
    </cfRule>
  </conditionalFormatting>
  <conditionalFormatting sqref="K46">
    <cfRule type="expression" dxfId="31" priority="24" stopIfTrue="1">
      <formula>OR(($A46="Samstag"),($A46="Sonntag"))</formula>
    </cfRule>
  </conditionalFormatting>
  <conditionalFormatting sqref="K40">
    <cfRule type="expression" dxfId="30" priority="28" stopIfTrue="1">
      <formula>OR(($A40="Samstag"),($A40="Sonntag"))</formula>
    </cfRule>
  </conditionalFormatting>
  <conditionalFormatting sqref="K26">
    <cfRule type="expression" dxfId="29" priority="32" stopIfTrue="1">
      <formula>OR(($A26="Samstag"),($A26="Sonntag"))</formula>
    </cfRule>
  </conditionalFormatting>
  <conditionalFormatting sqref="K18:K19">
    <cfRule type="expression" dxfId="28" priority="35" stopIfTrue="1">
      <formula>OR(($A18="Samstag"),($A18="Sonntag"))</formula>
    </cfRule>
  </conditionalFormatting>
  <conditionalFormatting sqref="K18">
    <cfRule type="expression" dxfId="27" priority="34" stopIfTrue="1">
      <formula>OR(($A18="Samstag"),($A18="Sonntag"))</formula>
    </cfRule>
  </conditionalFormatting>
  <conditionalFormatting sqref="K19">
    <cfRule type="expression" dxfId="26" priority="33" stopIfTrue="1">
      <formula>OR(($A19="Samstag"),($A19="Sonntag"))</formula>
    </cfRule>
  </conditionalFormatting>
  <conditionalFormatting sqref="K33">
    <cfRule type="expression" dxfId="25" priority="30" stopIfTrue="1">
      <formula>OR(($A33="Samstag"),($A33="Sonntag"))</formula>
    </cfRule>
  </conditionalFormatting>
  <conditionalFormatting sqref="K33">
    <cfRule type="expression" dxfId="24" priority="31" stopIfTrue="1">
      <formula>OR(($A33="Samstag"),($A33="Sonntag"))</formula>
    </cfRule>
  </conditionalFormatting>
  <conditionalFormatting sqref="K33">
    <cfRule type="expression" dxfId="23" priority="29" stopIfTrue="1">
      <formula>OR(($A33="Samstag"),($A33="Sonntag"))</formula>
    </cfRule>
  </conditionalFormatting>
  <conditionalFormatting sqref="K40">
    <cfRule type="expression" dxfId="22" priority="27" stopIfTrue="1">
      <formula>OR(($A40="Samstag"),($A40="Sonntag"))</formula>
    </cfRule>
  </conditionalFormatting>
  <conditionalFormatting sqref="K40">
    <cfRule type="expression" dxfId="21" priority="26" stopIfTrue="1">
      <formula>OR(($A40="Samstag"),($A40="Sonntag"))</formula>
    </cfRule>
  </conditionalFormatting>
  <conditionalFormatting sqref="K16">
    <cfRule type="expression" dxfId="20" priority="23" stopIfTrue="1">
      <formula>OR(($A16="Samstag"),($A16="Sonntag"))</formula>
    </cfRule>
  </conditionalFormatting>
  <conditionalFormatting sqref="K16">
    <cfRule type="expression" dxfId="19" priority="22" stopIfTrue="1">
      <formula>OR(($A16="Samstag"),($A16="Sonntag"))</formula>
    </cfRule>
  </conditionalFormatting>
  <conditionalFormatting sqref="K25">
    <cfRule type="expression" dxfId="18" priority="21" stopIfTrue="1">
      <formula>OR(($A25="Samstag"),($A25="Sonntag"))</formula>
    </cfRule>
  </conditionalFormatting>
  <conditionalFormatting sqref="K25">
    <cfRule type="expression" dxfId="17" priority="20" stopIfTrue="1">
      <formula>OR(($A25="Samstag"),($A25="Sonntag"))</formula>
    </cfRule>
  </conditionalFormatting>
  <conditionalFormatting sqref="K32">
    <cfRule type="expression" dxfId="16" priority="19" stopIfTrue="1">
      <formula>OR(($A32="Samstag"),($A32="Sonntag"))</formula>
    </cfRule>
  </conditionalFormatting>
  <conditionalFormatting sqref="K32">
    <cfRule type="expression" dxfId="15" priority="18" stopIfTrue="1">
      <formula>OR(($A32="Samstag"),($A32="Sonntag"))</formula>
    </cfRule>
  </conditionalFormatting>
  <conditionalFormatting sqref="K39">
    <cfRule type="expression" dxfId="14" priority="17" stopIfTrue="1">
      <formula>OR(($A39="Samstag"),($A39="Sonntag"))</formula>
    </cfRule>
  </conditionalFormatting>
  <conditionalFormatting sqref="K39">
    <cfRule type="expression" dxfId="13" priority="16" stopIfTrue="1">
      <formula>OR(($A39="Samstag"),($A39="Sonntag"))</formula>
    </cfRule>
  </conditionalFormatting>
  <conditionalFormatting sqref="K34:K38">
    <cfRule type="expression" dxfId="12" priority="9" stopIfTrue="1">
      <formula>OR(($A34="Samstag"),($A34="Sonntag"))</formula>
    </cfRule>
  </conditionalFormatting>
  <conditionalFormatting sqref="K34:K38">
    <cfRule type="expression" dxfId="11" priority="8" stopIfTrue="1">
      <formula>OR(($A34="Samstag"),($A34="Sonntag"))</formula>
    </cfRule>
  </conditionalFormatting>
  <conditionalFormatting sqref="K17">
    <cfRule type="expression" dxfId="10" priority="15" stopIfTrue="1">
      <formula>OR(($A17="Samstag"),($A17="Sonntag"))</formula>
    </cfRule>
  </conditionalFormatting>
  <conditionalFormatting sqref="K17">
    <cfRule type="expression" dxfId="9" priority="14" stopIfTrue="1">
      <formula>OR(($A17="Samstag"),($A17="Sonntag"))</formula>
    </cfRule>
  </conditionalFormatting>
  <conditionalFormatting sqref="K20:K24">
    <cfRule type="expression" dxfId="8" priority="13" stopIfTrue="1">
      <formula>OR(($A20="Samstag"),($A20="Sonntag"))</formula>
    </cfRule>
  </conditionalFormatting>
  <conditionalFormatting sqref="K20:K24">
    <cfRule type="expression" dxfId="7" priority="12" stopIfTrue="1">
      <formula>OR(($A20="Samstag"),($A20="Sonntag"))</formula>
    </cfRule>
  </conditionalFormatting>
  <conditionalFormatting sqref="K27:K31">
    <cfRule type="expression" dxfId="6" priority="11" stopIfTrue="1">
      <formula>OR(($A27="Samstag"),($A27="Sonntag"))</formula>
    </cfRule>
  </conditionalFormatting>
  <conditionalFormatting sqref="K27:K31">
    <cfRule type="expression" dxfId="5" priority="10" stopIfTrue="1">
      <formula>OR(($A27="Samstag"),($A27="Sonntag"))</formula>
    </cfRule>
  </conditionalFormatting>
  <conditionalFormatting sqref="K41:K45">
    <cfRule type="expression" dxfId="4" priority="7" stopIfTrue="1">
      <formula>OR(($A41="Samstag"),($A41="Sonntag"))</formula>
    </cfRule>
  </conditionalFormatting>
  <conditionalFormatting sqref="K41:K45">
    <cfRule type="expression" dxfId="3" priority="6" stopIfTrue="1">
      <formula>OR(($A41="Samstag"),($A41="Sonntag"))</formula>
    </cfRule>
  </conditionalFormatting>
  <conditionalFormatting sqref="I11">
    <cfRule type="cellIs" dxfId="2" priority="1" stopIfTrue="1" operator="equal">
      <formula>0</formula>
    </cfRule>
    <cfRule type="cellIs" dxfId="1" priority="2" stopIfTrue="1" operator="equal">
      <formula>$L$7</formula>
    </cfRule>
    <cfRule type="cellIs" dxfId="0" priority="3" stopIfTrue="1" operator="notEqual">
      <formula>$L$7</formula>
    </cfRule>
  </conditionalFormatting>
  <dataValidations count="6">
    <dataValidation type="list" showInputMessage="1" showErrorMessage="1" sqref="G8:I8">
      <formula1>$X$16:$X$24</formula1>
    </dataValidation>
    <dataValidation type="decimal" allowBlank="1" showInputMessage="1" showErrorMessage="1" sqref="D10:H10">
      <formula1>$X$29</formula1>
      <formula2>$X$30</formula2>
    </dataValidation>
    <dataValidation type="list" allowBlank="1" showInputMessage="1" showErrorMessage="1" sqref="C47">
      <formula1>$X$33:$X$38</formula1>
    </dataValidation>
    <dataValidation type="decimal" allowBlank="1" showInputMessage="1" showErrorMessage="1" errorTitle="Eingabefehler" error="Bitte geben Sie eine Dezimalzahl ein." sqref="L9:L10">
      <formula1>-1000</formula1>
      <formula2>1000</formula2>
    </dataValidation>
    <dataValidation type="decimal" allowBlank="1" showInputMessage="1" showErrorMessage="1" errorTitle="Eingabefehler" error="Bitte geben Sie eine Uhrzeit im Dezimalformat ( hh,mm ) zwischen 0,00 und 23,59 ein." sqref="F16:H46">
      <formula1>0</formula1>
      <formula2>23.59</formula2>
    </dataValidation>
    <dataValidation type="decimal" allowBlank="1" showInputMessage="1" showErrorMessage="1" errorTitle="Eingabefehler" error="Bitte geben Sie eine positive Dezimalzahl ein." sqref="D16:D46">
      <formula1>0</formula1>
      <formula2>20</formula2>
    </dataValidation>
  </dataValidations>
  <pageMargins left="0.43307086614173229" right="0.23622047244094491" top="0.89" bottom="0.54" header="0.4" footer="0.31496062992125984"/>
  <pageSetup paperSize="9" scale="68" fitToWidth="0" fitToHeight="0" orientation="portrait" r:id="rId1"/>
  <headerFooter alignWithMargins="0">
    <oddHeader>&amp;L&amp;G</oddHeader>
    <oddFooter>&amp;L&amp;"-,Standard"&amp;8FeU-SH31-2015&amp;R&amp;"-,Standard"&amp;8Arbeitszeitkonto - Stand: 10.04.2015</oddFooter>
  </headerFooter>
  <ignoredErrors>
    <ignoredError sqref="C12 J16" unlockedFormula="1"/>
    <ignoredError sqref="U48" formula="1"/>
  </ignoredErrors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R78"/>
  <sheetViews>
    <sheetView showGridLines="0" showRowColHeaders="0" zoomScale="110" zoomScaleNormal="110" zoomScaleSheetLayoutView="55" zoomScalePageLayoutView="70" workbookViewId="0">
      <selection activeCell="K11" sqref="K11"/>
    </sheetView>
  </sheetViews>
  <sheetFormatPr baseColWidth="10" defaultColWidth="0" defaultRowHeight="0" customHeight="1" zeroHeight="1"/>
  <cols>
    <col min="1" max="1" width="5" style="10" customWidth="1"/>
    <col min="2" max="2" width="7.25" style="79" customWidth="1"/>
    <col min="3" max="3" width="7.5" style="79" customWidth="1"/>
    <col min="4" max="8" width="7.75" style="79" customWidth="1"/>
    <col min="9" max="13" width="8.125" style="79" customWidth="1"/>
    <col min="14" max="14" width="7.5" style="79" customWidth="1"/>
    <col min="15" max="15" width="10" style="79" customWidth="1"/>
    <col min="16" max="16" width="7.5" style="29" customWidth="1"/>
    <col min="17" max="17" width="5" style="29" customWidth="1"/>
    <col min="18" max="18" width="10.125" style="10" customWidth="1"/>
    <col min="19" max="19" width="7.625" style="10" bestFit="1" customWidth="1"/>
    <col min="20" max="20" width="7.25" style="10" bestFit="1" customWidth="1"/>
    <col min="21" max="21" width="7.375" style="10" bestFit="1" customWidth="1"/>
    <col min="22" max="22" width="7.875" style="10" bestFit="1" customWidth="1"/>
    <col min="23" max="23" width="7.625" style="10" bestFit="1" customWidth="1"/>
    <col min="24" max="24" width="8.25" style="10" bestFit="1" customWidth="1"/>
    <col min="25" max="25" width="9.75" style="10" bestFit="1" customWidth="1"/>
    <col min="26" max="26" width="7.25" style="10" customWidth="1"/>
    <col min="27" max="27" width="10.5" style="90" customWidth="1"/>
    <col min="28" max="28" width="8.375" style="90" customWidth="1"/>
    <col min="29" max="29" width="11.125" style="10" customWidth="1"/>
    <col min="30" max="31" width="11.125" style="139" hidden="1" customWidth="1"/>
    <col min="32" max="34" width="6.25" style="141" hidden="1" customWidth="1"/>
    <col min="35" max="252" width="6.25" style="5" hidden="1" customWidth="1"/>
    <col min="253" max="16384" width="6.25" style="5" hidden="1"/>
  </cols>
  <sheetData>
    <row r="1" spans="2:21" ht="11.25" customHeight="1"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2"/>
      <c r="Q1" s="12"/>
      <c r="R1" s="91"/>
      <c r="S1" s="91"/>
      <c r="T1" s="91"/>
      <c r="U1" s="91"/>
    </row>
    <row r="2" spans="2:21" ht="18.75" customHeight="1">
      <c r="B2" s="219" t="s">
        <v>22</v>
      </c>
      <c r="C2" s="219"/>
      <c r="D2" s="219"/>
      <c r="E2" s="219"/>
      <c r="F2" s="219"/>
      <c r="G2" s="219"/>
      <c r="H2" s="219"/>
      <c r="I2" s="219" t="s">
        <v>55</v>
      </c>
      <c r="J2" s="219"/>
      <c r="K2" s="129">
        <v>2018</v>
      </c>
      <c r="L2" s="137"/>
      <c r="M2" s="137"/>
      <c r="N2" s="137"/>
      <c r="O2" s="137"/>
      <c r="P2" s="138"/>
      <c r="Q2" s="12"/>
      <c r="R2" s="91"/>
      <c r="S2" s="91"/>
      <c r="T2" s="91"/>
      <c r="U2" s="91"/>
    </row>
    <row r="3" spans="2:21" ht="11.25" customHeight="1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2"/>
      <c r="Q3" s="12"/>
      <c r="R3" s="91"/>
      <c r="S3" s="91"/>
      <c r="T3" s="91"/>
      <c r="U3" s="91"/>
    </row>
    <row r="4" spans="2:21" ht="15" customHeight="1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7"/>
      <c r="Q4" s="12"/>
      <c r="R4" s="91"/>
      <c r="S4" s="91"/>
      <c r="T4" s="91"/>
      <c r="U4" s="91"/>
    </row>
    <row r="5" spans="2:21" ht="22.5" customHeight="1">
      <c r="B5" s="170"/>
      <c r="C5" s="30" t="s">
        <v>3</v>
      </c>
      <c r="D5" s="19"/>
      <c r="E5" s="220" t="str">
        <f>Januar!E5</f>
        <v>Mustermann, Manfred</v>
      </c>
      <c r="F5" s="221"/>
      <c r="G5" s="221"/>
      <c r="H5" s="222"/>
      <c r="I5" s="20"/>
      <c r="J5" s="30" t="s">
        <v>4</v>
      </c>
      <c r="K5" s="20"/>
      <c r="M5" s="220" t="str">
        <f>Januar!M5</f>
        <v>Musterbereich</v>
      </c>
      <c r="N5" s="221"/>
      <c r="O5" s="222"/>
      <c r="P5" s="21"/>
      <c r="Q5" s="22"/>
      <c r="R5" s="95"/>
      <c r="S5" s="90"/>
      <c r="T5" s="90"/>
    </row>
    <row r="6" spans="2:21" ht="15">
      <c r="B6" s="23"/>
      <c r="C6" s="24"/>
      <c r="D6" s="24"/>
      <c r="E6" s="24"/>
      <c r="F6" s="24"/>
      <c r="G6" s="25"/>
      <c r="H6" s="25"/>
      <c r="I6" s="20"/>
      <c r="J6" s="20"/>
      <c r="P6" s="28"/>
    </row>
    <row r="7" spans="2:21" ht="22.5" customHeight="1">
      <c r="B7" s="170"/>
      <c r="C7" s="30" t="s">
        <v>8</v>
      </c>
      <c r="D7" s="20"/>
      <c r="E7" s="223"/>
      <c r="F7" s="224"/>
      <c r="G7" s="224"/>
      <c r="H7" s="225"/>
      <c r="I7" s="20"/>
      <c r="J7" s="30" t="s">
        <v>41</v>
      </c>
      <c r="K7" s="20"/>
      <c r="M7" s="235">
        <f>Januar!K52</f>
        <v>0</v>
      </c>
      <c r="N7" s="236"/>
      <c r="O7" s="237"/>
      <c r="P7" s="28"/>
    </row>
    <row r="8" spans="2:21" ht="15">
      <c r="B8" s="18"/>
      <c r="C8" s="30"/>
      <c r="D8" s="30"/>
      <c r="E8" s="30"/>
      <c r="F8" s="24"/>
      <c r="G8" s="31"/>
      <c r="H8" s="31"/>
      <c r="I8" s="31"/>
      <c r="P8" s="28"/>
      <c r="Q8" s="33"/>
      <c r="R8" s="90"/>
      <c r="S8" s="90"/>
      <c r="T8" s="90"/>
      <c r="U8" s="90"/>
    </row>
    <row r="9" spans="2:21" ht="15" customHeight="1">
      <c r="B9" s="177"/>
      <c r="C9" s="178"/>
      <c r="D9" s="179"/>
      <c r="E9" s="179"/>
      <c r="F9" s="180"/>
      <c r="G9" s="180"/>
      <c r="H9" s="181" t="s">
        <v>66</v>
      </c>
      <c r="I9" s="182" t="s">
        <v>25</v>
      </c>
      <c r="J9" s="183" t="s">
        <v>26</v>
      </c>
      <c r="K9" s="184" t="s">
        <v>27</v>
      </c>
      <c r="L9" s="182" t="s">
        <v>28</v>
      </c>
      <c r="M9" s="182" t="s">
        <v>29</v>
      </c>
      <c r="N9" s="185"/>
      <c r="O9" s="215"/>
      <c r="P9" s="28"/>
    </row>
    <row r="10" spans="2:21" ht="22.5" customHeight="1">
      <c r="B10" s="177"/>
      <c r="C10" s="18" t="s">
        <v>54</v>
      </c>
      <c r="D10" s="26"/>
      <c r="E10" s="27"/>
      <c r="F10" s="172">
        <f>Januar!F10</f>
        <v>0</v>
      </c>
      <c r="G10" s="136"/>
      <c r="H10" s="186" t="s">
        <v>67</v>
      </c>
      <c r="I10" s="187">
        <f>$F$10/5</f>
        <v>0</v>
      </c>
      <c r="J10" s="188">
        <f>$F$10/5</f>
        <v>0</v>
      </c>
      <c r="K10" s="188">
        <f>$F$10/5</f>
        <v>0</v>
      </c>
      <c r="L10" s="188">
        <f>$F$10/5</f>
        <v>0</v>
      </c>
      <c r="M10" s="189">
        <f>$F$10/5</f>
        <v>0</v>
      </c>
      <c r="N10" s="190" t="s">
        <v>69</v>
      </c>
      <c r="O10" s="215"/>
      <c r="P10" s="28"/>
    </row>
    <row r="11" spans="2:21" ht="22.5" customHeight="1">
      <c r="B11" s="177"/>
      <c r="C11" s="191"/>
      <c r="D11" s="216"/>
      <c r="E11" s="216"/>
      <c r="F11" s="192"/>
      <c r="G11" s="192"/>
      <c r="H11" s="193" t="s">
        <v>68</v>
      </c>
      <c r="I11" s="118"/>
      <c r="J11" s="119"/>
      <c r="K11" s="119"/>
      <c r="L11" s="119"/>
      <c r="M11" s="120"/>
      <c r="N11" s="125">
        <f>SUM(I11:M11)</f>
        <v>0</v>
      </c>
      <c r="O11" s="215"/>
      <c r="P11" s="28"/>
    </row>
    <row r="12" spans="2:21" ht="18.75" customHeight="1">
      <c r="B12" s="177"/>
      <c r="C12" s="214" t="s">
        <v>85</v>
      </c>
      <c r="D12" s="30"/>
      <c r="E12" s="32"/>
      <c r="F12" s="11"/>
      <c r="G12" s="11"/>
      <c r="O12" s="215"/>
      <c r="P12" s="28"/>
    </row>
    <row r="13" spans="2:21" ht="15" customHeight="1">
      <c r="B13" s="177"/>
      <c r="C13" s="176"/>
      <c r="D13" s="194"/>
      <c r="E13" s="195"/>
      <c r="F13" s="195"/>
      <c r="G13" s="196"/>
      <c r="H13" s="197" t="s">
        <v>87</v>
      </c>
      <c r="I13" s="198" t="s">
        <v>25</v>
      </c>
      <c r="J13" s="199" t="s">
        <v>26</v>
      </c>
      <c r="K13" s="200" t="s">
        <v>27</v>
      </c>
      <c r="L13" s="198" t="s">
        <v>28</v>
      </c>
      <c r="M13" s="198" t="s">
        <v>29</v>
      </c>
      <c r="N13" s="201"/>
      <c r="O13" s="215"/>
      <c r="P13" s="28"/>
    </row>
    <row r="14" spans="2:21" ht="23.25" customHeight="1">
      <c r="B14" s="177"/>
      <c r="C14" s="212" t="s">
        <v>86</v>
      </c>
      <c r="D14" s="213"/>
      <c r="E14" s="213"/>
      <c r="F14" s="217"/>
      <c r="G14" s="202"/>
      <c r="H14" s="203" t="s">
        <v>67</v>
      </c>
      <c r="I14" s="204">
        <f>$F$14/5</f>
        <v>0</v>
      </c>
      <c r="J14" s="205">
        <f>$F$14/5</f>
        <v>0</v>
      </c>
      <c r="K14" s="205">
        <f>$F$14/5</f>
        <v>0</v>
      </c>
      <c r="L14" s="205">
        <f>$F$14/5</f>
        <v>0</v>
      </c>
      <c r="M14" s="206">
        <f>$F$14/5</f>
        <v>0</v>
      </c>
      <c r="N14" s="207" t="s">
        <v>69</v>
      </c>
      <c r="O14" s="215"/>
      <c r="P14" s="28"/>
    </row>
    <row r="15" spans="2:21" ht="22.5" customHeight="1">
      <c r="B15" s="177"/>
      <c r="C15" s="208" t="s">
        <v>84</v>
      </c>
      <c r="D15" s="209"/>
      <c r="E15" s="238"/>
      <c r="F15" s="238"/>
      <c r="G15" s="218" t="b">
        <f>IF($E$15&lt;&gt;0,TRUE(),FALSE())</f>
        <v>0</v>
      </c>
      <c r="H15" s="210" t="s">
        <v>68</v>
      </c>
      <c r="I15" s="173"/>
      <c r="J15" s="174"/>
      <c r="K15" s="174"/>
      <c r="L15" s="174"/>
      <c r="M15" s="175"/>
      <c r="N15" s="211">
        <f>SUM(I15:M15)</f>
        <v>0</v>
      </c>
      <c r="O15" s="215"/>
      <c r="P15" s="28"/>
    </row>
    <row r="16" spans="2:21" ht="15">
      <c r="B16" s="121"/>
      <c r="C16" s="122"/>
      <c r="D16" s="123"/>
      <c r="E16" s="123"/>
      <c r="F16" s="123"/>
      <c r="G16" s="123"/>
      <c r="H16" s="123"/>
      <c r="I16" s="123"/>
      <c r="J16" s="123"/>
      <c r="K16" s="13"/>
      <c r="L16" s="13"/>
      <c r="M16" s="13"/>
      <c r="N16" s="13"/>
      <c r="O16" s="13"/>
      <c r="P16" s="35"/>
    </row>
    <row r="17" spans="1:252" ht="15">
      <c r="A17" s="36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</row>
    <row r="18" spans="1:252" s="6" customFormat="1" ht="18.75" customHeight="1">
      <c r="A18" s="37"/>
      <c r="B18" s="165"/>
      <c r="C18" s="226" t="s">
        <v>51</v>
      </c>
      <c r="D18" s="227"/>
      <c r="E18" s="228"/>
      <c r="F18" s="229" t="s">
        <v>52</v>
      </c>
      <c r="G18" s="230"/>
      <c r="H18" s="231"/>
      <c r="I18" s="232" t="s">
        <v>47</v>
      </c>
      <c r="J18" s="233"/>
      <c r="K18" s="234"/>
      <c r="L18" s="232"/>
      <c r="M18" s="233"/>
      <c r="N18" s="233"/>
      <c r="O18" s="233"/>
      <c r="P18" s="234"/>
      <c r="Q18" s="38"/>
      <c r="R18" s="92"/>
      <c r="S18" s="92" t="s">
        <v>44</v>
      </c>
      <c r="T18" s="92" t="s">
        <v>45</v>
      </c>
      <c r="U18" s="92" t="s">
        <v>45</v>
      </c>
      <c r="V18" s="93" t="s">
        <v>46</v>
      </c>
      <c r="W18" s="93" t="s">
        <v>44</v>
      </c>
      <c r="X18" s="93" t="s">
        <v>44</v>
      </c>
      <c r="Y18" s="93"/>
      <c r="Z18" s="93"/>
      <c r="AA18" s="92"/>
      <c r="AB18" s="92"/>
      <c r="AC18" s="93"/>
      <c r="AD18" s="142"/>
      <c r="AE18" s="142"/>
      <c r="AF18" s="143"/>
      <c r="AG18" s="143"/>
      <c r="AH18" s="143"/>
    </row>
    <row r="19" spans="1:252" ht="18.75" customHeight="1">
      <c r="A19" s="39">
        <f>DATEVALUE(I2&amp;K2)</f>
        <v>43132</v>
      </c>
      <c r="B19" s="167" t="s">
        <v>0</v>
      </c>
      <c r="C19" s="2" t="s">
        <v>18</v>
      </c>
      <c r="D19" s="9" t="s">
        <v>35</v>
      </c>
      <c r="E19" s="168" t="s">
        <v>32</v>
      </c>
      <c r="F19" s="167" t="s">
        <v>1</v>
      </c>
      <c r="G19" s="171" t="s">
        <v>7</v>
      </c>
      <c r="H19" s="168" t="s">
        <v>2</v>
      </c>
      <c r="I19" s="171" t="s">
        <v>31</v>
      </c>
      <c r="J19" s="3" t="s">
        <v>42</v>
      </c>
      <c r="K19" s="171" t="s">
        <v>33</v>
      </c>
      <c r="L19" s="239" t="s">
        <v>19</v>
      </c>
      <c r="M19" s="240"/>
      <c r="N19" s="240"/>
      <c r="O19" s="240"/>
      <c r="P19" s="241"/>
      <c r="Q19" s="40"/>
      <c r="R19" s="127"/>
      <c r="S19" s="94" t="s">
        <v>24</v>
      </c>
      <c r="T19" s="94" t="s">
        <v>1</v>
      </c>
      <c r="U19" s="94" t="s">
        <v>7</v>
      </c>
      <c r="V19" s="95" t="s">
        <v>2</v>
      </c>
      <c r="W19" s="95" t="s">
        <v>34</v>
      </c>
      <c r="X19" s="96" t="s">
        <v>42</v>
      </c>
      <c r="Y19" s="95" t="s">
        <v>33</v>
      </c>
      <c r="Z19" s="97"/>
    </row>
    <row r="20" spans="1:252" ht="20.25" customHeight="1">
      <c r="A20" s="41" t="str">
        <f t="shared" ref="A20:A50" si="0">TEXT(B20,"TTTT")</f>
        <v>Donnerstag</v>
      </c>
      <c r="B20" s="42">
        <f>($A$19+ROW(B1)-1)*(MONTH($A$19+1)=MONTH($A$19))</f>
        <v>43132</v>
      </c>
      <c r="C20" s="43"/>
      <c r="D20" s="44"/>
      <c r="E20" s="52">
        <f t="shared" ref="E20:E50" si="1">IF(OR(A20="Samstag",A20="Sonntag",C20="UU"),"",
IF(C20="SV",D20,
IF(OR($E$15="",B20&lt;$E$15),IF($N$11=0,HLOOKUP($A20,$I$9:$M$10,2,FALSE),IF($N$11=$F$10,HLOOKUP($A20,$I$9:$M$11,3,FALSE),"FEHLER")),
IF($N$15=0,HLOOKUP($A20,$I$13:$M$14,2,FALSE),IF($N$15=$F$14,HLOOKUP($A20,$I$13:$M$15,3,FALSE),"FEHLER")))))</f>
        <v>0</v>
      </c>
      <c r="F20" s="46"/>
      <c r="G20" s="46"/>
      <c r="H20" s="46"/>
      <c r="I20" s="47">
        <f t="shared" ref="I20:I50" si="2">IF(OR(C20="K",C20="U",C20="F"),E20,IF(C20="SU",IF(H20="",D20,((V20-T20)-U20)+D20),IF(AND(H20="",E20=""),0,(V20-T20)-U20)))</f>
        <v>0</v>
      </c>
      <c r="J20" s="47">
        <f>IF(E20="",I20,I20-E20)</f>
        <v>0</v>
      </c>
      <c r="K20" s="48">
        <f>SUM($M$7,J20)</f>
        <v>0</v>
      </c>
      <c r="L20" s="242"/>
      <c r="M20" s="243"/>
      <c r="N20" s="243"/>
      <c r="O20" s="243"/>
      <c r="P20" s="244"/>
      <c r="Q20" s="128" t="b">
        <f>IF($G$15=FALSE(),FALSE(),IF($B20&gt;=$E$15,TRUE(),FALSE()))</f>
        <v>0</v>
      </c>
      <c r="S20" s="98">
        <f t="shared" ref="S20:S50" si="3">IF(E20="",0,INT(E20)+((E20-INT(E20))/100*60))</f>
        <v>0</v>
      </c>
      <c r="T20" s="98">
        <f t="shared" ref="T20:V50" si="4">IF(F20="",0,INT(F20)+((F20-INT(F20))*100/60))</f>
        <v>0</v>
      </c>
      <c r="U20" s="98">
        <f t="shared" si="4"/>
        <v>0</v>
      </c>
      <c r="V20" s="98">
        <f t="shared" si="4"/>
        <v>0</v>
      </c>
      <c r="W20" s="98">
        <f t="shared" ref="W20:Y50" si="5">IF(I20="","",INT(I20)+((I20-INT(I20))/100*60))</f>
        <v>0</v>
      </c>
      <c r="X20" s="98">
        <f t="shared" si="5"/>
        <v>0</v>
      </c>
      <c r="Y20" s="98">
        <f t="shared" si="5"/>
        <v>0</v>
      </c>
      <c r="Z20" s="98"/>
      <c r="AE20" s="144"/>
    </row>
    <row r="21" spans="1:252" s="141" customFormat="1" ht="20.25" customHeight="1">
      <c r="A21" s="41" t="str">
        <f t="shared" si="0"/>
        <v>Freitag</v>
      </c>
      <c r="B21" s="49">
        <f>($A$19+ROW(B2)-1)*(MONTH(B20+1)=MONTH($A$19))</f>
        <v>43133</v>
      </c>
      <c r="C21" s="50"/>
      <c r="D21" s="51"/>
      <c r="E21" s="52">
        <f t="shared" si="1"/>
        <v>0</v>
      </c>
      <c r="F21" s="46"/>
      <c r="G21" s="46"/>
      <c r="H21" s="46"/>
      <c r="I21" s="47">
        <f t="shared" si="2"/>
        <v>0</v>
      </c>
      <c r="J21" s="47">
        <f t="shared" ref="J21:J50" si="6">IF(E21="",I21,I21-E21)</f>
        <v>0</v>
      </c>
      <c r="K21" s="48">
        <f t="shared" ref="K21:K50" si="7">SUM(K20,J21)</f>
        <v>0</v>
      </c>
      <c r="L21" s="245"/>
      <c r="M21" s="246"/>
      <c r="N21" s="246"/>
      <c r="O21" s="246"/>
      <c r="P21" s="247"/>
      <c r="Q21" s="128" t="b">
        <f t="shared" ref="Q21:Q50" si="8">IF($G$15=FALSE(),FALSE(),IF($B21&gt;=$E$15,TRUE(),FALSE()))</f>
        <v>0</v>
      </c>
      <c r="R21" s="128"/>
      <c r="S21" s="98">
        <f t="shared" si="3"/>
        <v>0</v>
      </c>
      <c r="T21" s="98">
        <f t="shared" si="4"/>
        <v>0</v>
      </c>
      <c r="U21" s="98">
        <f t="shared" si="4"/>
        <v>0</v>
      </c>
      <c r="V21" s="98">
        <f t="shared" si="4"/>
        <v>0</v>
      </c>
      <c r="W21" s="98">
        <f t="shared" si="5"/>
        <v>0</v>
      </c>
      <c r="X21" s="98">
        <f t="shared" si="5"/>
        <v>0</v>
      </c>
      <c r="Y21" s="98">
        <f t="shared" si="5"/>
        <v>0</v>
      </c>
      <c r="Z21" s="98"/>
      <c r="AA21" s="90"/>
      <c r="AB21" s="90"/>
      <c r="AC21" s="10"/>
      <c r="AD21" s="139"/>
      <c r="AE21" s="144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</row>
    <row r="22" spans="1:252" s="141" customFormat="1" ht="20.25" customHeight="1">
      <c r="A22" s="41" t="str">
        <f t="shared" si="0"/>
        <v>Samstag</v>
      </c>
      <c r="B22" s="49">
        <f t="shared" ref="B22:B50" si="9">($A$19+ROW(B3)-1)*(MONTH(B21+1)=MONTH($A$19))</f>
        <v>43134</v>
      </c>
      <c r="C22" s="50"/>
      <c r="D22" s="51"/>
      <c r="E22" s="52" t="str">
        <f t="shared" si="1"/>
        <v/>
      </c>
      <c r="F22" s="46"/>
      <c r="G22" s="46"/>
      <c r="H22" s="46"/>
      <c r="I22" s="47">
        <f t="shared" si="2"/>
        <v>0</v>
      </c>
      <c r="J22" s="47">
        <f t="shared" si="6"/>
        <v>0</v>
      </c>
      <c r="K22" s="48">
        <f t="shared" si="7"/>
        <v>0</v>
      </c>
      <c r="L22" s="245"/>
      <c r="M22" s="246"/>
      <c r="N22" s="246"/>
      <c r="O22" s="246"/>
      <c r="P22" s="247"/>
      <c r="Q22" s="128" t="b">
        <f t="shared" si="8"/>
        <v>0</v>
      </c>
      <c r="R22" s="128"/>
      <c r="S22" s="98">
        <f t="shared" si="3"/>
        <v>0</v>
      </c>
      <c r="T22" s="98">
        <f t="shared" si="4"/>
        <v>0</v>
      </c>
      <c r="U22" s="98">
        <f t="shared" si="4"/>
        <v>0</v>
      </c>
      <c r="V22" s="98">
        <f t="shared" si="4"/>
        <v>0</v>
      </c>
      <c r="W22" s="98">
        <f t="shared" si="5"/>
        <v>0</v>
      </c>
      <c r="X22" s="98">
        <f t="shared" si="5"/>
        <v>0</v>
      </c>
      <c r="Y22" s="98">
        <f t="shared" si="5"/>
        <v>0</v>
      </c>
      <c r="Z22" s="98"/>
      <c r="AA22" s="90"/>
      <c r="AB22" s="90"/>
      <c r="AC22" s="10"/>
      <c r="AD22" s="139"/>
      <c r="AE22" s="144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</row>
    <row r="23" spans="1:252" s="141" customFormat="1" ht="20.25" customHeight="1">
      <c r="A23" s="41" t="str">
        <f t="shared" si="0"/>
        <v>Sonntag</v>
      </c>
      <c r="B23" s="49">
        <f t="shared" si="9"/>
        <v>43135</v>
      </c>
      <c r="C23" s="50"/>
      <c r="D23" s="51"/>
      <c r="E23" s="52" t="str">
        <f t="shared" si="1"/>
        <v/>
      </c>
      <c r="F23" s="46"/>
      <c r="G23" s="46"/>
      <c r="H23" s="46"/>
      <c r="I23" s="47">
        <f t="shared" si="2"/>
        <v>0</v>
      </c>
      <c r="J23" s="47">
        <f t="shared" si="6"/>
        <v>0</v>
      </c>
      <c r="K23" s="48">
        <f t="shared" si="7"/>
        <v>0</v>
      </c>
      <c r="L23" s="245"/>
      <c r="M23" s="246"/>
      <c r="N23" s="246"/>
      <c r="O23" s="246"/>
      <c r="P23" s="247"/>
      <c r="Q23" s="128" t="b">
        <f t="shared" si="8"/>
        <v>0</v>
      </c>
      <c r="R23" s="128"/>
      <c r="S23" s="98">
        <f t="shared" si="3"/>
        <v>0</v>
      </c>
      <c r="T23" s="98">
        <f t="shared" si="4"/>
        <v>0</v>
      </c>
      <c r="U23" s="98">
        <f t="shared" si="4"/>
        <v>0</v>
      </c>
      <c r="V23" s="98">
        <f t="shared" si="4"/>
        <v>0</v>
      </c>
      <c r="W23" s="98">
        <f t="shared" si="5"/>
        <v>0</v>
      </c>
      <c r="X23" s="98">
        <f t="shared" si="5"/>
        <v>0</v>
      </c>
      <c r="Y23" s="98">
        <f t="shared" si="5"/>
        <v>0</v>
      </c>
      <c r="Z23" s="98"/>
      <c r="AA23" s="90"/>
      <c r="AB23" s="90"/>
      <c r="AC23" s="10"/>
      <c r="AD23" s="139"/>
      <c r="AE23" s="144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</row>
    <row r="24" spans="1:252" s="141" customFormat="1" ht="20.25" customHeight="1">
      <c r="A24" s="41" t="str">
        <f t="shared" si="0"/>
        <v>Montag</v>
      </c>
      <c r="B24" s="49">
        <f t="shared" si="9"/>
        <v>43136</v>
      </c>
      <c r="C24" s="50"/>
      <c r="D24" s="51"/>
      <c r="E24" s="52">
        <f t="shared" si="1"/>
        <v>0</v>
      </c>
      <c r="F24" s="46"/>
      <c r="G24" s="46"/>
      <c r="H24" s="46"/>
      <c r="I24" s="47">
        <f t="shared" si="2"/>
        <v>0</v>
      </c>
      <c r="J24" s="47">
        <f t="shared" si="6"/>
        <v>0</v>
      </c>
      <c r="K24" s="48">
        <f t="shared" si="7"/>
        <v>0</v>
      </c>
      <c r="L24" s="245"/>
      <c r="M24" s="246"/>
      <c r="N24" s="246"/>
      <c r="O24" s="246"/>
      <c r="P24" s="247"/>
      <c r="Q24" s="128" t="b">
        <f t="shared" si="8"/>
        <v>0</v>
      </c>
      <c r="R24" s="128"/>
      <c r="S24" s="98">
        <f t="shared" si="3"/>
        <v>0</v>
      </c>
      <c r="T24" s="98">
        <f t="shared" si="4"/>
        <v>0</v>
      </c>
      <c r="U24" s="98">
        <f t="shared" si="4"/>
        <v>0</v>
      </c>
      <c r="V24" s="98">
        <f t="shared" si="4"/>
        <v>0</v>
      </c>
      <c r="W24" s="98">
        <f t="shared" si="5"/>
        <v>0</v>
      </c>
      <c r="X24" s="98">
        <f t="shared" si="5"/>
        <v>0</v>
      </c>
      <c r="Y24" s="98">
        <f t="shared" si="5"/>
        <v>0</v>
      </c>
      <c r="Z24" s="98"/>
      <c r="AA24" s="90"/>
      <c r="AB24" s="90"/>
      <c r="AC24" s="10"/>
      <c r="AD24" s="139"/>
      <c r="AE24" s="144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</row>
    <row r="25" spans="1:252" s="141" customFormat="1" ht="20.25" customHeight="1">
      <c r="A25" s="41" t="str">
        <f t="shared" si="0"/>
        <v>Dienstag</v>
      </c>
      <c r="B25" s="49">
        <f t="shared" si="9"/>
        <v>43137</v>
      </c>
      <c r="C25" s="50"/>
      <c r="D25" s="51"/>
      <c r="E25" s="52">
        <f t="shared" si="1"/>
        <v>0</v>
      </c>
      <c r="F25" s="46"/>
      <c r="G25" s="46"/>
      <c r="H25" s="46"/>
      <c r="I25" s="47">
        <f t="shared" si="2"/>
        <v>0</v>
      </c>
      <c r="J25" s="47">
        <f t="shared" si="6"/>
        <v>0</v>
      </c>
      <c r="K25" s="48">
        <f t="shared" si="7"/>
        <v>0</v>
      </c>
      <c r="L25" s="245"/>
      <c r="M25" s="246"/>
      <c r="N25" s="246"/>
      <c r="O25" s="246"/>
      <c r="P25" s="247"/>
      <c r="Q25" s="128" t="b">
        <f t="shared" si="8"/>
        <v>0</v>
      </c>
      <c r="R25" s="128"/>
      <c r="S25" s="98">
        <f t="shared" si="3"/>
        <v>0</v>
      </c>
      <c r="T25" s="98">
        <f t="shared" si="4"/>
        <v>0</v>
      </c>
      <c r="U25" s="98">
        <f t="shared" si="4"/>
        <v>0</v>
      </c>
      <c r="V25" s="98">
        <f t="shared" si="4"/>
        <v>0</v>
      </c>
      <c r="W25" s="98">
        <f t="shared" si="5"/>
        <v>0</v>
      </c>
      <c r="X25" s="98">
        <f t="shared" si="5"/>
        <v>0</v>
      </c>
      <c r="Y25" s="98">
        <f t="shared" si="5"/>
        <v>0</v>
      </c>
      <c r="Z25" s="98"/>
      <c r="AA25" s="90"/>
      <c r="AB25" s="90"/>
      <c r="AC25" s="10"/>
      <c r="AD25" s="139"/>
      <c r="AE25" s="144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</row>
    <row r="26" spans="1:252" s="141" customFormat="1" ht="20.25" customHeight="1">
      <c r="A26" s="41" t="str">
        <f t="shared" si="0"/>
        <v>Mittwoch</v>
      </c>
      <c r="B26" s="49">
        <f t="shared" si="9"/>
        <v>43138</v>
      </c>
      <c r="C26" s="50"/>
      <c r="D26" s="51"/>
      <c r="E26" s="52">
        <f t="shared" si="1"/>
        <v>0</v>
      </c>
      <c r="F26" s="46"/>
      <c r="G26" s="46"/>
      <c r="H26" s="46"/>
      <c r="I26" s="47">
        <f t="shared" si="2"/>
        <v>0</v>
      </c>
      <c r="J26" s="47">
        <f t="shared" si="6"/>
        <v>0</v>
      </c>
      <c r="K26" s="48">
        <f t="shared" si="7"/>
        <v>0</v>
      </c>
      <c r="L26" s="245"/>
      <c r="M26" s="246"/>
      <c r="N26" s="246"/>
      <c r="O26" s="246"/>
      <c r="P26" s="247"/>
      <c r="Q26" s="128" t="b">
        <f t="shared" si="8"/>
        <v>0</v>
      </c>
      <c r="R26" s="128"/>
      <c r="S26" s="98">
        <f t="shared" si="3"/>
        <v>0</v>
      </c>
      <c r="T26" s="98">
        <f t="shared" si="4"/>
        <v>0</v>
      </c>
      <c r="U26" s="98">
        <f t="shared" si="4"/>
        <v>0</v>
      </c>
      <c r="V26" s="98">
        <f t="shared" si="4"/>
        <v>0</v>
      </c>
      <c r="W26" s="98">
        <f t="shared" si="5"/>
        <v>0</v>
      </c>
      <c r="X26" s="98">
        <f t="shared" si="5"/>
        <v>0</v>
      </c>
      <c r="Y26" s="98">
        <f t="shared" si="5"/>
        <v>0</v>
      </c>
      <c r="Z26" s="98"/>
      <c r="AA26" s="90"/>
      <c r="AB26" s="90"/>
      <c r="AC26" s="10"/>
      <c r="AD26" s="139"/>
      <c r="AE26" s="144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</row>
    <row r="27" spans="1:252" s="141" customFormat="1" ht="20.25" customHeight="1">
      <c r="A27" s="41" t="str">
        <f t="shared" si="0"/>
        <v>Donnerstag</v>
      </c>
      <c r="B27" s="49">
        <f t="shared" si="9"/>
        <v>43139</v>
      </c>
      <c r="C27" s="50"/>
      <c r="D27" s="51"/>
      <c r="E27" s="52">
        <f t="shared" si="1"/>
        <v>0</v>
      </c>
      <c r="F27" s="46"/>
      <c r="G27" s="46"/>
      <c r="H27" s="46"/>
      <c r="I27" s="47">
        <f t="shared" si="2"/>
        <v>0</v>
      </c>
      <c r="J27" s="47">
        <f t="shared" si="6"/>
        <v>0</v>
      </c>
      <c r="K27" s="48">
        <f t="shared" si="7"/>
        <v>0</v>
      </c>
      <c r="L27" s="245"/>
      <c r="M27" s="246"/>
      <c r="N27" s="246"/>
      <c r="O27" s="246"/>
      <c r="P27" s="247"/>
      <c r="Q27" s="128" t="b">
        <f t="shared" si="8"/>
        <v>0</v>
      </c>
      <c r="R27" s="128"/>
      <c r="S27" s="98">
        <f t="shared" si="3"/>
        <v>0</v>
      </c>
      <c r="T27" s="98">
        <f t="shared" si="4"/>
        <v>0</v>
      </c>
      <c r="U27" s="98">
        <f t="shared" si="4"/>
        <v>0</v>
      </c>
      <c r="V27" s="98">
        <f t="shared" si="4"/>
        <v>0</v>
      </c>
      <c r="W27" s="98">
        <f t="shared" si="5"/>
        <v>0</v>
      </c>
      <c r="X27" s="98">
        <f t="shared" si="5"/>
        <v>0</v>
      </c>
      <c r="Y27" s="98">
        <f t="shared" si="5"/>
        <v>0</v>
      </c>
      <c r="Z27" s="98"/>
      <c r="AA27" s="90"/>
      <c r="AB27" s="90"/>
      <c r="AC27" s="10"/>
      <c r="AD27" s="139"/>
      <c r="AE27" s="144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</row>
    <row r="28" spans="1:252" s="141" customFormat="1" ht="20.25" customHeight="1">
      <c r="A28" s="41" t="str">
        <f t="shared" si="0"/>
        <v>Freitag</v>
      </c>
      <c r="B28" s="49">
        <f t="shared" si="9"/>
        <v>43140</v>
      </c>
      <c r="C28" s="50"/>
      <c r="D28" s="51"/>
      <c r="E28" s="52">
        <f t="shared" si="1"/>
        <v>0</v>
      </c>
      <c r="F28" s="46"/>
      <c r="G28" s="46"/>
      <c r="H28" s="46"/>
      <c r="I28" s="47">
        <f t="shared" si="2"/>
        <v>0</v>
      </c>
      <c r="J28" s="47">
        <f t="shared" si="6"/>
        <v>0</v>
      </c>
      <c r="K28" s="48">
        <f t="shared" si="7"/>
        <v>0</v>
      </c>
      <c r="L28" s="245"/>
      <c r="M28" s="246"/>
      <c r="N28" s="246"/>
      <c r="O28" s="246"/>
      <c r="P28" s="247"/>
      <c r="Q28" s="128" t="b">
        <f t="shared" si="8"/>
        <v>0</v>
      </c>
      <c r="R28" s="128"/>
      <c r="S28" s="98">
        <f t="shared" si="3"/>
        <v>0</v>
      </c>
      <c r="T28" s="98">
        <f t="shared" si="4"/>
        <v>0</v>
      </c>
      <c r="U28" s="98">
        <f t="shared" si="4"/>
        <v>0</v>
      </c>
      <c r="V28" s="98">
        <f t="shared" si="4"/>
        <v>0</v>
      </c>
      <c r="W28" s="98">
        <f t="shared" si="5"/>
        <v>0</v>
      </c>
      <c r="X28" s="98">
        <f t="shared" si="5"/>
        <v>0</v>
      </c>
      <c r="Y28" s="98">
        <f t="shared" si="5"/>
        <v>0</v>
      </c>
      <c r="Z28" s="98"/>
      <c r="AA28" s="90"/>
      <c r="AB28" s="90"/>
      <c r="AC28" s="10"/>
      <c r="AD28" s="139"/>
      <c r="AE28" s="144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</row>
    <row r="29" spans="1:252" s="141" customFormat="1" ht="20.25" customHeight="1">
      <c r="A29" s="41" t="str">
        <f t="shared" si="0"/>
        <v>Samstag</v>
      </c>
      <c r="B29" s="49">
        <f t="shared" si="9"/>
        <v>43141</v>
      </c>
      <c r="C29" s="50"/>
      <c r="D29" s="51"/>
      <c r="E29" s="52" t="str">
        <f t="shared" si="1"/>
        <v/>
      </c>
      <c r="F29" s="46"/>
      <c r="G29" s="46"/>
      <c r="H29" s="46"/>
      <c r="I29" s="47">
        <f t="shared" si="2"/>
        <v>0</v>
      </c>
      <c r="J29" s="47">
        <f t="shared" si="6"/>
        <v>0</v>
      </c>
      <c r="K29" s="48">
        <f t="shared" si="7"/>
        <v>0</v>
      </c>
      <c r="L29" s="245"/>
      <c r="M29" s="246"/>
      <c r="N29" s="246"/>
      <c r="O29" s="246"/>
      <c r="P29" s="247"/>
      <c r="Q29" s="128" t="b">
        <f t="shared" si="8"/>
        <v>0</v>
      </c>
      <c r="R29" s="128"/>
      <c r="S29" s="98">
        <f t="shared" si="3"/>
        <v>0</v>
      </c>
      <c r="T29" s="98">
        <f t="shared" si="4"/>
        <v>0</v>
      </c>
      <c r="U29" s="98">
        <f t="shared" si="4"/>
        <v>0</v>
      </c>
      <c r="V29" s="98">
        <f t="shared" si="4"/>
        <v>0</v>
      </c>
      <c r="W29" s="98">
        <f t="shared" si="5"/>
        <v>0</v>
      </c>
      <c r="X29" s="98">
        <f t="shared" si="5"/>
        <v>0</v>
      </c>
      <c r="Y29" s="98">
        <f t="shared" si="5"/>
        <v>0</v>
      </c>
      <c r="Z29" s="98"/>
      <c r="AA29" s="90"/>
      <c r="AB29" s="90"/>
      <c r="AC29" s="10"/>
      <c r="AD29" s="139"/>
      <c r="AE29" s="144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</row>
    <row r="30" spans="1:252" s="141" customFormat="1" ht="20.25" customHeight="1">
      <c r="A30" s="41" t="str">
        <f t="shared" si="0"/>
        <v>Sonntag</v>
      </c>
      <c r="B30" s="49">
        <f t="shared" si="9"/>
        <v>43142</v>
      </c>
      <c r="C30" s="50"/>
      <c r="D30" s="51"/>
      <c r="E30" s="52" t="str">
        <f t="shared" si="1"/>
        <v/>
      </c>
      <c r="F30" s="46"/>
      <c r="G30" s="46"/>
      <c r="H30" s="46"/>
      <c r="I30" s="47">
        <f t="shared" si="2"/>
        <v>0</v>
      </c>
      <c r="J30" s="47">
        <f t="shared" si="6"/>
        <v>0</v>
      </c>
      <c r="K30" s="48">
        <f t="shared" si="7"/>
        <v>0</v>
      </c>
      <c r="L30" s="245"/>
      <c r="M30" s="246"/>
      <c r="N30" s="246"/>
      <c r="O30" s="246"/>
      <c r="P30" s="247"/>
      <c r="Q30" s="128" t="b">
        <f t="shared" si="8"/>
        <v>0</v>
      </c>
      <c r="R30" s="128"/>
      <c r="S30" s="98">
        <f t="shared" si="3"/>
        <v>0</v>
      </c>
      <c r="T30" s="98">
        <f t="shared" si="4"/>
        <v>0</v>
      </c>
      <c r="U30" s="98">
        <f t="shared" si="4"/>
        <v>0</v>
      </c>
      <c r="V30" s="98">
        <f t="shared" si="4"/>
        <v>0</v>
      </c>
      <c r="W30" s="98">
        <f t="shared" si="5"/>
        <v>0</v>
      </c>
      <c r="X30" s="98">
        <f t="shared" si="5"/>
        <v>0</v>
      </c>
      <c r="Y30" s="98">
        <f t="shared" si="5"/>
        <v>0</v>
      </c>
      <c r="Z30" s="98"/>
      <c r="AA30" s="90"/>
      <c r="AB30" s="99"/>
      <c r="AC30" s="10"/>
      <c r="AD30" s="139"/>
      <c r="AE30" s="144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</row>
    <row r="31" spans="1:252" s="141" customFormat="1" ht="20.25" customHeight="1">
      <c r="A31" s="41" t="str">
        <f t="shared" si="0"/>
        <v>Montag</v>
      </c>
      <c r="B31" s="49">
        <f t="shared" si="9"/>
        <v>43143</v>
      </c>
      <c r="C31" s="50"/>
      <c r="D31" s="51"/>
      <c r="E31" s="52">
        <f t="shared" si="1"/>
        <v>0</v>
      </c>
      <c r="F31" s="46"/>
      <c r="G31" s="46"/>
      <c r="H31" s="46"/>
      <c r="I31" s="47">
        <f t="shared" si="2"/>
        <v>0</v>
      </c>
      <c r="J31" s="47">
        <f t="shared" si="6"/>
        <v>0</v>
      </c>
      <c r="K31" s="48">
        <f t="shared" si="7"/>
        <v>0</v>
      </c>
      <c r="L31" s="245"/>
      <c r="M31" s="246"/>
      <c r="N31" s="246"/>
      <c r="O31" s="246"/>
      <c r="P31" s="247"/>
      <c r="Q31" s="128" t="b">
        <f t="shared" si="8"/>
        <v>0</v>
      </c>
      <c r="R31" s="128"/>
      <c r="S31" s="98">
        <f t="shared" si="3"/>
        <v>0</v>
      </c>
      <c r="T31" s="98">
        <f t="shared" si="4"/>
        <v>0</v>
      </c>
      <c r="U31" s="98">
        <f t="shared" si="4"/>
        <v>0</v>
      </c>
      <c r="V31" s="98">
        <f t="shared" si="4"/>
        <v>0</v>
      </c>
      <c r="W31" s="98">
        <f t="shared" si="5"/>
        <v>0</v>
      </c>
      <c r="X31" s="98">
        <f t="shared" si="5"/>
        <v>0</v>
      </c>
      <c r="Y31" s="98">
        <f t="shared" si="5"/>
        <v>0</v>
      </c>
      <c r="Z31" s="98"/>
      <c r="AA31" s="90"/>
      <c r="AB31" s="90"/>
      <c r="AC31" s="10"/>
      <c r="AD31" s="139"/>
      <c r="AE31" s="144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</row>
    <row r="32" spans="1:252" s="141" customFormat="1" ht="20.25" customHeight="1">
      <c r="A32" s="41" t="str">
        <f t="shared" si="0"/>
        <v>Dienstag</v>
      </c>
      <c r="B32" s="49">
        <f t="shared" si="9"/>
        <v>43144</v>
      </c>
      <c r="C32" s="50"/>
      <c r="D32" s="51"/>
      <c r="E32" s="52">
        <f t="shared" si="1"/>
        <v>0</v>
      </c>
      <c r="F32" s="46"/>
      <c r="G32" s="46"/>
      <c r="H32" s="46"/>
      <c r="I32" s="47">
        <f t="shared" si="2"/>
        <v>0</v>
      </c>
      <c r="J32" s="47">
        <f t="shared" si="6"/>
        <v>0</v>
      </c>
      <c r="K32" s="48">
        <f t="shared" si="7"/>
        <v>0</v>
      </c>
      <c r="L32" s="245"/>
      <c r="M32" s="246"/>
      <c r="N32" s="246"/>
      <c r="O32" s="246"/>
      <c r="P32" s="247"/>
      <c r="Q32" s="128" t="b">
        <f t="shared" si="8"/>
        <v>0</v>
      </c>
      <c r="R32" s="128"/>
      <c r="S32" s="98">
        <f t="shared" si="3"/>
        <v>0</v>
      </c>
      <c r="T32" s="98">
        <f t="shared" si="4"/>
        <v>0</v>
      </c>
      <c r="U32" s="98">
        <f t="shared" si="4"/>
        <v>0</v>
      </c>
      <c r="V32" s="98">
        <f t="shared" si="4"/>
        <v>0</v>
      </c>
      <c r="W32" s="98">
        <f t="shared" si="5"/>
        <v>0</v>
      </c>
      <c r="X32" s="98">
        <f t="shared" si="5"/>
        <v>0</v>
      </c>
      <c r="Y32" s="98">
        <f t="shared" si="5"/>
        <v>0</v>
      </c>
      <c r="Z32" s="98"/>
      <c r="AA32" s="90"/>
      <c r="AB32" s="90"/>
      <c r="AC32" s="10"/>
      <c r="AD32" s="139"/>
      <c r="AE32" s="144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</row>
    <row r="33" spans="1:252" s="141" customFormat="1" ht="20.25" customHeight="1">
      <c r="A33" s="41" t="str">
        <f t="shared" si="0"/>
        <v>Mittwoch</v>
      </c>
      <c r="B33" s="49">
        <f t="shared" si="9"/>
        <v>43145</v>
      </c>
      <c r="C33" s="50"/>
      <c r="D33" s="51"/>
      <c r="E33" s="52">
        <f t="shared" si="1"/>
        <v>0</v>
      </c>
      <c r="F33" s="46"/>
      <c r="G33" s="46"/>
      <c r="H33" s="46"/>
      <c r="I33" s="47">
        <f t="shared" si="2"/>
        <v>0</v>
      </c>
      <c r="J33" s="47">
        <f t="shared" si="6"/>
        <v>0</v>
      </c>
      <c r="K33" s="48">
        <f t="shared" si="7"/>
        <v>0</v>
      </c>
      <c r="L33" s="245"/>
      <c r="M33" s="246"/>
      <c r="N33" s="246"/>
      <c r="O33" s="246"/>
      <c r="P33" s="247"/>
      <c r="Q33" s="128" t="b">
        <f t="shared" si="8"/>
        <v>0</v>
      </c>
      <c r="R33" s="128"/>
      <c r="S33" s="98">
        <f t="shared" si="3"/>
        <v>0</v>
      </c>
      <c r="T33" s="98">
        <f t="shared" si="4"/>
        <v>0</v>
      </c>
      <c r="U33" s="98">
        <f t="shared" si="4"/>
        <v>0</v>
      </c>
      <c r="V33" s="98">
        <f t="shared" si="4"/>
        <v>0</v>
      </c>
      <c r="W33" s="98">
        <f t="shared" si="5"/>
        <v>0</v>
      </c>
      <c r="X33" s="98">
        <f t="shared" si="5"/>
        <v>0</v>
      </c>
      <c r="Y33" s="98">
        <f t="shared" si="5"/>
        <v>0</v>
      </c>
      <c r="Z33" s="98"/>
      <c r="AA33" s="90"/>
      <c r="AB33" s="90"/>
      <c r="AC33" s="10"/>
      <c r="AD33" s="139"/>
      <c r="AE33" s="144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</row>
    <row r="34" spans="1:252" s="141" customFormat="1" ht="20.25" customHeight="1">
      <c r="A34" s="41" t="str">
        <f t="shared" si="0"/>
        <v>Donnerstag</v>
      </c>
      <c r="B34" s="49">
        <f t="shared" si="9"/>
        <v>43146</v>
      </c>
      <c r="C34" s="50"/>
      <c r="D34" s="51"/>
      <c r="E34" s="52">
        <f t="shared" si="1"/>
        <v>0</v>
      </c>
      <c r="F34" s="46"/>
      <c r="G34" s="46"/>
      <c r="H34" s="46"/>
      <c r="I34" s="47">
        <f t="shared" si="2"/>
        <v>0</v>
      </c>
      <c r="J34" s="47">
        <f t="shared" si="6"/>
        <v>0</v>
      </c>
      <c r="K34" s="48">
        <f t="shared" si="7"/>
        <v>0</v>
      </c>
      <c r="L34" s="245"/>
      <c r="M34" s="246"/>
      <c r="N34" s="246"/>
      <c r="O34" s="246"/>
      <c r="P34" s="247"/>
      <c r="Q34" s="128" t="b">
        <f t="shared" si="8"/>
        <v>0</v>
      </c>
      <c r="R34" s="128"/>
      <c r="S34" s="98">
        <f t="shared" si="3"/>
        <v>0</v>
      </c>
      <c r="T34" s="98">
        <f t="shared" si="4"/>
        <v>0</v>
      </c>
      <c r="U34" s="98">
        <f t="shared" si="4"/>
        <v>0</v>
      </c>
      <c r="V34" s="98">
        <f t="shared" si="4"/>
        <v>0</v>
      </c>
      <c r="W34" s="98">
        <f t="shared" si="5"/>
        <v>0</v>
      </c>
      <c r="X34" s="98">
        <f t="shared" si="5"/>
        <v>0</v>
      </c>
      <c r="Y34" s="98">
        <f t="shared" si="5"/>
        <v>0</v>
      </c>
      <c r="Z34" s="98"/>
      <c r="AA34" s="90"/>
      <c r="AB34" s="90"/>
      <c r="AC34" s="10"/>
      <c r="AD34" s="139"/>
      <c r="AE34" s="144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</row>
    <row r="35" spans="1:252" s="141" customFormat="1" ht="20.25" customHeight="1">
      <c r="A35" s="41" t="str">
        <f t="shared" si="0"/>
        <v>Freitag</v>
      </c>
      <c r="B35" s="49">
        <f t="shared" si="9"/>
        <v>43147</v>
      </c>
      <c r="C35" s="50"/>
      <c r="D35" s="51"/>
      <c r="E35" s="52">
        <f t="shared" si="1"/>
        <v>0</v>
      </c>
      <c r="F35" s="46"/>
      <c r="G35" s="46"/>
      <c r="H35" s="46"/>
      <c r="I35" s="47">
        <f t="shared" si="2"/>
        <v>0</v>
      </c>
      <c r="J35" s="47">
        <f t="shared" si="6"/>
        <v>0</v>
      </c>
      <c r="K35" s="48">
        <f t="shared" si="7"/>
        <v>0</v>
      </c>
      <c r="L35" s="245"/>
      <c r="M35" s="246"/>
      <c r="N35" s="246"/>
      <c r="O35" s="246"/>
      <c r="P35" s="247"/>
      <c r="Q35" s="128" t="b">
        <f t="shared" si="8"/>
        <v>0</v>
      </c>
      <c r="R35" s="128"/>
      <c r="S35" s="98">
        <f t="shared" si="3"/>
        <v>0</v>
      </c>
      <c r="T35" s="98">
        <f t="shared" si="4"/>
        <v>0</v>
      </c>
      <c r="U35" s="98">
        <f t="shared" si="4"/>
        <v>0</v>
      </c>
      <c r="V35" s="98">
        <f t="shared" si="4"/>
        <v>0</v>
      </c>
      <c r="W35" s="98">
        <f t="shared" si="5"/>
        <v>0</v>
      </c>
      <c r="X35" s="98">
        <f t="shared" si="5"/>
        <v>0</v>
      </c>
      <c r="Y35" s="98">
        <f t="shared" si="5"/>
        <v>0</v>
      </c>
      <c r="Z35" s="98"/>
      <c r="AA35" s="90"/>
      <c r="AB35" s="90"/>
      <c r="AC35" s="10"/>
      <c r="AD35" s="139"/>
      <c r="AE35" s="144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</row>
    <row r="36" spans="1:252" s="141" customFormat="1" ht="20.25" customHeight="1">
      <c r="A36" s="41" t="str">
        <f t="shared" si="0"/>
        <v>Samstag</v>
      </c>
      <c r="B36" s="49">
        <f t="shared" si="9"/>
        <v>43148</v>
      </c>
      <c r="C36" s="50"/>
      <c r="D36" s="51"/>
      <c r="E36" s="52" t="str">
        <f t="shared" si="1"/>
        <v/>
      </c>
      <c r="F36" s="46"/>
      <c r="G36" s="46"/>
      <c r="H36" s="46"/>
      <c r="I36" s="47">
        <f t="shared" si="2"/>
        <v>0</v>
      </c>
      <c r="J36" s="47">
        <f t="shared" si="6"/>
        <v>0</v>
      </c>
      <c r="K36" s="48">
        <f t="shared" si="7"/>
        <v>0</v>
      </c>
      <c r="L36" s="245"/>
      <c r="M36" s="246"/>
      <c r="N36" s="246"/>
      <c r="O36" s="246"/>
      <c r="P36" s="247"/>
      <c r="Q36" s="128" t="b">
        <f t="shared" si="8"/>
        <v>0</v>
      </c>
      <c r="R36" s="128"/>
      <c r="S36" s="98">
        <f t="shared" si="3"/>
        <v>0</v>
      </c>
      <c r="T36" s="98">
        <f t="shared" si="4"/>
        <v>0</v>
      </c>
      <c r="U36" s="98">
        <f t="shared" si="4"/>
        <v>0</v>
      </c>
      <c r="V36" s="98">
        <f t="shared" si="4"/>
        <v>0</v>
      </c>
      <c r="W36" s="98">
        <f t="shared" si="5"/>
        <v>0</v>
      </c>
      <c r="X36" s="98">
        <f t="shared" si="5"/>
        <v>0</v>
      </c>
      <c r="Y36" s="98">
        <f t="shared" si="5"/>
        <v>0</v>
      </c>
      <c r="Z36" s="98"/>
      <c r="AA36" s="90"/>
      <c r="AB36" s="90"/>
      <c r="AC36" s="10"/>
      <c r="AD36" s="139"/>
      <c r="AE36" s="144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</row>
    <row r="37" spans="1:252" s="141" customFormat="1" ht="20.25" customHeight="1">
      <c r="A37" s="41" t="str">
        <f t="shared" si="0"/>
        <v>Sonntag</v>
      </c>
      <c r="B37" s="49">
        <f t="shared" si="9"/>
        <v>43149</v>
      </c>
      <c r="C37" s="50"/>
      <c r="D37" s="51"/>
      <c r="E37" s="52" t="str">
        <f t="shared" si="1"/>
        <v/>
      </c>
      <c r="F37" s="46"/>
      <c r="G37" s="46"/>
      <c r="H37" s="46"/>
      <c r="I37" s="47">
        <f t="shared" si="2"/>
        <v>0</v>
      </c>
      <c r="J37" s="47">
        <f t="shared" si="6"/>
        <v>0</v>
      </c>
      <c r="K37" s="48">
        <f t="shared" si="7"/>
        <v>0</v>
      </c>
      <c r="L37" s="245"/>
      <c r="M37" s="246"/>
      <c r="N37" s="246"/>
      <c r="O37" s="246"/>
      <c r="P37" s="247"/>
      <c r="Q37" s="128" t="b">
        <f t="shared" si="8"/>
        <v>0</v>
      </c>
      <c r="R37" s="128"/>
      <c r="S37" s="98">
        <f t="shared" si="3"/>
        <v>0</v>
      </c>
      <c r="T37" s="98">
        <f t="shared" si="4"/>
        <v>0</v>
      </c>
      <c r="U37" s="98">
        <f t="shared" si="4"/>
        <v>0</v>
      </c>
      <c r="V37" s="98">
        <f t="shared" si="4"/>
        <v>0</v>
      </c>
      <c r="W37" s="98">
        <f t="shared" si="5"/>
        <v>0</v>
      </c>
      <c r="X37" s="98">
        <f t="shared" si="5"/>
        <v>0</v>
      </c>
      <c r="Y37" s="98">
        <f t="shared" si="5"/>
        <v>0</v>
      </c>
      <c r="Z37" s="98"/>
      <c r="AA37" s="90"/>
      <c r="AB37" s="90"/>
      <c r="AC37" s="10"/>
      <c r="AD37" s="139"/>
      <c r="AE37" s="144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</row>
    <row r="38" spans="1:252" s="141" customFormat="1" ht="20.25" customHeight="1">
      <c r="A38" s="41" t="str">
        <f t="shared" si="0"/>
        <v>Montag</v>
      </c>
      <c r="B38" s="49">
        <f t="shared" si="9"/>
        <v>43150</v>
      </c>
      <c r="C38" s="50"/>
      <c r="D38" s="51"/>
      <c r="E38" s="52">
        <f t="shared" si="1"/>
        <v>0</v>
      </c>
      <c r="F38" s="46"/>
      <c r="G38" s="46"/>
      <c r="H38" s="46"/>
      <c r="I38" s="47">
        <f t="shared" si="2"/>
        <v>0</v>
      </c>
      <c r="J38" s="47">
        <f t="shared" si="6"/>
        <v>0</v>
      </c>
      <c r="K38" s="48">
        <f t="shared" si="7"/>
        <v>0</v>
      </c>
      <c r="L38" s="245"/>
      <c r="M38" s="246"/>
      <c r="N38" s="246"/>
      <c r="O38" s="246"/>
      <c r="P38" s="247"/>
      <c r="Q38" s="128" t="b">
        <f t="shared" si="8"/>
        <v>0</v>
      </c>
      <c r="R38" s="128"/>
      <c r="S38" s="98">
        <f t="shared" si="3"/>
        <v>0</v>
      </c>
      <c r="T38" s="98">
        <f t="shared" si="4"/>
        <v>0</v>
      </c>
      <c r="U38" s="98">
        <f t="shared" si="4"/>
        <v>0</v>
      </c>
      <c r="V38" s="98">
        <f t="shared" si="4"/>
        <v>0</v>
      </c>
      <c r="W38" s="98">
        <f t="shared" si="5"/>
        <v>0</v>
      </c>
      <c r="X38" s="98">
        <f t="shared" si="5"/>
        <v>0</v>
      </c>
      <c r="Y38" s="98">
        <f t="shared" si="5"/>
        <v>0</v>
      </c>
      <c r="Z38" s="98"/>
      <c r="AA38" s="90"/>
      <c r="AB38" s="90"/>
      <c r="AC38" s="10"/>
      <c r="AD38" s="139"/>
      <c r="AE38" s="144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</row>
    <row r="39" spans="1:252" s="141" customFormat="1" ht="20.25" customHeight="1">
      <c r="A39" s="41" t="str">
        <f t="shared" si="0"/>
        <v>Dienstag</v>
      </c>
      <c r="B39" s="49">
        <f t="shared" si="9"/>
        <v>43151</v>
      </c>
      <c r="C39" s="50"/>
      <c r="D39" s="51"/>
      <c r="E39" s="52">
        <f t="shared" si="1"/>
        <v>0</v>
      </c>
      <c r="F39" s="46"/>
      <c r="G39" s="46"/>
      <c r="H39" s="46"/>
      <c r="I39" s="47">
        <f t="shared" si="2"/>
        <v>0</v>
      </c>
      <c r="J39" s="47">
        <f t="shared" si="6"/>
        <v>0</v>
      </c>
      <c r="K39" s="48">
        <f t="shared" si="7"/>
        <v>0</v>
      </c>
      <c r="L39" s="245"/>
      <c r="M39" s="246"/>
      <c r="N39" s="246"/>
      <c r="O39" s="246"/>
      <c r="P39" s="247"/>
      <c r="Q39" s="128" t="b">
        <f t="shared" si="8"/>
        <v>0</v>
      </c>
      <c r="R39" s="128"/>
      <c r="S39" s="98">
        <f t="shared" si="3"/>
        <v>0</v>
      </c>
      <c r="T39" s="98">
        <f t="shared" si="4"/>
        <v>0</v>
      </c>
      <c r="U39" s="98">
        <f t="shared" si="4"/>
        <v>0</v>
      </c>
      <c r="V39" s="98">
        <f t="shared" si="4"/>
        <v>0</v>
      </c>
      <c r="W39" s="98">
        <f t="shared" si="5"/>
        <v>0</v>
      </c>
      <c r="X39" s="98">
        <f t="shared" si="5"/>
        <v>0</v>
      </c>
      <c r="Y39" s="98">
        <f t="shared" si="5"/>
        <v>0</v>
      </c>
      <c r="Z39" s="98"/>
      <c r="AA39" s="90"/>
      <c r="AB39" s="90"/>
      <c r="AC39" s="10"/>
      <c r="AD39" s="139"/>
      <c r="AE39" s="144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</row>
    <row r="40" spans="1:252" s="141" customFormat="1" ht="20.25" customHeight="1">
      <c r="A40" s="41" t="str">
        <f t="shared" si="0"/>
        <v>Mittwoch</v>
      </c>
      <c r="B40" s="49">
        <f t="shared" si="9"/>
        <v>43152</v>
      </c>
      <c r="C40" s="50"/>
      <c r="D40" s="51"/>
      <c r="E40" s="52">
        <f t="shared" si="1"/>
        <v>0</v>
      </c>
      <c r="F40" s="46"/>
      <c r="G40" s="46"/>
      <c r="H40" s="46"/>
      <c r="I40" s="47">
        <f t="shared" si="2"/>
        <v>0</v>
      </c>
      <c r="J40" s="47">
        <f t="shared" si="6"/>
        <v>0</v>
      </c>
      <c r="K40" s="48">
        <f t="shared" si="7"/>
        <v>0</v>
      </c>
      <c r="L40" s="245"/>
      <c r="M40" s="246"/>
      <c r="N40" s="246"/>
      <c r="O40" s="246"/>
      <c r="P40" s="247"/>
      <c r="Q40" s="128" t="b">
        <f t="shared" si="8"/>
        <v>0</v>
      </c>
      <c r="R40" s="128"/>
      <c r="S40" s="98">
        <f t="shared" si="3"/>
        <v>0</v>
      </c>
      <c r="T40" s="98">
        <f t="shared" si="4"/>
        <v>0</v>
      </c>
      <c r="U40" s="98">
        <f t="shared" si="4"/>
        <v>0</v>
      </c>
      <c r="V40" s="98">
        <f t="shared" si="4"/>
        <v>0</v>
      </c>
      <c r="W40" s="98">
        <f t="shared" si="5"/>
        <v>0</v>
      </c>
      <c r="X40" s="98">
        <f t="shared" si="5"/>
        <v>0</v>
      </c>
      <c r="Y40" s="98">
        <f t="shared" si="5"/>
        <v>0</v>
      </c>
      <c r="Z40" s="98"/>
      <c r="AA40" s="90"/>
      <c r="AB40" s="90"/>
      <c r="AC40" s="10"/>
      <c r="AD40" s="139"/>
      <c r="AE40" s="144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</row>
    <row r="41" spans="1:252" s="141" customFormat="1" ht="20.25" customHeight="1">
      <c r="A41" s="41" t="str">
        <f t="shared" si="0"/>
        <v>Donnerstag</v>
      </c>
      <c r="B41" s="49">
        <f t="shared" si="9"/>
        <v>43153</v>
      </c>
      <c r="C41" s="50"/>
      <c r="D41" s="51"/>
      <c r="E41" s="52">
        <f t="shared" si="1"/>
        <v>0</v>
      </c>
      <c r="F41" s="46"/>
      <c r="G41" s="46"/>
      <c r="H41" s="46"/>
      <c r="I41" s="47">
        <f t="shared" si="2"/>
        <v>0</v>
      </c>
      <c r="J41" s="47">
        <f t="shared" si="6"/>
        <v>0</v>
      </c>
      <c r="K41" s="48">
        <f t="shared" si="7"/>
        <v>0</v>
      </c>
      <c r="L41" s="245"/>
      <c r="M41" s="246"/>
      <c r="N41" s="246"/>
      <c r="O41" s="246"/>
      <c r="P41" s="247"/>
      <c r="Q41" s="128" t="b">
        <f t="shared" si="8"/>
        <v>0</v>
      </c>
      <c r="R41" s="128"/>
      <c r="S41" s="98">
        <f t="shared" si="3"/>
        <v>0</v>
      </c>
      <c r="T41" s="98">
        <f t="shared" si="4"/>
        <v>0</v>
      </c>
      <c r="U41" s="98">
        <f t="shared" si="4"/>
        <v>0</v>
      </c>
      <c r="V41" s="98">
        <f t="shared" si="4"/>
        <v>0</v>
      </c>
      <c r="W41" s="98">
        <f t="shared" si="5"/>
        <v>0</v>
      </c>
      <c r="X41" s="98">
        <f t="shared" si="5"/>
        <v>0</v>
      </c>
      <c r="Y41" s="98">
        <f t="shared" si="5"/>
        <v>0</v>
      </c>
      <c r="Z41" s="98"/>
      <c r="AA41" s="90"/>
      <c r="AB41" s="90"/>
      <c r="AC41" s="10"/>
      <c r="AD41" s="139"/>
      <c r="AE41" s="14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</row>
    <row r="42" spans="1:252" s="141" customFormat="1" ht="20.25" customHeight="1">
      <c r="A42" s="41" t="str">
        <f t="shared" si="0"/>
        <v>Freitag</v>
      </c>
      <c r="B42" s="49">
        <f t="shared" si="9"/>
        <v>43154</v>
      </c>
      <c r="C42" s="50"/>
      <c r="D42" s="51"/>
      <c r="E42" s="52">
        <f t="shared" si="1"/>
        <v>0</v>
      </c>
      <c r="F42" s="46"/>
      <c r="G42" s="46"/>
      <c r="H42" s="46"/>
      <c r="I42" s="47">
        <f t="shared" si="2"/>
        <v>0</v>
      </c>
      <c r="J42" s="47">
        <f t="shared" si="6"/>
        <v>0</v>
      </c>
      <c r="K42" s="48">
        <f t="shared" si="7"/>
        <v>0</v>
      </c>
      <c r="L42" s="245"/>
      <c r="M42" s="246"/>
      <c r="N42" s="246"/>
      <c r="O42" s="246"/>
      <c r="P42" s="247"/>
      <c r="Q42" s="128" t="b">
        <f t="shared" si="8"/>
        <v>0</v>
      </c>
      <c r="R42" s="128"/>
      <c r="S42" s="98">
        <f t="shared" si="3"/>
        <v>0</v>
      </c>
      <c r="T42" s="98">
        <f t="shared" si="4"/>
        <v>0</v>
      </c>
      <c r="U42" s="98">
        <f t="shared" si="4"/>
        <v>0</v>
      </c>
      <c r="V42" s="98">
        <f t="shared" si="4"/>
        <v>0</v>
      </c>
      <c r="W42" s="98">
        <f t="shared" si="5"/>
        <v>0</v>
      </c>
      <c r="X42" s="98">
        <f t="shared" si="5"/>
        <v>0</v>
      </c>
      <c r="Y42" s="98">
        <f t="shared" si="5"/>
        <v>0</v>
      </c>
      <c r="Z42" s="98"/>
      <c r="AA42" s="90"/>
      <c r="AB42" s="90"/>
      <c r="AC42" s="10"/>
      <c r="AD42" s="139"/>
      <c r="AE42" s="144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</row>
    <row r="43" spans="1:252" s="141" customFormat="1" ht="20.25" customHeight="1">
      <c r="A43" s="41" t="str">
        <f t="shared" si="0"/>
        <v>Samstag</v>
      </c>
      <c r="B43" s="49">
        <f t="shared" si="9"/>
        <v>43155</v>
      </c>
      <c r="C43" s="50"/>
      <c r="D43" s="51"/>
      <c r="E43" s="52" t="str">
        <f t="shared" si="1"/>
        <v/>
      </c>
      <c r="F43" s="46"/>
      <c r="G43" s="46"/>
      <c r="H43" s="46"/>
      <c r="I43" s="47">
        <f t="shared" si="2"/>
        <v>0</v>
      </c>
      <c r="J43" s="47">
        <f t="shared" si="6"/>
        <v>0</v>
      </c>
      <c r="K43" s="48">
        <f t="shared" si="7"/>
        <v>0</v>
      </c>
      <c r="L43" s="245"/>
      <c r="M43" s="246"/>
      <c r="N43" s="246"/>
      <c r="O43" s="246"/>
      <c r="P43" s="247"/>
      <c r="Q43" s="128" t="b">
        <f t="shared" si="8"/>
        <v>0</v>
      </c>
      <c r="R43" s="128"/>
      <c r="S43" s="98">
        <f t="shared" si="3"/>
        <v>0</v>
      </c>
      <c r="T43" s="98">
        <f t="shared" si="4"/>
        <v>0</v>
      </c>
      <c r="U43" s="98">
        <f t="shared" si="4"/>
        <v>0</v>
      </c>
      <c r="V43" s="98">
        <f t="shared" si="4"/>
        <v>0</v>
      </c>
      <c r="W43" s="98">
        <f t="shared" si="5"/>
        <v>0</v>
      </c>
      <c r="X43" s="98">
        <f t="shared" si="5"/>
        <v>0</v>
      </c>
      <c r="Y43" s="98">
        <f t="shared" si="5"/>
        <v>0</v>
      </c>
      <c r="Z43" s="98"/>
      <c r="AA43" s="90"/>
      <c r="AB43" s="90"/>
      <c r="AC43" s="10"/>
      <c r="AD43" s="139"/>
      <c r="AE43" s="144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</row>
    <row r="44" spans="1:252" s="141" customFormat="1" ht="20.25" customHeight="1">
      <c r="A44" s="41" t="str">
        <f t="shared" si="0"/>
        <v>Sonntag</v>
      </c>
      <c r="B44" s="49">
        <f t="shared" si="9"/>
        <v>43156</v>
      </c>
      <c r="C44" s="50"/>
      <c r="D44" s="51"/>
      <c r="E44" s="52" t="str">
        <f t="shared" si="1"/>
        <v/>
      </c>
      <c r="F44" s="46"/>
      <c r="G44" s="46"/>
      <c r="H44" s="46"/>
      <c r="I44" s="47">
        <f t="shared" si="2"/>
        <v>0</v>
      </c>
      <c r="J44" s="47">
        <f t="shared" si="6"/>
        <v>0</v>
      </c>
      <c r="K44" s="48">
        <f t="shared" si="7"/>
        <v>0</v>
      </c>
      <c r="L44" s="245"/>
      <c r="M44" s="246"/>
      <c r="N44" s="246"/>
      <c r="O44" s="246"/>
      <c r="P44" s="247"/>
      <c r="Q44" s="128" t="b">
        <f t="shared" si="8"/>
        <v>0</v>
      </c>
      <c r="R44" s="128"/>
      <c r="S44" s="98">
        <f t="shared" si="3"/>
        <v>0</v>
      </c>
      <c r="T44" s="98">
        <f t="shared" si="4"/>
        <v>0</v>
      </c>
      <c r="U44" s="98">
        <f t="shared" si="4"/>
        <v>0</v>
      </c>
      <c r="V44" s="98">
        <f t="shared" si="4"/>
        <v>0</v>
      </c>
      <c r="W44" s="98">
        <f t="shared" si="5"/>
        <v>0</v>
      </c>
      <c r="X44" s="98">
        <f t="shared" si="5"/>
        <v>0</v>
      </c>
      <c r="Y44" s="98">
        <f t="shared" si="5"/>
        <v>0</v>
      </c>
      <c r="Z44" s="98"/>
      <c r="AA44" s="90"/>
      <c r="AB44" s="90"/>
      <c r="AC44" s="10"/>
      <c r="AD44" s="139"/>
      <c r="AE44" s="144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</row>
    <row r="45" spans="1:252" s="141" customFormat="1" ht="20.25" customHeight="1">
      <c r="A45" s="41" t="str">
        <f t="shared" si="0"/>
        <v>Montag</v>
      </c>
      <c r="B45" s="49">
        <f t="shared" si="9"/>
        <v>43157</v>
      </c>
      <c r="C45" s="50"/>
      <c r="D45" s="51"/>
      <c r="E45" s="52">
        <f t="shared" si="1"/>
        <v>0</v>
      </c>
      <c r="F45" s="46"/>
      <c r="G45" s="46"/>
      <c r="H45" s="46"/>
      <c r="I45" s="47">
        <f t="shared" si="2"/>
        <v>0</v>
      </c>
      <c r="J45" s="47">
        <f t="shared" si="6"/>
        <v>0</v>
      </c>
      <c r="K45" s="48">
        <f t="shared" si="7"/>
        <v>0</v>
      </c>
      <c r="L45" s="245"/>
      <c r="M45" s="246"/>
      <c r="N45" s="246"/>
      <c r="O45" s="246"/>
      <c r="P45" s="247"/>
      <c r="Q45" s="128" t="b">
        <f t="shared" si="8"/>
        <v>0</v>
      </c>
      <c r="R45" s="128"/>
      <c r="S45" s="98">
        <f t="shared" si="3"/>
        <v>0</v>
      </c>
      <c r="T45" s="98">
        <f t="shared" si="4"/>
        <v>0</v>
      </c>
      <c r="U45" s="98">
        <f t="shared" si="4"/>
        <v>0</v>
      </c>
      <c r="V45" s="98">
        <f t="shared" si="4"/>
        <v>0</v>
      </c>
      <c r="W45" s="98">
        <f t="shared" si="5"/>
        <v>0</v>
      </c>
      <c r="X45" s="98">
        <f t="shared" si="5"/>
        <v>0</v>
      </c>
      <c r="Y45" s="98">
        <f t="shared" si="5"/>
        <v>0</v>
      </c>
      <c r="Z45" s="98"/>
      <c r="AA45" s="90"/>
      <c r="AB45" s="90"/>
      <c r="AC45" s="10"/>
      <c r="AD45" s="139"/>
      <c r="AE45" s="144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</row>
    <row r="46" spans="1:252" s="141" customFormat="1" ht="20.25" customHeight="1">
      <c r="A46" s="41" t="str">
        <f t="shared" si="0"/>
        <v>Dienstag</v>
      </c>
      <c r="B46" s="49">
        <f t="shared" si="9"/>
        <v>43158</v>
      </c>
      <c r="C46" s="50"/>
      <c r="D46" s="51"/>
      <c r="E46" s="52">
        <f t="shared" si="1"/>
        <v>0</v>
      </c>
      <c r="F46" s="46"/>
      <c r="G46" s="46"/>
      <c r="H46" s="46"/>
      <c r="I46" s="47">
        <f t="shared" si="2"/>
        <v>0</v>
      </c>
      <c r="J46" s="47">
        <f t="shared" si="6"/>
        <v>0</v>
      </c>
      <c r="K46" s="48">
        <f t="shared" si="7"/>
        <v>0</v>
      </c>
      <c r="L46" s="245"/>
      <c r="M46" s="246"/>
      <c r="N46" s="246"/>
      <c r="O46" s="246"/>
      <c r="P46" s="247"/>
      <c r="Q46" s="128" t="b">
        <f t="shared" si="8"/>
        <v>0</v>
      </c>
      <c r="R46" s="128"/>
      <c r="S46" s="98">
        <f t="shared" si="3"/>
        <v>0</v>
      </c>
      <c r="T46" s="98">
        <f t="shared" si="4"/>
        <v>0</v>
      </c>
      <c r="U46" s="98">
        <f t="shared" si="4"/>
        <v>0</v>
      </c>
      <c r="V46" s="98">
        <f t="shared" si="4"/>
        <v>0</v>
      </c>
      <c r="W46" s="98">
        <f t="shared" si="5"/>
        <v>0</v>
      </c>
      <c r="X46" s="98">
        <f t="shared" si="5"/>
        <v>0</v>
      </c>
      <c r="Y46" s="98">
        <f t="shared" si="5"/>
        <v>0</v>
      </c>
      <c r="Z46" s="98"/>
      <c r="AA46" s="90"/>
      <c r="AB46" s="90"/>
      <c r="AC46" s="10"/>
      <c r="AD46" s="139"/>
      <c r="AE46" s="144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</row>
    <row r="47" spans="1:252" s="141" customFormat="1" ht="20.25" customHeight="1">
      <c r="A47" s="41" t="str">
        <f t="shared" si="0"/>
        <v>Mittwoch</v>
      </c>
      <c r="B47" s="49">
        <f t="shared" si="9"/>
        <v>43159</v>
      </c>
      <c r="C47" s="50"/>
      <c r="D47" s="51"/>
      <c r="E47" s="52">
        <f t="shared" si="1"/>
        <v>0</v>
      </c>
      <c r="F47" s="46"/>
      <c r="G47" s="46"/>
      <c r="H47" s="46"/>
      <c r="I47" s="47">
        <f t="shared" si="2"/>
        <v>0</v>
      </c>
      <c r="J47" s="47">
        <f t="shared" si="6"/>
        <v>0</v>
      </c>
      <c r="K47" s="48">
        <f t="shared" si="7"/>
        <v>0</v>
      </c>
      <c r="L47" s="245"/>
      <c r="M47" s="246"/>
      <c r="N47" s="246"/>
      <c r="O47" s="246"/>
      <c r="P47" s="247"/>
      <c r="Q47" s="128" t="b">
        <f t="shared" si="8"/>
        <v>0</v>
      </c>
      <c r="R47" s="128"/>
      <c r="S47" s="98">
        <f t="shared" si="3"/>
        <v>0</v>
      </c>
      <c r="T47" s="98">
        <f t="shared" si="4"/>
        <v>0</v>
      </c>
      <c r="U47" s="98">
        <f t="shared" si="4"/>
        <v>0</v>
      </c>
      <c r="V47" s="98">
        <f t="shared" si="4"/>
        <v>0</v>
      </c>
      <c r="W47" s="98">
        <f t="shared" si="5"/>
        <v>0</v>
      </c>
      <c r="X47" s="98">
        <f t="shared" si="5"/>
        <v>0</v>
      </c>
      <c r="Y47" s="98">
        <f t="shared" si="5"/>
        <v>0</v>
      </c>
      <c r="Z47" s="98"/>
      <c r="AA47" s="90"/>
      <c r="AB47" s="90"/>
      <c r="AC47" s="10"/>
      <c r="AD47" s="139"/>
      <c r="AE47" s="144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</row>
    <row r="48" spans="1:252" s="141" customFormat="1" ht="20.25" customHeight="1">
      <c r="A48" s="41" t="str">
        <f t="shared" si="0"/>
        <v>Samstag</v>
      </c>
      <c r="B48" s="49">
        <f t="shared" si="9"/>
        <v>0</v>
      </c>
      <c r="C48" s="50"/>
      <c r="D48" s="51"/>
      <c r="E48" s="52" t="str">
        <f t="shared" si="1"/>
        <v/>
      </c>
      <c r="F48" s="46"/>
      <c r="G48" s="46"/>
      <c r="H48" s="46"/>
      <c r="I48" s="47">
        <f t="shared" si="2"/>
        <v>0</v>
      </c>
      <c r="J48" s="47">
        <f t="shared" si="6"/>
        <v>0</v>
      </c>
      <c r="K48" s="48">
        <f t="shared" si="7"/>
        <v>0</v>
      </c>
      <c r="L48" s="245"/>
      <c r="M48" s="246"/>
      <c r="N48" s="246"/>
      <c r="O48" s="246"/>
      <c r="P48" s="247"/>
      <c r="Q48" s="128" t="b">
        <f t="shared" si="8"/>
        <v>0</v>
      </c>
      <c r="R48" s="128"/>
      <c r="S48" s="98">
        <f t="shared" si="3"/>
        <v>0</v>
      </c>
      <c r="T48" s="98">
        <f t="shared" si="4"/>
        <v>0</v>
      </c>
      <c r="U48" s="98">
        <f t="shared" si="4"/>
        <v>0</v>
      </c>
      <c r="V48" s="98">
        <f t="shared" si="4"/>
        <v>0</v>
      </c>
      <c r="W48" s="98">
        <f t="shared" si="5"/>
        <v>0</v>
      </c>
      <c r="X48" s="98">
        <f t="shared" si="5"/>
        <v>0</v>
      </c>
      <c r="Y48" s="98">
        <f t="shared" si="5"/>
        <v>0</v>
      </c>
      <c r="Z48" s="98"/>
      <c r="AA48" s="90"/>
      <c r="AB48" s="90"/>
      <c r="AC48" s="10"/>
      <c r="AD48" s="139"/>
      <c r="AE48" s="144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</row>
    <row r="49" spans="1:252" s="141" customFormat="1" ht="20.25" customHeight="1">
      <c r="A49" s="41" t="str">
        <f t="shared" si="0"/>
        <v>Samstag</v>
      </c>
      <c r="B49" s="49">
        <f t="shared" si="9"/>
        <v>0</v>
      </c>
      <c r="C49" s="50"/>
      <c r="D49" s="51"/>
      <c r="E49" s="52" t="str">
        <f t="shared" si="1"/>
        <v/>
      </c>
      <c r="F49" s="46"/>
      <c r="G49" s="46"/>
      <c r="H49" s="46"/>
      <c r="I49" s="47">
        <f t="shared" si="2"/>
        <v>0</v>
      </c>
      <c r="J49" s="47">
        <f t="shared" si="6"/>
        <v>0</v>
      </c>
      <c r="K49" s="48">
        <f t="shared" si="7"/>
        <v>0</v>
      </c>
      <c r="L49" s="245"/>
      <c r="M49" s="246"/>
      <c r="N49" s="246"/>
      <c r="O49" s="246"/>
      <c r="P49" s="247"/>
      <c r="Q49" s="128" t="b">
        <f t="shared" si="8"/>
        <v>0</v>
      </c>
      <c r="R49" s="128"/>
      <c r="S49" s="98">
        <f t="shared" si="3"/>
        <v>0</v>
      </c>
      <c r="T49" s="98">
        <f t="shared" si="4"/>
        <v>0</v>
      </c>
      <c r="U49" s="98">
        <f t="shared" si="4"/>
        <v>0</v>
      </c>
      <c r="V49" s="98">
        <f t="shared" si="4"/>
        <v>0</v>
      </c>
      <c r="W49" s="98">
        <f t="shared" si="5"/>
        <v>0</v>
      </c>
      <c r="X49" s="98">
        <f t="shared" si="5"/>
        <v>0</v>
      </c>
      <c r="Y49" s="98">
        <f t="shared" si="5"/>
        <v>0</v>
      </c>
      <c r="Z49" s="98"/>
      <c r="AA49" s="90"/>
      <c r="AB49" s="90"/>
      <c r="AC49" s="10"/>
      <c r="AD49" s="139"/>
      <c r="AE49" s="144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</row>
    <row r="50" spans="1:252" s="141" customFormat="1" ht="20.25" customHeight="1" thickBot="1">
      <c r="A50" s="41" t="str">
        <f t="shared" si="0"/>
        <v>Samstag</v>
      </c>
      <c r="B50" s="49">
        <f t="shared" si="9"/>
        <v>0</v>
      </c>
      <c r="C50" s="55"/>
      <c r="D50" s="56"/>
      <c r="E50" s="52" t="str">
        <f t="shared" si="1"/>
        <v/>
      </c>
      <c r="F50" s="58"/>
      <c r="G50" s="58"/>
      <c r="H50" s="58"/>
      <c r="I50" s="47">
        <f t="shared" si="2"/>
        <v>0</v>
      </c>
      <c r="J50" s="59">
        <f t="shared" si="6"/>
        <v>0</v>
      </c>
      <c r="K50" s="60">
        <f t="shared" si="7"/>
        <v>0</v>
      </c>
      <c r="L50" s="248"/>
      <c r="M50" s="249"/>
      <c r="N50" s="249"/>
      <c r="O50" s="249"/>
      <c r="P50" s="250"/>
      <c r="Q50" s="128" t="b">
        <f t="shared" si="8"/>
        <v>0</v>
      </c>
      <c r="R50" s="128"/>
      <c r="S50" s="100">
        <f t="shared" si="3"/>
        <v>0</v>
      </c>
      <c r="T50" s="100">
        <f t="shared" si="4"/>
        <v>0</v>
      </c>
      <c r="U50" s="100">
        <f t="shared" si="4"/>
        <v>0</v>
      </c>
      <c r="V50" s="100">
        <f t="shared" si="4"/>
        <v>0</v>
      </c>
      <c r="W50" s="100">
        <f t="shared" si="5"/>
        <v>0</v>
      </c>
      <c r="X50" s="100">
        <f t="shared" si="5"/>
        <v>0</v>
      </c>
      <c r="Y50" s="100">
        <f t="shared" si="5"/>
        <v>0</v>
      </c>
      <c r="Z50" s="101"/>
      <c r="AA50" s="90"/>
      <c r="AB50" s="90"/>
      <c r="AC50" s="10"/>
      <c r="AD50" s="139"/>
      <c r="AE50" s="144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</row>
    <row r="51" spans="1:252" s="141" customFormat="1" ht="18.75" customHeight="1">
      <c r="A51" s="10"/>
      <c r="B51" s="61" t="s">
        <v>48</v>
      </c>
      <c r="C51" s="62"/>
      <c r="D51" s="63"/>
      <c r="E51" s="63" t="s">
        <v>24</v>
      </c>
      <c r="F51" s="64"/>
      <c r="G51" s="64"/>
      <c r="H51" s="64"/>
      <c r="I51" s="63" t="s">
        <v>34</v>
      </c>
      <c r="J51" s="63" t="s">
        <v>50</v>
      </c>
      <c r="K51" s="63" t="s">
        <v>49</v>
      </c>
      <c r="L51" s="65"/>
      <c r="M51" s="65"/>
      <c r="N51" s="65"/>
      <c r="O51" s="65"/>
      <c r="P51" s="66"/>
      <c r="Q51" s="67"/>
      <c r="R51" s="102"/>
      <c r="S51" s="98">
        <f>IF(E52="",0,INT(E52)+((E52-INT(E52))/100*60))</f>
        <v>0</v>
      </c>
      <c r="T51" s="102"/>
      <c r="U51" s="102"/>
      <c r="V51" s="10"/>
      <c r="W51" s="101">
        <f>IF(I52="","",INT(I52)+((I52-INT(I52))/100*60))</f>
        <v>0</v>
      </c>
      <c r="X51" s="98">
        <f>IF(J52="","",INT(J52)+((J52-INT(J52))/100*60))</f>
        <v>0</v>
      </c>
      <c r="Y51" s="103">
        <f>IF(K52="","",INT(K52)+((K52-INT(K52))/100*60))</f>
        <v>0</v>
      </c>
      <c r="Z51" s="103"/>
      <c r="AA51" s="90"/>
      <c r="AB51" s="90"/>
      <c r="AC51" s="10"/>
      <c r="AD51" s="139"/>
      <c r="AE51" s="144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</row>
    <row r="52" spans="1:252" s="141" customFormat="1" ht="18.75" customHeight="1">
      <c r="A52" s="10"/>
      <c r="B52" s="68"/>
      <c r="C52" s="69"/>
      <c r="D52" s="70"/>
      <c r="E52" s="71">
        <f>SUM(E20:E50)</f>
        <v>0</v>
      </c>
      <c r="F52" s="72"/>
      <c r="G52" s="73"/>
      <c r="H52" s="70"/>
      <c r="I52" s="71">
        <f>SUM(I20:I50)</f>
        <v>0</v>
      </c>
      <c r="J52" s="71">
        <f>SUM(J20:J50)</f>
        <v>0</v>
      </c>
      <c r="K52" s="131">
        <f>K50</f>
        <v>0</v>
      </c>
      <c r="L52" s="132"/>
      <c r="M52" s="132"/>
      <c r="N52" s="132"/>
      <c r="O52" s="132"/>
      <c r="P52" s="74"/>
      <c r="Q52" s="75"/>
      <c r="R52" s="105"/>
      <c r="S52" s="104">
        <f>E52/24</f>
        <v>0</v>
      </c>
      <c r="T52" s="105"/>
      <c r="U52" s="105"/>
      <c r="V52" s="10"/>
      <c r="W52" s="104">
        <f>I52/24</f>
        <v>0</v>
      </c>
      <c r="X52" s="104">
        <f>IF(X51&lt;0,"-"&amp;TEXT((X51*-1)/24,"[h]:mm"),X51/24)</f>
        <v>0</v>
      </c>
      <c r="Y52" s="10"/>
      <c r="Z52" s="10"/>
      <c r="AA52" s="90"/>
      <c r="AB52" s="90"/>
      <c r="AC52" s="10"/>
      <c r="AD52" s="139"/>
      <c r="AE52" s="144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</row>
    <row r="53" spans="1:252" s="141" customFormat="1" ht="15">
      <c r="A53" s="10"/>
      <c r="B53" s="76"/>
      <c r="C53" s="76"/>
      <c r="D53" s="76"/>
      <c r="E53" s="76"/>
      <c r="F53" s="77"/>
      <c r="G53" s="78"/>
      <c r="H53" s="157" t="s">
        <v>82</v>
      </c>
      <c r="I53" s="10"/>
      <c r="J53" s="158"/>
      <c r="K53" s="80"/>
      <c r="L53" s="81"/>
      <c r="M53" s="81"/>
      <c r="N53" s="81"/>
      <c r="O53" s="81"/>
      <c r="P53" s="82"/>
      <c r="Q53" s="82"/>
      <c r="R53" s="106"/>
      <c r="S53" s="106"/>
      <c r="T53" s="106"/>
      <c r="U53" s="106"/>
      <c r="V53" s="10"/>
      <c r="W53" s="10"/>
      <c r="X53" s="98">
        <f>IF(X51&lt;0,X51*-1,X51)</f>
        <v>0</v>
      </c>
      <c r="Y53" s="10"/>
      <c r="Z53" s="10"/>
      <c r="AA53" s="90"/>
      <c r="AB53" s="90"/>
      <c r="AC53" s="10"/>
      <c r="AD53" s="139"/>
      <c r="AE53" s="144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</row>
    <row r="54" spans="1:252" s="141" customFormat="1" ht="15">
      <c r="A54" s="10"/>
      <c r="B54" s="76"/>
      <c r="C54" s="76"/>
      <c r="D54" s="76"/>
      <c r="E54" s="76"/>
      <c r="F54" s="77"/>
      <c r="G54" s="78"/>
      <c r="H54" s="159" t="s">
        <v>76</v>
      </c>
      <c r="I54" s="158"/>
      <c r="J54" s="158"/>
      <c r="K54" s="80"/>
      <c r="L54" s="81"/>
      <c r="M54" s="81"/>
      <c r="N54" s="81"/>
      <c r="O54" s="81"/>
      <c r="P54" s="82"/>
      <c r="Q54" s="82"/>
      <c r="R54" s="106"/>
      <c r="S54" s="106"/>
      <c r="T54" s="106"/>
      <c r="U54" s="106"/>
      <c r="V54" s="10"/>
      <c r="W54" s="10"/>
      <c r="X54" s="104">
        <f>X53/24</f>
        <v>0</v>
      </c>
      <c r="Y54" s="10"/>
      <c r="Z54" s="10"/>
      <c r="AA54" s="90"/>
      <c r="AB54" s="90"/>
      <c r="AC54" s="10"/>
      <c r="AD54" s="139"/>
      <c r="AE54" s="144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</row>
    <row r="55" spans="1:252" s="141" customFormat="1" ht="15">
      <c r="A55" s="10"/>
      <c r="B55" s="83"/>
      <c r="C55" s="83"/>
      <c r="D55" s="83"/>
      <c r="E55" s="83"/>
      <c r="F55" s="83"/>
      <c r="G55" s="83"/>
      <c r="H55" s="84" t="s">
        <v>78</v>
      </c>
      <c r="I55" s="10"/>
      <c r="J55" s="10"/>
      <c r="K55" s="79"/>
      <c r="L55" s="79"/>
      <c r="M55" s="79"/>
      <c r="N55" s="79"/>
      <c r="O55" s="79"/>
      <c r="P55" s="29"/>
      <c r="Q55" s="29"/>
      <c r="R55" s="10"/>
      <c r="S55" s="10"/>
      <c r="T55" s="10"/>
      <c r="U55" s="10"/>
      <c r="V55" s="10"/>
      <c r="W55" s="10"/>
      <c r="X55" s="10"/>
      <c r="Y55" s="10"/>
      <c r="Z55" s="10"/>
      <c r="AA55" s="90"/>
      <c r="AB55" s="90"/>
      <c r="AC55" s="10"/>
      <c r="AD55" s="139"/>
      <c r="AE55" s="144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</row>
    <row r="56" spans="1:252" s="141" customFormat="1" ht="15">
      <c r="A56" s="10"/>
      <c r="B56" s="84"/>
      <c r="C56" s="84"/>
      <c r="D56" s="84"/>
      <c r="E56" s="84"/>
      <c r="F56" s="84"/>
      <c r="G56" s="84"/>
      <c r="H56" s="41" t="s">
        <v>81</v>
      </c>
      <c r="I56" s="160"/>
      <c r="J56" s="90"/>
      <c r="K56" s="251"/>
      <c r="L56" s="251"/>
      <c r="M56" s="166"/>
      <c r="N56" s="166"/>
      <c r="O56" s="166"/>
      <c r="P56" s="85"/>
      <c r="Q56" s="85"/>
      <c r="R56" s="107"/>
      <c r="S56" s="107"/>
      <c r="T56" s="107"/>
      <c r="U56" s="107"/>
      <c r="V56" s="10"/>
      <c r="W56" s="10"/>
      <c r="X56" s="10"/>
      <c r="Y56" s="10"/>
      <c r="Z56" s="10"/>
      <c r="AA56" s="90"/>
      <c r="AB56" s="90"/>
      <c r="AC56" s="10"/>
      <c r="AD56" s="139"/>
      <c r="AE56" s="144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</row>
    <row r="57" spans="1:252" s="141" customFormat="1" ht="15">
      <c r="A57" s="10"/>
      <c r="B57" s="86"/>
      <c r="C57" s="86"/>
      <c r="D57" s="86"/>
      <c r="E57" s="86"/>
      <c r="F57" s="86"/>
      <c r="G57" s="86"/>
      <c r="H57" s="161" t="s">
        <v>77</v>
      </c>
      <c r="I57" s="10"/>
      <c r="J57" s="10"/>
      <c r="K57" s="87"/>
      <c r="L57" s="87"/>
      <c r="M57" s="87"/>
      <c r="N57" s="87"/>
      <c r="O57" s="87"/>
      <c r="P57" s="88"/>
      <c r="Q57" s="29"/>
      <c r="R57" s="10"/>
      <c r="S57" s="10"/>
      <c r="T57" s="10"/>
      <c r="U57" s="10"/>
      <c r="V57" s="10"/>
      <c r="W57" s="10"/>
      <c r="X57" s="10"/>
      <c r="Y57" s="10"/>
      <c r="Z57" s="10"/>
      <c r="AA57" s="90"/>
      <c r="AB57" s="90"/>
      <c r="AC57" s="10"/>
      <c r="AD57" s="139"/>
      <c r="AE57" s="144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</row>
    <row r="58" spans="1:252" s="141" customFormat="1" ht="15">
      <c r="A58" s="10"/>
      <c r="B58" s="89" t="s">
        <v>5</v>
      </c>
      <c r="C58" s="252" t="s">
        <v>6</v>
      </c>
      <c r="D58" s="252"/>
      <c r="E58" s="252"/>
      <c r="F58" s="252"/>
      <c r="G58" s="252"/>
      <c r="H58" s="41" t="s">
        <v>79</v>
      </c>
      <c r="I58" s="162"/>
      <c r="J58" s="10"/>
      <c r="K58" s="89" t="s">
        <v>5</v>
      </c>
      <c r="L58" s="253" t="s">
        <v>20</v>
      </c>
      <c r="M58" s="253"/>
      <c r="N58" s="253"/>
      <c r="O58" s="253"/>
      <c r="P58" s="253"/>
      <c r="Q58" s="29"/>
      <c r="R58" s="10"/>
      <c r="S58" s="10"/>
      <c r="T58" s="10"/>
      <c r="U58" s="10"/>
      <c r="V58" s="10"/>
      <c r="W58" s="10"/>
      <c r="X58" s="10"/>
      <c r="Y58" s="10"/>
      <c r="Z58" s="10"/>
      <c r="AA58" s="90"/>
      <c r="AB58" s="90"/>
      <c r="AC58" s="10"/>
      <c r="AD58" s="139"/>
      <c r="AE58" s="144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</row>
    <row r="59" spans="1:252" s="141" customFormat="1" ht="15">
      <c r="A59" s="10"/>
      <c r="B59" s="89"/>
      <c r="C59" s="169"/>
      <c r="D59" s="169"/>
      <c r="E59" s="169"/>
      <c r="F59" s="169"/>
      <c r="G59" s="169"/>
      <c r="H59" s="41" t="s">
        <v>80</v>
      </c>
      <c r="I59" s="162"/>
      <c r="J59" s="10"/>
      <c r="K59" s="89"/>
      <c r="L59" s="169"/>
      <c r="M59" s="169"/>
      <c r="N59" s="169"/>
      <c r="O59" s="169"/>
      <c r="P59" s="169"/>
      <c r="Q59" s="29"/>
      <c r="R59" s="10"/>
      <c r="S59" s="10"/>
      <c r="T59" s="10"/>
      <c r="U59" s="10"/>
      <c r="V59" s="10"/>
      <c r="W59" s="10"/>
      <c r="X59" s="10"/>
      <c r="Y59" s="10"/>
      <c r="Z59" s="10"/>
      <c r="AA59" s="90"/>
      <c r="AB59" s="90"/>
      <c r="AC59" s="10"/>
      <c r="AD59" s="139"/>
      <c r="AE59" s="144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</row>
    <row r="60" spans="1:252" s="141" customFormat="1" ht="15">
      <c r="A60" s="10"/>
      <c r="B60" s="79"/>
      <c r="C60" s="79"/>
      <c r="D60" s="79"/>
      <c r="E60" s="79"/>
      <c r="F60" s="79"/>
      <c r="G60" s="79"/>
      <c r="H60" s="163" t="s">
        <v>83</v>
      </c>
      <c r="I60" s="41"/>
      <c r="J60" s="164">
        <v>42114</v>
      </c>
      <c r="K60" s="79"/>
      <c r="L60" s="79"/>
      <c r="M60" s="79"/>
      <c r="N60" s="79"/>
      <c r="O60" s="79"/>
      <c r="P60" s="29"/>
      <c r="Q60" s="29"/>
      <c r="R60" s="10"/>
      <c r="S60" s="10"/>
      <c r="T60" s="10"/>
      <c r="U60" s="10"/>
      <c r="V60" s="90"/>
      <c r="W60" s="10"/>
      <c r="X60" s="10"/>
      <c r="Y60" s="10"/>
      <c r="Z60" s="10"/>
      <c r="AA60" s="90"/>
      <c r="AB60" s="90"/>
      <c r="AC60" s="10"/>
      <c r="AD60" s="139"/>
      <c r="AE60" s="144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</row>
    <row r="61" spans="1:252" s="141" customFormat="1" ht="15" hidden="1">
      <c r="A61" s="10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29"/>
      <c r="Q61" s="29"/>
      <c r="R61" s="10"/>
      <c r="S61" s="10"/>
      <c r="T61" s="10"/>
      <c r="U61" s="10"/>
      <c r="V61" s="10"/>
      <c r="W61" s="10"/>
      <c r="X61" s="10"/>
      <c r="Y61" s="10"/>
      <c r="Z61" s="10"/>
      <c r="AA61" s="90"/>
      <c r="AB61" s="90"/>
      <c r="AC61" s="10"/>
      <c r="AD61" s="139"/>
      <c r="AE61" s="144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</row>
    <row r="62" spans="1:252" s="141" customFormat="1" ht="15" hidden="1">
      <c r="A62" s="10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29"/>
      <c r="Q62" s="29"/>
      <c r="R62" s="10"/>
      <c r="S62" s="10"/>
      <c r="T62" s="10"/>
      <c r="U62" s="10"/>
      <c r="V62" s="10"/>
      <c r="W62" s="10"/>
      <c r="X62" s="10"/>
      <c r="Y62" s="10"/>
      <c r="Z62" s="10"/>
      <c r="AA62" s="90"/>
      <c r="AB62" s="90"/>
      <c r="AC62" s="10"/>
      <c r="AD62" s="139"/>
      <c r="AE62" s="144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</row>
    <row r="63" spans="1:252" s="141" customFormat="1" ht="15" hidden="1">
      <c r="A63" s="10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29"/>
      <c r="Q63" s="29"/>
      <c r="R63" s="10"/>
      <c r="S63" s="10"/>
      <c r="T63" s="10"/>
      <c r="U63" s="10"/>
      <c r="V63" s="10"/>
      <c r="W63" s="10"/>
      <c r="X63" s="10"/>
      <c r="Y63" s="10"/>
      <c r="Z63" s="10"/>
      <c r="AA63" s="90"/>
      <c r="AB63" s="90"/>
      <c r="AC63" s="10"/>
      <c r="AD63" s="139"/>
      <c r="AE63" s="144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</row>
    <row r="64" spans="1:252" s="141" customFormat="1" ht="15" hidden="1">
      <c r="A64" s="10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29"/>
      <c r="Q64" s="29"/>
      <c r="R64" s="10"/>
      <c r="S64" s="10"/>
      <c r="T64" s="10"/>
      <c r="U64" s="10"/>
      <c r="V64" s="10"/>
      <c r="W64" s="10"/>
      <c r="X64" s="10"/>
      <c r="Y64" s="10"/>
      <c r="Z64" s="10"/>
      <c r="AA64" s="90"/>
      <c r="AB64" s="90"/>
      <c r="AC64" s="10"/>
      <c r="AD64" s="139"/>
      <c r="AE64" s="144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</row>
    <row r="65" spans="1:252" s="141" customFormat="1" ht="15" hidden="1">
      <c r="A65" s="10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29"/>
      <c r="Q65" s="29"/>
      <c r="R65" s="10"/>
      <c r="S65" s="10"/>
      <c r="T65" s="10"/>
      <c r="U65" s="10"/>
      <c r="V65" s="10"/>
      <c r="W65" s="10"/>
      <c r="X65" s="10"/>
      <c r="Y65" s="10"/>
      <c r="Z65" s="10"/>
      <c r="AA65" s="90"/>
      <c r="AB65" s="90"/>
      <c r="AC65" s="10"/>
      <c r="AD65" s="139"/>
      <c r="AE65" s="144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</row>
    <row r="66" spans="1:252" s="141" customFormat="1" ht="15" hidden="1">
      <c r="A66" s="10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29"/>
      <c r="Q66" s="29"/>
      <c r="R66" s="10"/>
      <c r="S66" s="10"/>
      <c r="T66" s="10"/>
      <c r="U66" s="10"/>
      <c r="V66" s="10"/>
      <c r="W66" s="10"/>
      <c r="X66" s="10"/>
      <c r="Y66" s="10"/>
      <c r="Z66" s="10"/>
      <c r="AA66" s="90"/>
      <c r="AB66" s="90"/>
      <c r="AC66" s="10"/>
      <c r="AD66" s="139"/>
      <c r="AE66" s="144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</row>
    <row r="67" spans="1:252" s="141" customFormat="1" ht="15" hidden="1">
      <c r="A67" s="10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29"/>
      <c r="Q67" s="29"/>
      <c r="R67" s="10"/>
      <c r="S67" s="10"/>
      <c r="T67" s="10"/>
      <c r="U67" s="10"/>
      <c r="V67" s="10"/>
      <c r="W67" s="10"/>
      <c r="X67" s="10"/>
      <c r="Y67" s="10"/>
      <c r="Z67" s="10"/>
      <c r="AA67" s="90"/>
      <c r="AB67" s="90"/>
      <c r="AC67" s="10"/>
      <c r="AD67" s="139"/>
      <c r="AE67" s="144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</row>
    <row r="68" spans="1:252" s="141" customFormat="1" ht="15" hidden="1">
      <c r="A68" s="10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29"/>
      <c r="Q68" s="29"/>
      <c r="R68" s="10"/>
      <c r="S68" s="10"/>
      <c r="T68" s="10"/>
      <c r="U68" s="10"/>
      <c r="V68" s="10"/>
      <c r="W68" s="10"/>
      <c r="X68" s="10"/>
      <c r="Y68" s="10"/>
      <c r="Z68" s="10"/>
      <c r="AA68" s="90"/>
      <c r="AB68" s="90"/>
      <c r="AC68" s="10"/>
      <c r="AD68" s="139"/>
      <c r="AE68" s="144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</row>
    <row r="69" spans="1:252" s="141" customFormat="1" ht="15" hidden="1">
      <c r="A69" s="10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29"/>
      <c r="Q69" s="29"/>
      <c r="R69" s="10"/>
      <c r="S69" s="10"/>
      <c r="T69" s="10"/>
      <c r="U69" s="10"/>
      <c r="V69" s="10"/>
      <c r="W69" s="10"/>
      <c r="X69" s="10"/>
      <c r="Y69" s="10"/>
      <c r="Z69" s="10"/>
      <c r="AA69" s="90"/>
      <c r="AB69" s="90"/>
      <c r="AC69" s="10"/>
      <c r="AD69" s="139"/>
      <c r="AE69" s="144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</row>
    <row r="70" spans="1:252" s="141" customFormat="1" ht="15" hidden="1">
      <c r="A70" s="10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29"/>
      <c r="Q70" s="29"/>
      <c r="R70" s="10"/>
      <c r="S70" s="10"/>
      <c r="T70" s="10"/>
      <c r="U70" s="10"/>
      <c r="V70" s="10"/>
      <c r="W70" s="10"/>
      <c r="X70" s="10"/>
      <c r="Y70" s="10"/>
      <c r="Z70" s="10"/>
      <c r="AA70" s="90"/>
      <c r="AB70" s="90"/>
      <c r="AC70" s="10"/>
      <c r="AD70" s="139"/>
      <c r="AE70" s="144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</row>
    <row r="71" spans="1:252" s="141" customFormat="1" ht="15" hidden="1">
      <c r="A71" s="10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29"/>
      <c r="Q71" s="29"/>
      <c r="R71" s="10"/>
      <c r="S71" s="10"/>
      <c r="T71" s="10"/>
      <c r="U71" s="10"/>
      <c r="V71" s="10"/>
      <c r="W71" s="10"/>
      <c r="X71" s="10"/>
      <c r="Y71" s="10"/>
      <c r="Z71" s="10"/>
      <c r="AA71" s="90"/>
      <c r="AB71" s="90"/>
      <c r="AC71" s="10"/>
      <c r="AD71" s="139"/>
      <c r="AE71" s="144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</row>
    <row r="72" spans="1:252" s="141" customFormat="1" ht="15" hidden="1">
      <c r="A72" s="10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29"/>
      <c r="Q72" s="29"/>
      <c r="R72" s="10"/>
      <c r="S72" s="10"/>
      <c r="T72" s="10"/>
      <c r="U72" s="10"/>
      <c r="V72" s="10"/>
      <c r="W72" s="10"/>
      <c r="X72" s="10"/>
      <c r="Y72" s="10"/>
      <c r="Z72" s="10"/>
      <c r="AA72" s="90"/>
      <c r="AB72" s="90"/>
      <c r="AC72" s="10"/>
      <c r="AD72" s="139"/>
      <c r="AE72" s="144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</row>
    <row r="73" spans="1:252" s="141" customFormat="1" ht="15" hidden="1">
      <c r="A73" s="10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29"/>
      <c r="Q73" s="29"/>
      <c r="R73" s="10"/>
      <c r="S73" s="10"/>
      <c r="T73" s="10"/>
      <c r="U73" s="10"/>
      <c r="V73" s="10"/>
      <c r="W73" s="10"/>
      <c r="X73" s="10"/>
      <c r="Y73" s="10"/>
      <c r="Z73" s="10"/>
      <c r="AA73" s="90"/>
      <c r="AB73" s="90"/>
      <c r="AC73" s="10"/>
      <c r="AD73" s="139"/>
      <c r="AE73" s="144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</row>
    <row r="74" spans="1:252" s="141" customFormat="1" ht="15" hidden="1">
      <c r="A74" s="10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29"/>
      <c r="Q74" s="29"/>
      <c r="R74" s="10"/>
      <c r="S74" s="10"/>
      <c r="T74" s="10"/>
      <c r="U74" s="10"/>
      <c r="V74" s="10"/>
      <c r="W74" s="10"/>
      <c r="X74" s="10"/>
      <c r="Y74" s="10"/>
      <c r="Z74" s="10"/>
      <c r="AA74" s="90"/>
      <c r="AB74" s="90"/>
      <c r="AC74" s="10"/>
      <c r="AD74" s="139"/>
      <c r="AE74" s="144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</row>
    <row r="75" spans="1:252" s="141" customFormat="1" ht="15" hidden="1">
      <c r="A75" s="10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29"/>
      <c r="Q75" s="29"/>
      <c r="R75" s="10"/>
      <c r="S75" s="10"/>
      <c r="T75" s="10"/>
      <c r="U75" s="10"/>
      <c r="V75" s="10"/>
      <c r="W75" s="10"/>
      <c r="X75" s="10"/>
      <c r="Y75" s="10"/>
      <c r="Z75" s="10"/>
      <c r="AA75" s="90"/>
      <c r="AB75" s="90"/>
      <c r="AC75" s="10"/>
      <c r="AD75" s="139"/>
      <c r="AE75" s="144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</row>
    <row r="76" spans="1:252" s="141" customFormat="1" ht="15" hidden="1">
      <c r="A76" s="10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29"/>
      <c r="Q76" s="29"/>
      <c r="R76" s="10"/>
      <c r="S76" s="10"/>
      <c r="T76" s="10"/>
      <c r="U76" s="10"/>
      <c r="V76" s="10"/>
      <c r="W76" s="10"/>
      <c r="X76" s="10"/>
      <c r="Y76" s="10"/>
      <c r="Z76" s="10"/>
      <c r="AA76" s="90"/>
      <c r="AB76" s="90"/>
      <c r="AC76" s="10"/>
      <c r="AD76" s="139"/>
      <c r="AE76" s="144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</row>
    <row r="77" spans="1:252" s="141" customFormat="1" ht="15" hidden="1">
      <c r="A77" s="10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29"/>
      <c r="Q77" s="29"/>
      <c r="R77" s="10"/>
      <c r="S77" s="10"/>
      <c r="T77" s="10"/>
      <c r="U77" s="10"/>
      <c r="V77" s="10"/>
      <c r="W77" s="10"/>
      <c r="X77" s="10"/>
      <c r="Y77" s="10"/>
      <c r="Z77" s="10"/>
      <c r="AA77" s="90"/>
      <c r="AB77" s="90"/>
      <c r="AC77" s="10"/>
      <c r="AD77" s="139"/>
      <c r="AE77" s="144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</row>
    <row r="78" spans="1:252" s="141" customFormat="1" ht="15" hidden="1">
      <c r="A78" s="10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29"/>
      <c r="Q78" s="29"/>
      <c r="R78" s="10"/>
      <c r="S78" s="10"/>
      <c r="T78" s="10"/>
      <c r="U78" s="10"/>
      <c r="V78" s="10"/>
      <c r="W78" s="10"/>
      <c r="X78" s="10"/>
      <c r="Y78" s="10"/>
      <c r="Z78" s="10"/>
      <c r="AA78" s="90"/>
      <c r="AB78" s="90"/>
      <c r="AC78" s="10"/>
      <c r="AD78" s="139"/>
      <c r="AE78" s="144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</row>
  </sheetData>
  <sheetProtection password="FF69" sheet="1" objects="1" scenarios="1" selectLockedCells="1"/>
  <mergeCells count="46">
    <mergeCell ref="L19:P19"/>
    <mergeCell ref="B2:H2"/>
    <mergeCell ref="I2:J2"/>
    <mergeCell ref="E5:H5"/>
    <mergeCell ref="M5:O5"/>
    <mergeCell ref="E7:H7"/>
    <mergeCell ref="M7:O7"/>
    <mergeCell ref="E15:F15"/>
    <mergeCell ref="C18:E18"/>
    <mergeCell ref="F18:H18"/>
    <mergeCell ref="I18:K18"/>
    <mergeCell ref="L18:P18"/>
    <mergeCell ref="L31:P31"/>
    <mergeCell ref="L20:P20"/>
    <mergeCell ref="L21:P21"/>
    <mergeCell ref="L22:P22"/>
    <mergeCell ref="L23:P23"/>
    <mergeCell ref="L24:P24"/>
    <mergeCell ref="L25:P25"/>
    <mergeCell ref="L26:P26"/>
    <mergeCell ref="L27:P27"/>
    <mergeCell ref="L28:P28"/>
    <mergeCell ref="L29:P29"/>
    <mergeCell ref="L30:P30"/>
    <mergeCell ref="L43:P43"/>
    <mergeCell ref="L32:P32"/>
    <mergeCell ref="L33:P33"/>
    <mergeCell ref="L34:P34"/>
    <mergeCell ref="L35:P35"/>
    <mergeCell ref="L36:P36"/>
    <mergeCell ref="L37:P37"/>
    <mergeCell ref="L38:P38"/>
    <mergeCell ref="L39:P39"/>
    <mergeCell ref="L40:P40"/>
    <mergeCell ref="L41:P41"/>
    <mergeCell ref="L42:P42"/>
    <mergeCell ref="L50:P50"/>
    <mergeCell ref="K56:L56"/>
    <mergeCell ref="C58:G58"/>
    <mergeCell ref="L58:P58"/>
    <mergeCell ref="L44:P44"/>
    <mergeCell ref="L45:P45"/>
    <mergeCell ref="L46:P46"/>
    <mergeCell ref="L47:P47"/>
    <mergeCell ref="L48:P48"/>
    <mergeCell ref="L49:P49"/>
  </mergeCells>
  <conditionalFormatting sqref="L20:O22 C51:O51 C20:D50">
    <cfRule type="expression" dxfId="1543" priority="128" stopIfTrue="1">
      <formula>OR(($A20="Samstag"),($A20="Sonntag"))</formula>
    </cfRule>
  </conditionalFormatting>
  <conditionalFormatting sqref="L23:O23">
    <cfRule type="expression" dxfId="1542" priority="127" stopIfTrue="1">
      <formula>OR(($A23="Samstag"),($A23="Sonntag"))</formula>
    </cfRule>
  </conditionalFormatting>
  <conditionalFormatting sqref="L24:O50">
    <cfRule type="expression" dxfId="1541" priority="126" stopIfTrue="1">
      <formula>OR(($A24="Samstag"),($A24="Sonntag"))</formula>
    </cfRule>
  </conditionalFormatting>
  <conditionalFormatting sqref="B20:B50">
    <cfRule type="expression" dxfId="1540" priority="6" stopIfTrue="1">
      <formula>OR(($A20="Samstag"),($A20="Sonntag"))</formula>
    </cfRule>
    <cfRule type="expression" dxfId="1539" priority="7" stopIfTrue="1">
      <formula>$Q20=TRUE()</formula>
    </cfRule>
  </conditionalFormatting>
  <conditionalFormatting sqref="F30:H30">
    <cfRule type="expression" dxfId="1538" priority="125" stopIfTrue="1">
      <formula>OR(($A30="Samstag"),($A30="Sonntag"))</formula>
    </cfRule>
  </conditionalFormatting>
  <conditionalFormatting sqref="F30:H30">
    <cfRule type="expression" dxfId="1537" priority="124" stopIfTrue="1">
      <formula>OR(($A30="Samstag"),($A30="Sonntag"))</formula>
    </cfRule>
  </conditionalFormatting>
  <conditionalFormatting sqref="F50:H50">
    <cfRule type="expression" dxfId="1536" priority="113" stopIfTrue="1">
      <formula>OR(($A50="Samstag"),($A50="Sonntag"))</formula>
    </cfRule>
  </conditionalFormatting>
  <conditionalFormatting sqref="F50:H50">
    <cfRule type="expression" dxfId="1535" priority="112" stopIfTrue="1">
      <formula>OR(($A50="Samstag"),($A50="Sonntag"))</formula>
    </cfRule>
  </conditionalFormatting>
  <conditionalFormatting sqref="F44:H44">
    <cfRule type="expression" dxfId="1534" priority="116" stopIfTrue="1">
      <formula>OR(($A44="Samstag"),($A44="Sonntag"))</formula>
    </cfRule>
  </conditionalFormatting>
  <conditionalFormatting sqref="F30:H30">
    <cfRule type="expression" dxfId="1533" priority="120" stopIfTrue="1">
      <formula>OR(($A30="Samstag"),($A30="Sonntag"))</formula>
    </cfRule>
  </conditionalFormatting>
  <conditionalFormatting sqref="F22:H23">
    <cfRule type="expression" dxfId="1532" priority="123" stopIfTrue="1">
      <formula>OR(($A22="Samstag"),($A22="Sonntag"))</formula>
    </cfRule>
  </conditionalFormatting>
  <conditionalFormatting sqref="F22:H22">
    <cfRule type="expression" dxfId="1531" priority="122" stopIfTrue="1">
      <formula>OR(($A22="Samstag"),($A22="Sonntag"))</formula>
    </cfRule>
  </conditionalFormatting>
  <conditionalFormatting sqref="F23:H23">
    <cfRule type="expression" dxfId="1530" priority="121" stopIfTrue="1">
      <formula>OR(($A23="Samstag"),($A23="Sonntag"))</formula>
    </cfRule>
  </conditionalFormatting>
  <conditionalFormatting sqref="F37:H37">
    <cfRule type="expression" dxfId="1529" priority="118" stopIfTrue="1">
      <formula>OR(($A37="Samstag"),($A37="Sonntag"))</formula>
    </cfRule>
  </conditionalFormatting>
  <conditionalFormatting sqref="F37:H37">
    <cfRule type="expression" dxfId="1528" priority="119" stopIfTrue="1">
      <formula>OR(($A37="Samstag"),($A37="Sonntag"))</formula>
    </cfRule>
  </conditionalFormatting>
  <conditionalFormatting sqref="F37:H37">
    <cfRule type="expression" dxfId="1527" priority="117" stopIfTrue="1">
      <formula>OR(($A37="Samstag"),($A37="Sonntag"))</formula>
    </cfRule>
  </conditionalFormatting>
  <conditionalFormatting sqref="F44:H44">
    <cfRule type="expression" dxfId="1526" priority="115" stopIfTrue="1">
      <formula>OR(($A44="Samstag"),($A44="Sonntag"))</formula>
    </cfRule>
  </conditionalFormatting>
  <conditionalFormatting sqref="F44:H44">
    <cfRule type="expression" dxfId="1525" priority="114" stopIfTrue="1">
      <formula>OR(($A44="Samstag"),($A44="Sonntag"))</formula>
    </cfRule>
  </conditionalFormatting>
  <conditionalFormatting sqref="F20:H20">
    <cfRule type="expression" dxfId="1524" priority="111" stopIfTrue="1">
      <formula>OR(($A20="Samstag"),($A20="Sonntag"))</formula>
    </cfRule>
  </conditionalFormatting>
  <conditionalFormatting sqref="F20:H20">
    <cfRule type="expression" dxfId="1523" priority="110" stopIfTrue="1">
      <formula>OR(($A20="Samstag"),($A20="Sonntag"))</formula>
    </cfRule>
  </conditionalFormatting>
  <conditionalFormatting sqref="G21">
    <cfRule type="expression" dxfId="1522" priority="109" stopIfTrue="1">
      <formula>OR(($A21="Samstag"),($A21="Sonntag"))</formula>
    </cfRule>
  </conditionalFormatting>
  <conditionalFormatting sqref="G21">
    <cfRule type="expression" dxfId="1521" priority="108" stopIfTrue="1">
      <formula>OR(($A21="Samstag"),($A21="Sonntag"))</formula>
    </cfRule>
  </conditionalFormatting>
  <conditionalFormatting sqref="F29:H29">
    <cfRule type="expression" dxfId="1520" priority="107" stopIfTrue="1">
      <formula>OR(($A29="Samstag"),($A29="Sonntag"))</formula>
    </cfRule>
  </conditionalFormatting>
  <conditionalFormatting sqref="F29:H29">
    <cfRule type="expression" dxfId="1519" priority="106" stopIfTrue="1">
      <formula>OR(($A29="Samstag"),($A29="Sonntag"))</formula>
    </cfRule>
  </conditionalFormatting>
  <conditionalFormatting sqref="F36:H36">
    <cfRule type="expression" dxfId="1518" priority="105" stopIfTrue="1">
      <formula>OR(($A36="Samstag"),($A36="Sonntag"))</formula>
    </cfRule>
  </conditionalFormatting>
  <conditionalFormatting sqref="F36:H36">
    <cfRule type="expression" dxfId="1517" priority="104" stopIfTrue="1">
      <formula>OR(($A36="Samstag"),($A36="Sonntag"))</formula>
    </cfRule>
  </conditionalFormatting>
  <conditionalFormatting sqref="F43:H43">
    <cfRule type="expression" dxfId="1516" priority="103" stopIfTrue="1">
      <formula>OR(($A43="Samstag"),($A43="Sonntag"))</formula>
    </cfRule>
  </conditionalFormatting>
  <conditionalFormatting sqref="F43:H43">
    <cfRule type="expression" dxfId="1515" priority="102" stopIfTrue="1">
      <formula>OR(($A43="Samstag"),($A43="Sonntag"))</formula>
    </cfRule>
  </conditionalFormatting>
  <conditionalFormatting sqref="G24:G28">
    <cfRule type="expression" dxfId="1514" priority="101" stopIfTrue="1">
      <formula>OR(($A24="Samstag"),($A24="Sonntag"))</formula>
    </cfRule>
  </conditionalFormatting>
  <conditionalFormatting sqref="G24:G28">
    <cfRule type="expression" dxfId="1513" priority="100" stopIfTrue="1">
      <formula>OR(($A24="Samstag"),($A24="Sonntag"))</formula>
    </cfRule>
  </conditionalFormatting>
  <conditionalFormatting sqref="G31:G35">
    <cfRule type="expression" dxfId="1512" priority="99" stopIfTrue="1">
      <formula>OR(($A31="Samstag"),($A31="Sonntag"))</formula>
    </cfRule>
  </conditionalFormatting>
  <conditionalFormatting sqref="G31:G35">
    <cfRule type="expression" dxfId="1511" priority="98" stopIfTrue="1">
      <formula>OR(($A31="Samstag"),($A31="Sonntag"))</formula>
    </cfRule>
  </conditionalFormatting>
  <conditionalFormatting sqref="G38:G42">
    <cfRule type="expression" dxfId="1510" priority="97" stopIfTrue="1">
      <formula>OR(($A38="Samstag"),($A38="Sonntag"))</formula>
    </cfRule>
  </conditionalFormatting>
  <conditionalFormatting sqref="G38:G42">
    <cfRule type="expression" dxfId="1509" priority="96" stopIfTrue="1">
      <formula>OR(($A38="Samstag"),($A38="Sonntag"))</formula>
    </cfRule>
  </conditionalFormatting>
  <conditionalFormatting sqref="G45:G49">
    <cfRule type="expression" dxfId="1508" priority="95" stopIfTrue="1">
      <formula>OR(($A45="Samstag"),($A45="Sonntag"))</formula>
    </cfRule>
  </conditionalFormatting>
  <conditionalFormatting sqref="G45:G49">
    <cfRule type="expression" dxfId="1507" priority="94" stopIfTrue="1">
      <formula>OR(($A45="Samstag"),($A45="Sonntag"))</formula>
    </cfRule>
  </conditionalFormatting>
  <conditionalFormatting sqref="F21">
    <cfRule type="expression" dxfId="1506" priority="93" stopIfTrue="1">
      <formula>OR(($A21="Samstag"),($A21="Sonntag"))</formula>
    </cfRule>
  </conditionalFormatting>
  <conditionalFormatting sqref="F21">
    <cfRule type="expression" dxfId="1505" priority="92" stopIfTrue="1">
      <formula>OR(($A21="Samstag"),($A21="Sonntag"))</formula>
    </cfRule>
  </conditionalFormatting>
  <conditionalFormatting sqref="F24:F28">
    <cfRule type="expression" dxfId="1504" priority="91" stopIfTrue="1">
      <formula>OR(($A24="Samstag"),($A24="Sonntag"))</formula>
    </cfRule>
  </conditionalFormatting>
  <conditionalFormatting sqref="F24:F28">
    <cfRule type="expression" dxfId="1503" priority="90" stopIfTrue="1">
      <formula>OR(($A24="Samstag"),($A24="Sonntag"))</formula>
    </cfRule>
  </conditionalFormatting>
  <conditionalFormatting sqref="F31:F35">
    <cfRule type="expression" dxfId="1502" priority="89" stopIfTrue="1">
      <formula>OR(($A31="Samstag"),($A31="Sonntag"))</formula>
    </cfRule>
  </conditionalFormatting>
  <conditionalFormatting sqref="F31:F35">
    <cfRule type="expression" dxfId="1501" priority="88" stopIfTrue="1">
      <formula>OR(($A31="Samstag"),($A31="Sonntag"))</formula>
    </cfRule>
  </conditionalFormatting>
  <conditionalFormatting sqref="F38:F42">
    <cfRule type="expression" dxfId="1500" priority="87" stopIfTrue="1">
      <formula>OR(($A38="Samstag"),($A38="Sonntag"))</formula>
    </cfRule>
  </conditionalFormatting>
  <conditionalFormatting sqref="F38:F42">
    <cfRule type="expression" dxfId="1499" priority="86" stopIfTrue="1">
      <formula>OR(($A38="Samstag"),($A38="Sonntag"))</formula>
    </cfRule>
  </conditionalFormatting>
  <conditionalFormatting sqref="H38:H42">
    <cfRule type="expression" dxfId="1498" priority="77" stopIfTrue="1">
      <formula>OR(($A38="Samstag"),($A38="Sonntag"))</formula>
    </cfRule>
  </conditionalFormatting>
  <conditionalFormatting sqref="H38:H42">
    <cfRule type="expression" dxfId="1497" priority="76" stopIfTrue="1">
      <formula>OR(($A38="Samstag"),($A38="Sonntag"))</formula>
    </cfRule>
  </conditionalFormatting>
  <conditionalFormatting sqref="F45:F49">
    <cfRule type="expression" dxfId="1496" priority="85" stopIfTrue="1">
      <formula>OR(($A45="Samstag"),($A45="Sonntag"))</formula>
    </cfRule>
  </conditionalFormatting>
  <conditionalFormatting sqref="F45:F49">
    <cfRule type="expression" dxfId="1495" priority="84" stopIfTrue="1">
      <formula>OR(($A45="Samstag"),($A45="Sonntag"))</formula>
    </cfRule>
  </conditionalFormatting>
  <conditionalFormatting sqref="H21">
    <cfRule type="expression" dxfId="1494" priority="83" stopIfTrue="1">
      <formula>OR(($A21="Samstag"),($A21="Sonntag"))</formula>
    </cfRule>
  </conditionalFormatting>
  <conditionalFormatting sqref="H21">
    <cfRule type="expression" dxfId="1493" priority="82" stopIfTrue="1">
      <formula>OR(($A21="Samstag"),($A21="Sonntag"))</formula>
    </cfRule>
  </conditionalFormatting>
  <conditionalFormatting sqref="H24:H28">
    <cfRule type="expression" dxfId="1492" priority="81" stopIfTrue="1">
      <formula>OR(($A24="Samstag"),($A24="Sonntag"))</formula>
    </cfRule>
  </conditionalFormatting>
  <conditionalFormatting sqref="H24:H28">
    <cfRule type="expression" dxfId="1491" priority="80" stopIfTrue="1">
      <formula>OR(($A24="Samstag"),($A24="Sonntag"))</formula>
    </cfRule>
  </conditionalFormatting>
  <conditionalFormatting sqref="H31:H35">
    <cfRule type="expression" dxfId="1490" priority="79" stopIfTrue="1">
      <formula>OR(($A31="Samstag"),($A31="Sonntag"))</formula>
    </cfRule>
  </conditionalFormatting>
  <conditionalFormatting sqref="H31:H35">
    <cfRule type="expression" dxfId="1489" priority="78" stopIfTrue="1">
      <formula>OR(($A31="Samstag"),($A31="Sonntag"))</formula>
    </cfRule>
  </conditionalFormatting>
  <conditionalFormatting sqref="H45:H49">
    <cfRule type="expression" dxfId="1488" priority="75" stopIfTrue="1">
      <formula>OR(($A45="Samstag"),($A45="Sonntag"))</formula>
    </cfRule>
  </conditionalFormatting>
  <conditionalFormatting sqref="H45:H49">
    <cfRule type="expression" dxfId="1487" priority="74" stopIfTrue="1">
      <formula>OR(($A45="Samstag"),($A45="Sonntag"))</formula>
    </cfRule>
  </conditionalFormatting>
  <conditionalFormatting sqref="J30">
    <cfRule type="expression" dxfId="1486" priority="73" stopIfTrue="1">
      <formula>OR(($A30="Samstag"),($A30="Sonntag"))</formula>
    </cfRule>
  </conditionalFormatting>
  <conditionalFormatting sqref="J30">
    <cfRule type="expression" dxfId="1485" priority="72" stopIfTrue="1">
      <formula>OR(($A30="Samstag"),($A30="Sonntag"))</formula>
    </cfRule>
  </conditionalFormatting>
  <conditionalFormatting sqref="J50">
    <cfRule type="expression" dxfId="1484" priority="61" stopIfTrue="1">
      <formula>OR(($A50="Samstag"),($A50="Sonntag"))</formula>
    </cfRule>
  </conditionalFormatting>
  <conditionalFormatting sqref="J50">
    <cfRule type="expression" dxfId="1483" priority="60" stopIfTrue="1">
      <formula>OR(($A50="Samstag"),($A50="Sonntag"))</formula>
    </cfRule>
  </conditionalFormatting>
  <conditionalFormatting sqref="J44">
    <cfRule type="expression" dxfId="1482" priority="64" stopIfTrue="1">
      <formula>OR(($A44="Samstag"),($A44="Sonntag"))</formula>
    </cfRule>
  </conditionalFormatting>
  <conditionalFormatting sqref="J30">
    <cfRule type="expression" dxfId="1481" priority="68" stopIfTrue="1">
      <formula>OR(($A30="Samstag"),($A30="Sonntag"))</formula>
    </cfRule>
  </conditionalFormatting>
  <conditionalFormatting sqref="J22:J23">
    <cfRule type="expression" dxfId="1480" priority="71" stopIfTrue="1">
      <formula>OR(($A22="Samstag"),($A22="Sonntag"))</formula>
    </cfRule>
  </conditionalFormatting>
  <conditionalFormatting sqref="J22">
    <cfRule type="expression" dxfId="1479" priority="70" stopIfTrue="1">
      <formula>OR(($A22="Samstag"),($A22="Sonntag"))</formula>
    </cfRule>
  </conditionalFormatting>
  <conditionalFormatting sqref="J23">
    <cfRule type="expression" dxfId="1478" priority="69" stopIfTrue="1">
      <formula>OR(($A23="Samstag"),($A23="Sonntag"))</formula>
    </cfRule>
  </conditionalFormatting>
  <conditionalFormatting sqref="J37">
    <cfRule type="expression" dxfId="1477" priority="66" stopIfTrue="1">
      <formula>OR(($A37="Samstag"),($A37="Sonntag"))</formula>
    </cfRule>
  </conditionalFormatting>
  <conditionalFormatting sqref="J37">
    <cfRule type="expression" dxfId="1476" priority="67" stopIfTrue="1">
      <formula>OR(($A37="Samstag"),($A37="Sonntag"))</formula>
    </cfRule>
  </conditionalFormatting>
  <conditionalFormatting sqref="J37">
    <cfRule type="expression" dxfId="1475" priority="65" stopIfTrue="1">
      <formula>OR(($A37="Samstag"),($A37="Sonntag"))</formula>
    </cfRule>
  </conditionalFormatting>
  <conditionalFormatting sqref="J44">
    <cfRule type="expression" dxfId="1474" priority="63" stopIfTrue="1">
      <formula>OR(($A44="Samstag"),($A44="Sonntag"))</formula>
    </cfRule>
  </conditionalFormatting>
  <conditionalFormatting sqref="J44">
    <cfRule type="expression" dxfId="1473" priority="62" stopIfTrue="1">
      <formula>OR(($A44="Samstag"),($A44="Sonntag"))</formula>
    </cfRule>
  </conditionalFormatting>
  <conditionalFormatting sqref="J20">
    <cfRule type="expression" dxfId="1472" priority="59" stopIfTrue="1">
      <formula>OR(($A20="Samstag"),($A20="Sonntag"))</formula>
    </cfRule>
  </conditionalFormatting>
  <conditionalFormatting sqref="J20">
    <cfRule type="expression" dxfId="1471" priority="58" stopIfTrue="1">
      <formula>OR(($A20="Samstag"),($A20="Sonntag"))</formula>
    </cfRule>
  </conditionalFormatting>
  <conditionalFormatting sqref="J29">
    <cfRule type="expression" dxfId="1470" priority="57" stopIfTrue="1">
      <formula>OR(($A29="Samstag"),($A29="Sonntag"))</formula>
    </cfRule>
  </conditionalFormatting>
  <conditionalFormatting sqref="J29">
    <cfRule type="expression" dxfId="1469" priority="56" stopIfTrue="1">
      <formula>OR(($A29="Samstag"),($A29="Sonntag"))</formula>
    </cfRule>
  </conditionalFormatting>
  <conditionalFormatting sqref="J36">
    <cfRule type="expression" dxfId="1468" priority="55" stopIfTrue="1">
      <formula>OR(($A36="Samstag"),($A36="Sonntag"))</formula>
    </cfRule>
  </conditionalFormatting>
  <conditionalFormatting sqref="J36">
    <cfRule type="expression" dxfId="1467" priority="54" stopIfTrue="1">
      <formula>OR(($A36="Samstag"),($A36="Sonntag"))</formula>
    </cfRule>
  </conditionalFormatting>
  <conditionalFormatting sqref="J43">
    <cfRule type="expression" dxfId="1466" priority="53" stopIfTrue="1">
      <formula>OR(($A43="Samstag"),($A43="Sonntag"))</formula>
    </cfRule>
  </conditionalFormatting>
  <conditionalFormatting sqref="J43">
    <cfRule type="expression" dxfId="1465" priority="52" stopIfTrue="1">
      <formula>OR(($A43="Samstag"),($A43="Sonntag"))</formula>
    </cfRule>
  </conditionalFormatting>
  <conditionalFormatting sqref="J38:J42">
    <cfRule type="expression" dxfId="1464" priority="45" stopIfTrue="1">
      <formula>OR(($A38="Samstag"),($A38="Sonntag"))</formula>
    </cfRule>
  </conditionalFormatting>
  <conditionalFormatting sqref="J38:J42">
    <cfRule type="expression" dxfId="1463" priority="44" stopIfTrue="1">
      <formula>OR(($A38="Samstag"),($A38="Sonntag"))</formula>
    </cfRule>
  </conditionalFormatting>
  <conditionalFormatting sqref="J21">
    <cfRule type="expression" dxfId="1462" priority="51" stopIfTrue="1">
      <formula>OR(($A21="Samstag"),($A21="Sonntag"))</formula>
    </cfRule>
  </conditionalFormatting>
  <conditionalFormatting sqref="J21">
    <cfRule type="expression" dxfId="1461" priority="50" stopIfTrue="1">
      <formula>OR(($A21="Samstag"),($A21="Sonntag"))</formula>
    </cfRule>
  </conditionalFormatting>
  <conditionalFormatting sqref="J24:J28">
    <cfRule type="expression" dxfId="1460" priority="49" stopIfTrue="1">
      <formula>OR(($A24="Samstag"),($A24="Sonntag"))</formula>
    </cfRule>
  </conditionalFormatting>
  <conditionalFormatting sqref="J24:J28">
    <cfRule type="expression" dxfId="1459" priority="48" stopIfTrue="1">
      <formula>OR(($A24="Samstag"),($A24="Sonntag"))</formula>
    </cfRule>
  </conditionalFormatting>
  <conditionalFormatting sqref="J31:J35">
    <cfRule type="expression" dxfId="1458" priority="47" stopIfTrue="1">
      <formula>OR(($A31="Samstag"),($A31="Sonntag"))</formula>
    </cfRule>
  </conditionalFormatting>
  <conditionalFormatting sqref="J31:J35">
    <cfRule type="expression" dxfId="1457" priority="46" stopIfTrue="1">
      <formula>OR(($A31="Samstag"),($A31="Sonntag"))</formula>
    </cfRule>
  </conditionalFormatting>
  <conditionalFormatting sqref="J45:J49">
    <cfRule type="expression" dxfId="1456" priority="43" stopIfTrue="1">
      <formula>OR(($A45="Samstag"),($A45="Sonntag"))</formula>
    </cfRule>
  </conditionalFormatting>
  <conditionalFormatting sqref="J45:J49">
    <cfRule type="expression" dxfId="1455" priority="42" stopIfTrue="1">
      <formula>OR(($A45="Samstag"),($A45="Sonntag"))</formula>
    </cfRule>
  </conditionalFormatting>
  <conditionalFormatting sqref="K30">
    <cfRule type="expression" dxfId="1454" priority="41" stopIfTrue="1">
      <formula>OR(($A30="Samstag"),($A30="Sonntag"))</formula>
    </cfRule>
  </conditionalFormatting>
  <conditionalFormatting sqref="K30">
    <cfRule type="expression" dxfId="1453" priority="40" stopIfTrue="1">
      <formula>OR(($A30="Samstag"),($A30="Sonntag"))</formula>
    </cfRule>
  </conditionalFormatting>
  <conditionalFormatting sqref="K50">
    <cfRule type="expression" dxfId="1452" priority="29" stopIfTrue="1">
      <formula>OR(($A50="Samstag"),($A50="Sonntag"))</formula>
    </cfRule>
  </conditionalFormatting>
  <conditionalFormatting sqref="K50">
    <cfRule type="expression" dxfId="1451" priority="28" stopIfTrue="1">
      <formula>OR(($A50="Samstag"),($A50="Sonntag"))</formula>
    </cfRule>
  </conditionalFormatting>
  <conditionalFormatting sqref="K44">
    <cfRule type="expression" dxfId="1450" priority="32" stopIfTrue="1">
      <formula>OR(($A44="Samstag"),($A44="Sonntag"))</formula>
    </cfRule>
  </conditionalFormatting>
  <conditionalFormatting sqref="K30">
    <cfRule type="expression" dxfId="1449" priority="36" stopIfTrue="1">
      <formula>OR(($A30="Samstag"),($A30="Sonntag"))</formula>
    </cfRule>
  </conditionalFormatting>
  <conditionalFormatting sqref="K22:K23">
    <cfRule type="expression" dxfId="1448" priority="39" stopIfTrue="1">
      <formula>OR(($A22="Samstag"),($A22="Sonntag"))</formula>
    </cfRule>
  </conditionalFormatting>
  <conditionalFormatting sqref="K22">
    <cfRule type="expression" dxfId="1447" priority="38" stopIfTrue="1">
      <formula>OR(($A22="Samstag"),($A22="Sonntag"))</formula>
    </cfRule>
  </conditionalFormatting>
  <conditionalFormatting sqref="K23">
    <cfRule type="expression" dxfId="1446" priority="37" stopIfTrue="1">
      <formula>OR(($A23="Samstag"),($A23="Sonntag"))</formula>
    </cfRule>
  </conditionalFormatting>
  <conditionalFormatting sqref="K37">
    <cfRule type="expression" dxfId="1445" priority="34" stopIfTrue="1">
      <formula>OR(($A37="Samstag"),($A37="Sonntag"))</formula>
    </cfRule>
  </conditionalFormatting>
  <conditionalFormatting sqref="K37">
    <cfRule type="expression" dxfId="1444" priority="35" stopIfTrue="1">
      <formula>OR(($A37="Samstag"),($A37="Sonntag"))</formula>
    </cfRule>
  </conditionalFormatting>
  <conditionalFormatting sqref="K37">
    <cfRule type="expression" dxfId="1443" priority="33" stopIfTrue="1">
      <formula>OR(($A37="Samstag"),($A37="Sonntag"))</formula>
    </cfRule>
  </conditionalFormatting>
  <conditionalFormatting sqref="K44">
    <cfRule type="expression" dxfId="1442" priority="31" stopIfTrue="1">
      <formula>OR(($A44="Samstag"),($A44="Sonntag"))</formula>
    </cfRule>
  </conditionalFormatting>
  <conditionalFormatting sqref="K44">
    <cfRule type="expression" dxfId="1441" priority="30" stopIfTrue="1">
      <formula>OR(($A44="Samstag"),($A44="Sonntag"))</formula>
    </cfRule>
  </conditionalFormatting>
  <conditionalFormatting sqref="K20">
    <cfRule type="expression" dxfId="1440" priority="27" stopIfTrue="1">
      <formula>OR(($A20="Samstag"),($A20="Sonntag"))</formula>
    </cfRule>
  </conditionalFormatting>
  <conditionalFormatting sqref="K20">
    <cfRule type="expression" dxfId="1439" priority="26" stopIfTrue="1">
      <formula>OR(($A20="Samstag"),($A20="Sonntag"))</formula>
    </cfRule>
  </conditionalFormatting>
  <conditionalFormatting sqref="K29">
    <cfRule type="expression" dxfId="1438" priority="25" stopIfTrue="1">
      <formula>OR(($A29="Samstag"),($A29="Sonntag"))</formula>
    </cfRule>
  </conditionalFormatting>
  <conditionalFormatting sqref="K29">
    <cfRule type="expression" dxfId="1437" priority="24" stopIfTrue="1">
      <formula>OR(($A29="Samstag"),($A29="Sonntag"))</formula>
    </cfRule>
  </conditionalFormatting>
  <conditionalFormatting sqref="K36">
    <cfRule type="expression" dxfId="1436" priority="23" stopIfTrue="1">
      <formula>OR(($A36="Samstag"),($A36="Sonntag"))</formula>
    </cfRule>
  </conditionalFormatting>
  <conditionalFormatting sqref="K36">
    <cfRule type="expression" dxfId="1435" priority="22" stopIfTrue="1">
      <formula>OR(($A36="Samstag"),($A36="Sonntag"))</formula>
    </cfRule>
  </conditionalFormatting>
  <conditionalFormatting sqref="K43">
    <cfRule type="expression" dxfId="1434" priority="21" stopIfTrue="1">
      <formula>OR(($A43="Samstag"),($A43="Sonntag"))</formula>
    </cfRule>
  </conditionalFormatting>
  <conditionalFormatting sqref="K43">
    <cfRule type="expression" dxfId="1433" priority="20" stopIfTrue="1">
      <formula>OR(($A43="Samstag"),($A43="Sonntag"))</formula>
    </cfRule>
  </conditionalFormatting>
  <conditionalFormatting sqref="K38:K42">
    <cfRule type="expression" dxfId="1432" priority="13" stopIfTrue="1">
      <formula>OR(($A38="Samstag"),($A38="Sonntag"))</formula>
    </cfRule>
  </conditionalFormatting>
  <conditionalFormatting sqref="K38:K42">
    <cfRule type="expression" dxfId="1431" priority="12" stopIfTrue="1">
      <formula>OR(($A38="Samstag"),($A38="Sonntag"))</formula>
    </cfRule>
  </conditionalFormatting>
  <conditionalFormatting sqref="K21">
    <cfRule type="expression" dxfId="1430" priority="19" stopIfTrue="1">
      <formula>OR(($A21="Samstag"),($A21="Sonntag"))</formula>
    </cfRule>
  </conditionalFormatting>
  <conditionalFormatting sqref="K21">
    <cfRule type="expression" dxfId="1429" priority="18" stopIfTrue="1">
      <formula>OR(($A21="Samstag"),($A21="Sonntag"))</formula>
    </cfRule>
  </conditionalFormatting>
  <conditionalFormatting sqref="K24:K28">
    <cfRule type="expression" dxfId="1428" priority="17" stopIfTrue="1">
      <formula>OR(($A24="Samstag"),($A24="Sonntag"))</formula>
    </cfRule>
  </conditionalFormatting>
  <conditionalFormatting sqref="K24:K28">
    <cfRule type="expression" dxfId="1427" priority="16" stopIfTrue="1">
      <formula>OR(($A24="Samstag"),($A24="Sonntag"))</formula>
    </cfRule>
  </conditionalFormatting>
  <conditionalFormatting sqref="K31:K35">
    <cfRule type="expression" dxfId="1426" priority="15" stopIfTrue="1">
      <formula>OR(($A31="Samstag"),($A31="Sonntag"))</formula>
    </cfRule>
  </conditionalFormatting>
  <conditionalFormatting sqref="K31:K35">
    <cfRule type="expression" dxfId="1425" priority="14" stopIfTrue="1">
      <formula>OR(($A31="Samstag"),($A31="Sonntag"))</formula>
    </cfRule>
  </conditionalFormatting>
  <conditionalFormatting sqref="K45:K49">
    <cfRule type="expression" dxfId="1424" priority="11" stopIfTrue="1">
      <formula>OR(($A45="Samstag"),($A45="Sonntag"))</formula>
    </cfRule>
  </conditionalFormatting>
  <conditionalFormatting sqref="K45:K49">
    <cfRule type="expression" dxfId="1423" priority="10" stopIfTrue="1">
      <formula>OR(($A45="Samstag"),($A45="Sonntag"))</formula>
    </cfRule>
  </conditionalFormatting>
  <conditionalFormatting sqref="N11 N15">
    <cfRule type="cellIs" dxfId="1422" priority="8" stopIfTrue="1" operator="equal">
      <formula>0</formula>
    </cfRule>
  </conditionalFormatting>
  <conditionalFormatting sqref="N11">
    <cfRule type="cellIs" dxfId="1421" priority="130" stopIfTrue="1" operator="equal">
      <formula>$F$10</formula>
    </cfRule>
    <cfRule type="cellIs" dxfId="1420" priority="131" stopIfTrue="1" operator="notEqual">
      <formula>$F$10</formula>
    </cfRule>
  </conditionalFormatting>
  <conditionalFormatting sqref="N15">
    <cfRule type="cellIs" dxfId="1419" priority="9" stopIfTrue="1" operator="notEqual">
      <formula>$F$14</formula>
    </cfRule>
    <cfRule type="cellIs" dxfId="1418" priority="129" stopIfTrue="1" operator="equal">
      <formula>$F$14</formula>
    </cfRule>
  </conditionalFormatting>
  <conditionalFormatting sqref="I20:I50">
    <cfRule type="expression" dxfId="1417" priority="5" stopIfTrue="1">
      <formula>OR(($A20="Samstag"),($A20="Sonntag"))</formula>
    </cfRule>
  </conditionalFormatting>
  <conditionalFormatting sqref="I20:I50">
    <cfRule type="expression" dxfId="1416" priority="4" stopIfTrue="1">
      <formula>OR(($A20="Samstag"),($A20="Sonntag"))</formula>
    </cfRule>
  </conditionalFormatting>
  <conditionalFormatting sqref="E20">
    <cfRule type="expression" dxfId="1415" priority="3" stopIfTrue="1">
      <formula>OR(($A20="Samstag"),($A20="Sonntag"))</formula>
    </cfRule>
  </conditionalFormatting>
  <conditionalFormatting sqref="E21:E50">
    <cfRule type="expression" dxfId="1414" priority="1" stopIfTrue="1">
      <formula>OR(($A21="Samstag"),($A21="Sonntag"))</formula>
    </cfRule>
  </conditionalFormatting>
  <dataValidations count="7">
    <dataValidation type="list" allowBlank="1" showInputMessage="1" showErrorMessage="1" sqref="E15:F15">
      <formula1>$B$20:$B$50</formula1>
    </dataValidation>
    <dataValidation type="decimal" allowBlank="1" showInputMessage="1" showErrorMessage="1" errorTitle="Eingabefehler" error="Bitte geben Sie eine Dezimalzahl ein." sqref="M7">
      <formula1>-1000</formula1>
      <formula2>1000</formula2>
    </dataValidation>
    <dataValidation showInputMessage="1" showErrorMessage="1" sqref="G8:I8"/>
    <dataValidation type="decimal" allowBlank="1" showInputMessage="1" showErrorMessage="1" sqref="I10:M10 I14:M14">
      <formula1>$AA$33</formula1>
      <formula2>$AA$34</formula2>
    </dataValidation>
    <dataValidation type="decimal" allowBlank="1" showInputMessage="1" showErrorMessage="1" errorTitle="Eingabefehler" error="Bitte geben Sie eine Uhrzeit im Dezimalformat ( hh,mm ) zwischen 0,00 und 23,59 ein." sqref="F20:H50">
      <formula1>0</formula1>
      <formula2>23.59</formula2>
    </dataValidation>
    <dataValidation type="decimal" allowBlank="1" showInputMessage="1" showErrorMessage="1" errorTitle="Eingabefehler" error="Bitte geben Sie eine positive Dezimalzahl ein." sqref="D20:D50">
      <formula1>0</formula1>
      <formula2>20</formula2>
    </dataValidation>
    <dataValidation type="list" allowBlank="1" showInputMessage="1" showErrorMessage="1" sqref="C20:C50">
      <formula1>Vorgaben</formula1>
    </dataValidation>
  </dataValidations>
  <pageMargins left="0.43307086614173229" right="0.23622047244094491" top="0.89" bottom="0.54" header="0.4" footer="0.31496062992125984"/>
  <pageSetup paperSize="9" scale="68" fitToWidth="0" fitToHeight="0" orientation="portrait" r:id="rId1"/>
  <headerFooter alignWithMargins="0">
    <oddHeader>&amp;L&amp;G</oddHeader>
    <oddFooter>&amp;L&amp;"-,Standard"&amp;8FeU-SH31-2015&amp;R&amp;"-,Standard"&amp;8Arbeitszeitkonto - Stand: 15.04.2015</oddFooter>
  </headerFooter>
  <ignoredErrors>
    <ignoredError sqref="E5 M5 F10" unlockedFormula="1"/>
  </ignoredError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R78"/>
  <sheetViews>
    <sheetView showGridLines="0" showRowColHeaders="0" zoomScale="110" zoomScaleNormal="110" zoomScaleSheetLayoutView="55" zoomScalePageLayoutView="70" workbookViewId="0">
      <selection activeCell="K11" sqref="K11"/>
    </sheetView>
  </sheetViews>
  <sheetFormatPr baseColWidth="10" defaultColWidth="0" defaultRowHeight="0" customHeight="1" zeroHeight="1"/>
  <cols>
    <col min="1" max="1" width="5" style="10" customWidth="1"/>
    <col min="2" max="2" width="7.25" style="79" customWidth="1"/>
    <col min="3" max="3" width="7.5" style="79" customWidth="1"/>
    <col min="4" max="8" width="7.75" style="79" customWidth="1"/>
    <col min="9" max="13" width="8.125" style="79" customWidth="1"/>
    <col min="14" max="14" width="7.5" style="79" customWidth="1"/>
    <col min="15" max="15" width="10" style="79" customWidth="1"/>
    <col min="16" max="16" width="7.5" style="29" customWidth="1"/>
    <col min="17" max="17" width="5" style="29" customWidth="1"/>
    <col min="18" max="18" width="10.125" style="10" customWidth="1"/>
    <col min="19" max="19" width="7.625" style="10" bestFit="1" customWidth="1"/>
    <col min="20" max="20" width="7.25" style="10" bestFit="1" customWidth="1"/>
    <col min="21" max="21" width="7.375" style="10" bestFit="1" customWidth="1"/>
    <col min="22" max="22" width="7.875" style="10" bestFit="1" customWidth="1"/>
    <col min="23" max="23" width="7.625" style="10" bestFit="1" customWidth="1"/>
    <col min="24" max="24" width="8.25" style="10" bestFit="1" customWidth="1"/>
    <col min="25" max="25" width="9.75" style="10" bestFit="1" customWidth="1"/>
    <col min="26" max="26" width="7.25" style="10" customWidth="1"/>
    <col min="27" max="27" width="10.5" style="90" customWidth="1"/>
    <col min="28" max="28" width="8.375" style="90" customWidth="1"/>
    <col min="29" max="29" width="11.125" style="10" customWidth="1"/>
    <col min="30" max="31" width="11.125" style="139" hidden="1" customWidth="1"/>
    <col min="32" max="34" width="6.25" style="141" hidden="1" customWidth="1"/>
    <col min="35" max="252" width="6.25" style="5" hidden="1" customWidth="1"/>
    <col min="253" max="16384" width="6.25" style="5" hidden="1"/>
  </cols>
  <sheetData>
    <row r="1" spans="2:21" ht="11.25" customHeight="1"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2"/>
      <c r="Q1" s="12"/>
      <c r="R1" s="91"/>
      <c r="S1" s="91"/>
      <c r="T1" s="91"/>
      <c r="U1" s="91"/>
    </row>
    <row r="2" spans="2:21" ht="18.75" customHeight="1">
      <c r="B2" s="219" t="s">
        <v>22</v>
      </c>
      <c r="C2" s="219"/>
      <c r="D2" s="219"/>
      <c r="E2" s="219"/>
      <c r="F2" s="219"/>
      <c r="G2" s="219"/>
      <c r="H2" s="219"/>
      <c r="I2" s="219" t="s">
        <v>56</v>
      </c>
      <c r="J2" s="219"/>
      <c r="K2" s="129">
        <v>2018</v>
      </c>
      <c r="L2" s="137"/>
      <c r="M2" s="137"/>
      <c r="N2" s="137"/>
      <c r="O2" s="137"/>
      <c r="P2" s="138"/>
      <c r="Q2" s="12"/>
      <c r="R2" s="91"/>
      <c r="S2" s="91"/>
      <c r="T2" s="91"/>
      <c r="U2" s="91"/>
    </row>
    <row r="3" spans="2:21" ht="11.25" customHeight="1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2"/>
      <c r="Q3" s="12"/>
      <c r="R3" s="91"/>
      <c r="S3" s="91"/>
      <c r="T3" s="91"/>
      <c r="U3" s="91"/>
    </row>
    <row r="4" spans="2:21" ht="15" customHeight="1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7"/>
      <c r="Q4" s="12"/>
      <c r="R4" s="91"/>
      <c r="S4" s="91"/>
      <c r="T4" s="91"/>
      <c r="U4" s="91"/>
    </row>
    <row r="5" spans="2:21" ht="22.5" customHeight="1">
      <c r="B5" s="170"/>
      <c r="C5" s="30" t="s">
        <v>3</v>
      </c>
      <c r="D5" s="19"/>
      <c r="E5" s="220" t="str">
        <f>Februar!E5</f>
        <v>Mustermann, Manfred</v>
      </c>
      <c r="F5" s="221"/>
      <c r="G5" s="221"/>
      <c r="H5" s="222"/>
      <c r="I5" s="20"/>
      <c r="J5" s="30" t="s">
        <v>4</v>
      </c>
      <c r="K5" s="20"/>
      <c r="M5" s="220" t="str">
        <f>Februar!M5</f>
        <v>Musterbereich</v>
      </c>
      <c r="N5" s="221"/>
      <c r="O5" s="222"/>
      <c r="P5" s="21"/>
      <c r="Q5" s="22"/>
      <c r="R5" s="95"/>
      <c r="S5" s="90"/>
      <c r="T5" s="90"/>
    </row>
    <row r="6" spans="2:21" ht="15">
      <c r="B6" s="23"/>
      <c r="C6" s="24"/>
      <c r="D6" s="24"/>
      <c r="E6" s="24"/>
      <c r="F6" s="24"/>
      <c r="G6" s="25"/>
      <c r="H6" s="25"/>
      <c r="I6" s="20"/>
      <c r="J6" s="20"/>
      <c r="P6" s="28"/>
    </row>
    <row r="7" spans="2:21" ht="22.5" customHeight="1">
      <c r="B7" s="170"/>
      <c r="C7" s="30" t="s">
        <v>8</v>
      </c>
      <c r="D7" s="20"/>
      <c r="E7" s="223"/>
      <c r="F7" s="224"/>
      <c r="G7" s="224"/>
      <c r="H7" s="225"/>
      <c r="I7" s="20"/>
      <c r="J7" s="30" t="s">
        <v>41</v>
      </c>
      <c r="K7" s="20"/>
      <c r="M7" s="235">
        <f>Februar!K52</f>
        <v>0</v>
      </c>
      <c r="N7" s="236"/>
      <c r="O7" s="237"/>
      <c r="P7" s="28"/>
    </row>
    <row r="8" spans="2:21" ht="15">
      <c r="B8" s="18"/>
      <c r="C8" s="30"/>
      <c r="D8" s="30"/>
      <c r="E8" s="30"/>
      <c r="F8" s="24"/>
      <c r="G8" s="31"/>
      <c r="H8" s="31"/>
      <c r="I8" s="31"/>
      <c r="P8" s="28"/>
      <c r="Q8" s="33"/>
      <c r="R8" s="90"/>
      <c r="S8" s="90"/>
      <c r="T8" s="90"/>
      <c r="U8" s="90"/>
    </row>
    <row r="9" spans="2:21" ht="15" customHeight="1">
      <c r="B9" s="177"/>
      <c r="C9" s="178"/>
      <c r="D9" s="179"/>
      <c r="E9" s="179"/>
      <c r="F9" s="180"/>
      <c r="G9" s="180"/>
      <c r="H9" s="181" t="s">
        <v>66</v>
      </c>
      <c r="I9" s="182" t="s">
        <v>25</v>
      </c>
      <c r="J9" s="183" t="s">
        <v>26</v>
      </c>
      <c r="K9" s="184" t="s">
        <v>27</v>
      </c>
      <c r="L9" s="182" t="s">
        <v>28</v>
      </c>
      <c r="M9" s="182" t="s">
        <v>29</v>
      </c>
      <c r="N9" s="185"/>
      <c r="O9" s="215"/>
      <c r="P9" s="28"/>
    </row>
    <row r="10" spans="2:21" ht="22.5" customHeight="1">
      <c r="B10" s="177"/>
      <c r="C10" s="18" t="s">
        <v>54</v>
      </c>
      <c r="D10" s="26"/>
      <c r="E10" s="27"/>
      <c r="F10" s="172">
        <f>Februar!F10</f>
        <v>0</v>
      </c>
      <c r="G10" s="136"/>
      <c r="H10" s="186" t="s">
        <v>67</v>
      </c>
      <c r="I10" s="187">
        <f>$F$10/5</f>
        <v>0</v>
      </c>
      <c r="J10" s="188">
        <f>$F$10/5</f>
        <v>0</v>
      </c>
      <c r="K10" s="188">
        <f>$F$10/5</f>
        <v>0</v>
      </c>
      <c r="L10" s="188">
        <f>$F$10/5</f>
        <v>0</v>
      </c>
      <c r="M10" s="189">
        <f>$F$10/5</f>
        <v>0</v>
      </c>
      <c r="N10" s="190" t="s">
        <v>69</v>
      </c>
      <c r="O10" s="215"/>
      <c r="P10" s="28"/>
    </row>
    <row r="11" spans="2:21" ht="22.5" customHeight="1">
      <c r="B11" s="177"/>
      <c r="C11" s="191"/>
      <c r="D11" s="216"/>
      <c r="E11" s="216"/>
      <c r="F11" s="192"/>
      <c r="G11" s="192"/>
      <c r="H11" s="193" t="s">
        <v>68</v>
      </c>
      <c r="I11" s="118"/>
      <c r="J11" s="119"/>
      <c r="K11" s="119"/>
      <c r="L11" s="119"/>
      <c r="M11" s="120"/>
      <c r="N11" s="125">
        <f>SUM(I11:M11)</f>
        <v>0</v>
      </c>
      <c r="O11" s="215"/>
      <c r="P11" s="28"/>
    </row>
    <row r="12" spans="2:21" ht="18.75" customHeight="1">
      <c r="B12" s="177"/>
      <c r="C12" s="214" t="s">
        <v>85</v>
      </c>
      <c r="D12" s="30"/>
      <c r="E12" s="32"/>
      <c r="F12" s="11"/>
      <c r="G12" s="11"/>
      <c r="O12" s="215"/>
      <c r="P12" s="28"/>
    </row>
    <row r="13" spans="2:21" ht="15" customHeight="1">
      <c r="B13" s="177"/>
      <c r="C13" s="176"/>
      <c r="D13" s="194"/>
      <c r="E13" s="195"/>
      <c r="F13" s="195"/>
      <c r="G13" s="196"/>
      <c r="H13" s="197" t="s">
        <v>87</v>
      </c>
      <c r="I13" s="198" t="s">
        <v>25</v>
      </c>
      <c r="J13" s="199" t="s">
        <v>26</v>
      </c>
      <c r="K13" s="200" t="s">
        <v>27</v>
      </c>
      <c r="L13" s="198" t="s">
        <v>28</v>
      </c>
      <c r="M13" s="198" t="s">
        <v>29</v>
      </c>
      <c r="N13" s="201"/>
      <c r="O13" s="215"/>
      <c r="P13" s="28"/>
    </row>
    <row r="14" spans="2:21" ht="23.25" customHeight="1">
      <c r="B14" s="177"/>
      <c r="C14" s="212" t="s">
        <v>86</v>
      </c>
      <c r="D14" s="213"/>
      <c r="E14" s="213"/>
      <c r="F14" s="217"/>
      <c r="G14" s="202"/>
      <c r="H14" s="203" t="s">
        <v>67</v>
      </c>
      <c r="I14" s="204">
        <f>$F$14/5</f>
        <v>0</v>
      </c>
      <c r="J14" s="205">
        <f>$F$14/5</f>
        <v>0</v>
      </c>
      <c r="K14" s="205">
        <f>$F$14/5</f>
        <v>0</v>
      </c>
      <c r="L14" s="205">
        <f>$F$14/5</f>
        <v>0</v>
      </c>
      <c r="M14" s="206">
        <f>$F$14/5</f>
        <v>0</v>
      </c>
      <c r="N14" s="207" t="s">
        <v>69</v>
      </c>
      <c r="O14" s="215"/>
      <c r="P14" s="28"/>
    </row>
    <row r="15" spans="2:21" ht="22.5" customHeight="1">
      <c r="B15" s="177"/>
      <c r="C15" s="208" t="s">
        <v>84</v>
      </c>
      <c r="D15" s="209"/>
      <c r="E15" s="238"/>
      <c r="F15" s="238"/>
      <c r="G15" s="218" t="b">
        <f>IF($E$15&lt;&gt;0,TRUE(),FALSE())</f>
        <v>0</v>
      </c>
      <c r="H15" s="210" t="s">
        <v>68</v>
      </c>
      <c r="I15" s="173"/>
      <c r="J15" s="174"/>
      <c r="K15" s="174"/>
      <c r="L15" s="174"/>
      <c r="M15" s="175"/>
      <c r="N15" s="211">
        <f>SUM(I15:M15)</f>
        <v>0</v>
      </c>
      <c r="O15" s="215"/>
      <c r="P15" s="28"/>
    </row>
    <row r="16" spans="2:21" ht="15">
      <c r="B16" s="121"/>
      <c r="C16" s="122"/>
      <c r="D16" s="123"/>
      <c r="E16" s="123"/>
      <c r="F16" s="123"/>
      <c r="G16" s="123"/>
      <c r="H16" s="123"/>
      <c r="I16" s="123"/>
      <c r="J16" s="123"/>
      <c r="K16" s="13"/>
      <c r="L16" s="13"/>
      <c r="M16" s="13"/>
      <c r="N16" s="13"/>
      <c r="O16" s="13"/>
      <c r="P16" s="35"/>
    </row>
    <row r="17" spans="1:252" ht="15">
      <c r="A17" s="36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</row>
    <row r="18" spans="1:252" s="6" customFormat="1" ht="18.75" customHeight="1">
      <c r="A18" s="37"/>
      <c r="B18" s="165"/>
      <c r="C18" s="226" t="s">
        <v>51</v>
      </c>
      <c r="D18" s="227"/>
      <c r="E18" s="228"/>
      <c r="F18" s="229" t="s">
        <v>52</v>
      </c>
      <c r="G18" s="230"/>
      <c r="H18" s="231"/>
      <c r="I18" s="232" t="s">
        <v>47</v>
      </c>
      <c r="J18" s="233"/>
      <c r="K18" s="234"/>
      <c r="L18" s="232"/>
      <c r="M18" s="233"/>
      <c r="N18" s="233"/>
      <c r="O18" s="233"/>
      <c r="P18" s="234"/>
      <c r="Q18" s="38"/>
      <c r="R18" s="92"/>
      <c r="S18" s="92" t="s">
        <v>44</v>
      </c>
      <c r="T18" s="92" t="s">
        <v>45</v>
      </c>
      <c r="U18" s="92" t="s">
        <v>45</v>
      </c>
      <c r="V18" s="93" t="s">
        <v>46</v>
      </c>
      <c r="W18" s="93" t="s">
        <v>44</v>
      </c>
      <c r="X18" s="93" t="s">
        <v>44</v>
      </c>
      <c r="Y18" s="93"/>
      <c r="Z18" s="93"/>
      <c r="AA18" s="92"/>
      <c r="AB18" s="92"/>
      <c r="AC18" s="93"/>
      <c r="AD18" s="142"/>
      <c r="AE18" s="142"/>
      <c r="AF18" s="143"/>
      <c r="AG18" s="143"/>
      <c r="AH18" s="143"/>
    </row>
    <row r="19" spans="1:252" ht="18.75" customHeight="1">
      <c r="A19" s="39">
        <f>DATEVALUE(I2&amp;K2)</f>
        <v>43160</v>
      </c>
      <c r="B19" s="167" t="s">
        <v>0</v>
      </c>
      <c r="C19" s="2" t="s">
        <v>18</v>
      </c>
      <c r="D19" s="9" t="s">
        <v>35</v>
      </c>
      <c r="E19" s="168" t="s">
        <v>32</v>
      </c>
      <c r="F19" s="167" t="s">
        <v>1</v>
      </c>
      <c r="G19" s="171" t="s">
        <v>7</v>
      </c>
      <c r="H19" s="168" t="s">
        <v>2</v>
      </c>
      <c r="I19" s="171" t="s">
        <v>31</v>
      </c>
      <c r="J19" s="3" t="s">
        <v>42</v>
      </c>
      <c r="K19" s="171" t="s">
        <v>33</v>
      </c>
      <c r="L19" s="239" t="s">
        <v>19</v>
      </c>
      <c r="M19" s="240"/>
      <c r="N19" s="240"/>
      <c r="O19" s="240"/>
      <c r="P19" s="241"/>
      <c r="Q19" s="40"/>
      <c r="R19" s="127"/>
      <c r="S19" s="94" t="s">
        <v>24</v>
      </c>
      <c r="T19" s="94" t="s">
        <v>1</v>
      </c>
      <c r="U19" s="94" t="s">
        <v>7</v>
      </c>
      <c r="V19" s="95" t="s">
        <v>2</v>
      </c>
      <c r="W19" s="95" t="s">
        <v>34</v>
      </c>
      <c r="X19" s="96" t="s">
        <v>42</v>
      </c>
      <c r="Y19" s="95" t="s">
        <v>33</v>
      </c>
      <c r="Z19" s="97"/>
    </row>
    <row r="20" spans="1:252" ht="20.25" customHeight="1">
      <c r="A20" s="41" t="str">
        <f t="shared" ref="A20:A50" si="0">TEXT(B20,"TTTT")</f>
        <v>Donnerstag</v>
      </c>
      <c r="B20" s="42">
        <f>($A$19+ROW(B1)-1)*(MONTH($A$19+1)=MONTH($A$19))</f>
        <v>43160</v>
      </c>
      <c r="C20" s="43"/>
      <c r="D20" s="44"/>
      <c r="E20" s="52">
        <f>IF(OR(A20="Samstag",A20="Sonntag",C20="UU"),"",
IF(C20="SV",D20,
IF(OR($E$15="",B20&lt;$E$15),IF($N$11=0,HLOOKUP($A20,$I$9:$M$10,2,FALSE),IF($N$11=$F$10,HLOOKUP($A20,$I$9:$M$11,3,FALSE),"FEHLER")),
IF($N$15=0,HLOOKUP($A20,$I$13:$M$14,2,FALSE),IF($N$15=$F$14,HLOOKUP($A20,$I$13:$M$15,3,FALSE),"FEHLER")))))</f>
        <v>0</v>
      </c>
      <c r="F20" s="46"/>
      <c r="G20" s="46"/>
      <c r="H20" s="46"/>
      <c r="I20" s="47">
        <f t="shared" ref="I20:I50" si="1">IF(OR(C20="K",C20="U",C20="F"),E20,IF(C20="SU",IF(H20="",D20,((V20-T20)-U20)+D20),IF(AND(H20="",E20=""),0,(V20-T20)-U20)))</f>
        <v>0</v>
      </c>
      <c r="J20" s="47">
        <f>IF(E20="",I20,I20-E20)</f>
        <v>0</v>
      </c>
      <c r="K20" s="48">
        <f>SUM($M$7,J20)</f>
        <v>0</v>
      </c>
      <c r="L20" s="242"/>
      <c r="M20" s="243"/>
      <c r="N20" s="243"/>
      <c r="O20" s="243"/>
      <c r="P20" s="244"/>
      <c r="Q20" s="128" t="b">
        <f>IF($G$15=FALSE(),FALSE(),IF($B20&gt;=$E$15,TRUE(),FALSE()))</f>
        <v>0</v>
      </c>
      <c r="S20" s="98">
        <f t="shared" ref="S20:S50" si="2">IF(E20="",0,INT(E20)+((E20-INT(E20))/100*60))</f>
        <v>0</v>
      </c>
      <c r="T20" s="98">
        <f t="shared" ref="T20:V50" si="3">IF(F20="",0,INT(F20)+((F20-INT(F20))*100/60))</f>
        <v>0</v>
      </c>
      <c r="U20" s="98">
        <f t="shared" si="3"/>
        <v>0</v>
      </c>
      <c r="V20" s="98">
        <f t="shared" si="3"/>
        <v>0</v>
      </c>
      <c r="W20" s="98">
        <f t="shared" ref="W20:Y50" si="4">IF(I20="","",INT(I20)+((I20-INT(I20))/100*60))</f>
        <v>0</v>
      </c>
      <c r="X20" s="98">
        <f t="shared" si="4"/>
        <v>0</v>
      </c>
      <c r="Y20" s="98">
        <f t="shared" si="4"/>
        <v>0</v>
      </c>
      <c r="Z20" s="98"/>
      <c r="AE20" s="144"/>
    </row>
    <row r="21" spans="1:252" s="141" customFormat="1" ht="20.25" customHeight="1">
      <c r="A21" s="41" t="str">
        <f t="shared" si="0"/>
        <v>Freitag</v>
      </c>
      <c r="B21" s="49">
        <f>($A$19+ROW(B2)-1)*(MONTH(B20+1)=MONTH($A$19))</f>
        <v>43161</v>
      </c>
      <c r="C21" s="50"/>
      <c r="D21" s="51"/>
      <c r="E21" s="52">
        <f t="shared" ref="E21:E50" si="5">IF(OR(A21="Samstag",A21="Sonntag",C21="UU"),"",
IF(C21="SV",D21,
IF(OR($E$15="",B21&lt;$E$15),IF($N$11=0,HLOOKUP($A21,$I$9:$M$10,2,FALSE),IF($N$11=$F$10,HLOOKUP($A21,$I$9:$M$11,3,FALSE),"FEHLER")),
IF($N$15=0,HLOOKUP($A21,$I$13:$M$14,2,FALSE),IF($N$15=$F$14,HLOOKUP($A21,$I$13:$M$15,3,FALSE),"FEHLER")))))</f>
        <v>0</v>
      </c>
      <c r="F21" s="46"/>
      <c r="G21" s="46"/>
      <c r="H21" s="46"/>
      <c r="I21" s="47">
        <f t="shared" si="1"/>
        <v>0</v>
      </c>
      <c r="J21" s="47">
        <f t="shared" ref="J21:J50" si="6">IF(E21="",I21,I21-E21)</f>
        <v>0</v>
      </c>
      <c r="K21" s="48">
        <f t="shared" ref="K21:K50" si="7">SUM(K20,J21)</f>
        <v>0</v>
      </c>
      <c r="L21" s="245"/>
      <c r="M21" s="246"/>
      <c r="N21" s="246"/>
      <c r="O21" s="246"/>
      <c r="P21" s="247"/>
      <c r="Q21" s="128" t="b">
        <f t="shared" ref="Q21:Q50" si="8">IF($G$15=FALSE(),FALSE(),IF($B21&gt;=$E$15,TRUE(),FALSE()))</f>
        <v>0</v>
      </c>
      <c r="R21" s="128"/>
      <c r="S21" s="98">
        <f t="shared" si="2"/>
        <v>0</v>
      </c>
      <c r="T21" s="98">
        <f t="shared" si="3"/>
        <v>0</v>
      </c>
      <c r="U21" s="98">
        <f t="shared" si="3"/>
        <v>0</v>
      </c>
      <c r="V21" s="98">
        <f t="shared" si="3"/>
        <v>0</v>
      </c>
      <c r="W21" s="98">
        <f t="shared" si="4"/>
        <v>0</v>
      </c>
      <c r="X21" s="98">
        <f t="shared" si="4"/>
        <v>0</v>
      </c>
      <c r="Y21" s="98">
        <f t="shared" si="4"/>
        <v>0</v>
      </c>
      <c r="Z21" s="98"/>
      <c r="AA21" s="90"/>
      <c r="AB21" s="90"/>
      <c r="AC21" s="10"/>
      <c r="AD21" s="139"/>
      <c r="AE21" s="144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</row>
    <row r="22" spans="1:252" s="141" customFormat="1" ht="20.25" customHeight="1">
      <c r="A22" s="41" t="str">
        <f t="shared" si="0"/>
        <v>Samstag</v>
      </c>
      <c r="B22" s="49">
        <f t="shared" ref="B22:B50" si="9">($A$19+ROW(B3)-1)*(MONTH(B21+1)=MONTH($A$19))</f>
        <v>43162</v>
      </c>
      <c r="C22" s="50"/>
      <c r="D22" s="51"/>
      <c r="E22" s="52" t="str">
        <f t="shared" si="5"/>
        <v/>
      </c>
      <c r="F22" s="46"/>
      <c r="G22" s="46"/>
      <c r="H22" s="46"/>
      <c r="I22" s="47">
        <f t="shared" si="1"/>
        <v>0</v>
      </c>
      <c r="J22" s="47">
        <f t="shared" si="6"/>
        <v>0</v>
      </c>
      <c r="K22" s="48">
        <f t="shared" si="7"/>
        <v>0</v>
      </c>
      <c r="L22" s="245"/>
      <c r="M22" s="246"/>
      <c r="N22" s="246"/>
      <c r="O22" s="246"/>
      <c r="P22" s="247"/>
      <c r="Q22" s="128" t="b">
        <f t="shared" si="8"/>
        <v>0</v>
      </c>
      <c r="R22" s="128"/>
      <c r="S22" s="98">
        <f t="shared" si="2"/>
        <v>0</v>
      </c>
      <c r="T22" s="98">
        <f t="shared" si="3"/>
        <v>0</v>
      </c>
      <c r="U22" s="98">
        <f t="shared" si="3"/>
        <v>0</v>
      </c>
      <c r="V22" s="98">
        <f t="shared" si="3"/>
        <v>0</v>
      </c>
      <c r="W22" s="98">
        <f t="shared" si="4"/>
        <v>0</v>
      </c>
      <c r="X22" s="98">
        <f t="shared" si="4"/>
        <v>0</v>
      </c>
      <c r="Y22" s="98">
        <f t="shared" si="4"/>
        <v>0</v>
      </c>
      <c r="Z22" s="98"/>
      <c r="AA22" s="90"/>
      <c r="AB22" s="90"/>
      <c r="AC22" s="10"/>
      <c r="AD22" s="139"/>
      <c r="AE22" s="144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</row>
    <row r="23" spans="1:252" s="141" customFormat="1" ht="20.25" customHeight="1">
      <c r="A23" s="41" t="str">
        <f t="shared" si="0"/>
        <v>Sonntag</v>
      </c>
      <c r="B23" s="49">
        <f t="shared" si="9"/>
        <v>43163</v>
      </c>
      <c r="C23" s="50"/>
      <c r="D23" s="51"/>
      <c r="E23" s="52" t="str">
        <f t="shared" si="5"/>
        <v/>
      </c>
      <c r="F23" s="46"/>
      <c r="G23" s="46"/>
      <c r="H23" s="46"/>
      <c r="I23" s="47">
        <f t="shared" si="1"/>
        <v>0</v>
      </c>
      <c r="J23" s="47">
        <f t="shared" si="6"/>
        <v>0</v>
      </c>
      <c r="K23" s="48">
        <f t="shared" si="7"/>
        <v>0</v>
      </c>
      <c r="L23" s="245"/>
      <c r="M23" s="246"/>
      <c r="N23" s="246"/>
      <c r="O23" s="246"/>
      <c r="P23" s="247"/>
      <c r="Q23" s="128" t="b">
        <f t="shared" si="8"/>
        <v>0</v>
      </c>
      <c r="R23" s="128"/>
      <c r="S23" s="98">
        <f t="shared" si="2"/>
        <v>0</v>
      </c>
      <c r="T23" s="98">
        <f t="shared" si="3"/>
        <v>0</v>
      </c>
      <c r="U23" s="98">
        <f t="shared" si="3"/>
        <v>0</v>
      </c>
      <c r="V23" s="98">
        <f t="shared" si="3"/>
        <v>0</v>
      </c>
      <c r="W23" s="98">
        <f t="shared" si="4"/>
        <v>0</v>
      </c>
      <c r="X23" s="98">
        <f t="shared" si="4"/>
        <v>0</v>
      </c>
      <c r="Y23" s="98">
        <f t="shared" si="4"/>
        <v>0</v>
      </c>
      <c r="Z23" s="98"/>
      <c r="AA23" s="90"/>
      <c r="AB23" s="90"/>
      <c r="AC23" s="10"/>
      <c r="AD23" s="139"/>
      <c r="AE23" s="144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</row>
    <row r="24" spans="1:252" s="141" customFormat="1" ht="20.25" customHeight="1">
      <c r="A24" s="41" t="str">
        <f t="shared" si="0"/>
        <v>Montag</v>
      </c>
      <c r="B24" s="49">
        <f t="shared" si="9"/>
        <v>43164</v>
      </c>
      <c r="C24" s="50"/>
      <c r="D24" s="51"/>
      <c r="E24" s="52">
        <f t="shared" si="5"/>
        <v>0</v>
      </c>
      <c r="F24" s="46"/>
      <c r="G24" s="46"/>
      <c r="H24" s="46"/>
      <c r="I24" s="47">
        <f t="shared" si="1"/>
        <v>0</v>
      </c>
      <c r="J24" s="47">
        <f t="shared" si="6"/>
        <v>0</v>
      </c>
      <c r="K24" s="48">
        <f t="shared" si="7"/>
        <v>0</v>
      </c>
      <c r="L24" s="245"/>
      <c r="M24" s="246"/>
      <c r="N24" s="246"/>
      <c r="O24" s="246"/>
      <c r="P24" s="247"/>
      <c r="Q24" s="128" t="b">
        <f t="shared" si="8"/>
        <v>0</v>
      </c>
      <c r="R24" s="128"/>
      <c r="S24" s="98">
        <f t="shared" si="2"/>
        <v>0</v>
      </c>
      <c r="T24" s="98">
        <f t="shared" si="3"/>
        <v>0</v>
      </c>
      <c r="U24" s="98">
        <f t="shared" si="3"/>
        <v>0</v>
      </c>
      <c r="V24" s="98">
        <f t="shared" si="3"/>
        <v>0</v>
      </c>
      <c r="W24" s="98">
        <f t="shared" si="4"/>
        <v>0</v>
      </c>
      <c r="X24" s="98">
        <f t="shared" si="4"/>
        <v>0</v>
      </c>
      <c r="Y24" s="98">
        <f t="shared" si="4"/>
        <v>0</v>
      </c>
      <c r="Z24" s="98"/>
      <c r="AA24" s="90"/>
      <c r="AB24" s="90"/>
      <c r="AC24" s="10"/>
      <c r="AD24" s="139"/>
      <c r="AE24" s="144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</row>
    <row r="25" spans="1:252" s="141" customFormat="1" ht="20.25" customHeight="1">
      <c r="A25" s="41" t="str">
        <f t="shared" si="0"/>
        <v>Dienstag</v>
      </c>
      <c r="B25" s="49">
        <f t="shared" si="9"/>
        <v>43165</v>
      </c>
      <c r="C25" s="50"/>
      <c r="D25" s="51"/>
      <c r="E25" s="52">
        <f t="shared" si="5"/>
        <v>0</v>
      </c>
      <c r="F25" s="46"/>
      <c r="G25" s="46"/>
      <c r="H25" s="46"/>
      <c r="I25" s="47">
        <f t="shared" si="1"/>
        <v>0</v>
      </c>
      <c r="J25" s="47">
        <f t="shared" si="6"/>
        <v>0</v>
      </c>
      <c r="K25" s="48">
        <f t="shared" si="7"/>
        <v>0</v>
      </c>
      <c r="L25" s="245"/>
      <c r="M25" s="246"/>
      <c r="N25" s="246"/>
      <c r="O25" s="246"/>
      <c r="P25" s="247"/>
      <c r="Q25" s="128" t="b">
        <f t="shared" si="8"/>
        <v>0</v>
      </c>
      <c r="R25" s="128"/>
      <c r="S25" s="98">
        <f t="shared" si="2"/>
        <v>0</v>
      </c>
      <c r="T25" s="98">
        <f t="shared" si="3"/>
        <v>0</v>
      </c>
      <c r="U25" s="98">
        <f t="shared" si="3"/>
        <v>0</v>
      </c>
      <c r="V25" s="98">
        <f t="shared" si="3"/>
        <v>0</v>
      </c>
      <c r="W25" s="98">
        <f t="shared" si="4"/>
        <v>0</v>
      </c>
      <c r="X25" s="98">
        <f t="shared" si="4"/>
        <v>0</v>
      </c>
      <c r="Y25" s="98">
        <f t="shared" si="4"/>
        <v>0</v>
      </c>
      <c r="Z25" s="98"/>
      <c r="AA25" s="90"/>
      <c r="AB25" s="90"/>
      <c r="AC25" s="10"/>
      <c r="AD25" s="139"/>
      <c r="AE25" s="144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</row>
    <row r="26" spans="1:252" s="141" customFormat="1" ht="20.25" customHeight="1">
      <c r="A26" s="41" t="str">
        <f t="shared" si="0"/>
        <v>Mittwoch</v>
      </c>
      <c r="B26" s="49">
        <f t="shared" si="9"/>
        <v>43166</v>
      </c>
      <c r="C26" s="50"/>
      <c r="D26" s="51"/>
      <c r="E26" s="52">
        <f t="shared" si="5"/>
        <v>0</v>
      </c>
      <c r="F26" s="46"/>
      <c r="G26" s="46"/>
      <c r="H26" s="46"/>
      <c r="I26" s="47">
        <f t="shared" si="1"/>
        <v>0</v>
      </c>
      <c r="J26" s="47">
        <f t="shared" si="6"/>
        <v>0</v>
      </c>
      <c r="K26" s="48">
        <f t="shared" si="7"/>
        <v>0</v>
      </c>
      <c r="L26" s="245"/>
      <c r="M26" s="246"/>
      <c r="N26" s="246"/>
      <c r="O26" s="246"/>
      <c r="P26" s="247"/>
      <c r="Q26" s="128" t="b">
        <f t="shared" si="8"/>
        <v>0</v>
      </c>
      <c r="R26" s="128"/>
      <c r="S26" s="98">
        <f t="shared" si="2"/>
        <v>0</v>
      </c>
      <c r="T26" s="98">
        <f t="shared" si="3"/>
        <v>0</v>
      </c>
      <c r="U26" s="98">
        <f t="shared" si="3"/>
        <v>0</v>
      </c>
      <c r="V26" s="98">
        <f t="shared" si="3"/>
        <v>0</v>
      </c>
      <c r="W26" s="98">
        <f t="shared" si="4"/>
        <v>0</v>
      </c>
      <c r="X26" s="98">
        <f t="shared" si="4"/>
        <v>0</v>
      </c>
      <c r="Y26" s="98">
        <f t="shared" si="4"/>
        <v>0</v>
      </c>
      <c r="Z26" s="98"/>
      <c r="AA26" s="90"/>
      <c r="AB26" s="90"/>
      <c r="AC26" s="10"/>
      <c r="AD26" s="139"/>
      <c r="AE26" s="144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</row>
    <row r="27" spans="1:252" s="141" customFormat="1" ht="20.25" customHeight="1">
      <c r="A27" s="41" t="str">
        <f t="shared" si="0"/>
        <v>Donnerstag</v>
      </c>
      <c r="B27" s="49">
        <f t="shared" si="9"/>
        <v>43167</v>
      </c>
      <c r="C27" s="50"/>
      <c r="D27" s="51"/>
      <c r="E27" s="52">
        <f t="shared" si="5"/>
        <v>0</v>
      </c>
      <c r="F27" s="46"/>
      <c r="G27" s="46"/>
      <c r="H27" s="46"/>
      <c r="I27" s="47">
        <f t="shared" si="1"/>
        <v>0</v>
      </c>
      <c r="J27" s="47">
        <f t="shared" si="6"/>
        <v>0</v>
      </c>
      <c r="K27" s="48">
        <f t="shared" si="7"/>
        <v>0</v>
      </c>
      <c r="L27" s="245"/>
      <c r="M27" s="246"/>
      <c r="N27" s="246"/>
      <c r="O27" s="246"/>
      <c r="P27" s="247"/>
      <c r="Q27" s="128" t="b">
        <f t="shared" si="8"/>
        <v>0</v>
      </c>
      <c r="R27" s="128"/>
      <c r="S27" s="98">
        <f t="shared" si="2"/>
        <v>0</v>
      </c>
      <c r="T27" s="98">
        <f t="shared" si="3"/>
        <v>0</v>
      </c>
      <c r="U27" s="98">
        <f t="shared" si="3"/>
        <v>0</v>
      </c>
      <c r="V27" s="98">
        <f t="shared" si="3"/>
        <v>0</v>
      </c>
      <c r="W27" s="98">
        <f t="shared" si="4"/>
        <v>0</v>
      </c>
      <c r="X27" s="98">
        <f t="shared" si="4"/>
        <v>0</v>
      </c>
      <c r="Y27" s="98">
        <f t="shared" si="4"/>
        <v>0</v>
      </c>
      <c r="Z27" s="98"/>
      <c r="AA27" s="90"/>
      <c r="AB27" s="90"/>
      <c r="AC27" s="10"/>
      <c r="AD27" s="139"/>
      <c r="AE27" s="144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</row>
    <row r="28" spans="1:252" s="141" customFormat="1" ht="20.25" customHeight="1">
      <c r="A28" s="41" t="str">
        <f t="shared" si="0"/>
        <v>Freitag</v>
      </c>
      <c r="B28" s="49">
        <f t="shared" si="9"/>
        <v>43168</v>
      </c>
      <c r="C28" s="50"/>
      <c r="D28" s="51"/>
      <c r="E28" s="52">
        <f t="shared" si="5"/>
        <v>0</v>
      </c>
      <c r="F28" s="46"/>
      <c r="G28" s="46"/>
      <c r="H28" s="46"/>
      <c r="I28" s="47">
        <f t="shared" si="1"/>
        <v>0</v>
      </c>
      <c r="J28" s="47">
        <f t="shared" si="6"/>
        <v>0</v>
      </c>
      <c r="K28" s="48">
        <f t="shared" si="7"/>
        <v>0</v>
      </c>
      <c r="L28" s="245"/>
      <c r="M28" s="246"/>
      <c r="N28" s="246"/>
      <c r="O28" s="246"/>
      <c r="P28" s="247"/>
      <c r="Q28" s="128" t="b">
        <f t="shared" si="8"/>
        <v>0</v>
      </c>
      <c r="R28" s="128"/>
      <c r="S28" s="98">
        <f t="shared" si="2"/>
        <v>0</v>
      </c>
      <c r="T28" s="98">
        <f t="shared" si="3"/>
        <v>0</v>
      </c>
      <c r="U28" s="98">
        <f t="shared" si="3"/>
        <v>0</v>
      </c>
      <c r="V28" s="98">
        <f t="shared" si="3"/>
        <v>0</v>
      </c>
      <c r="W28" s="98">
        <f t="shared" si="4"/>
        <v>0</v>
      </c>
      <c r="X28" s="98">
        <f t="shared" si="4"/>
        <v>0</v>
      </c>
      <c r="Y28" s="98">
        <f t="shared" si="4"/>
        <v>0</v>
      </c>
      <c r="Z28" s="98"/>
      <c r="AA28" s="90"/>
      <c r="AB28" s="90"/>
      <c r="AC28" s="10"/>
      <c r="AD28" s="139"/>
      <c r="AE28" s="144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</row>
    <row r="29" spans="1:252" s="141" customFormat="1" ht="20.25" customHeight="1">
      <c r="A29" s="41" t="str">
        <f t="shared" si="0"/>
        <v>Samstag</v>
      </c>
      <c r="B29" s="49">
        <f t="shared" si="9"/>
        <v>43169</v>
      </c>
      <c r="C29" s="50"/>
      <c r="D29" s="51"/>
      <c r="E29" s="52" t="str">
        <f t="shared" si="5"/>
        <v/>
      </c>
      <c r="F29" s="46"/>
      <c r="G29" s="46"/>
      <c r="H29" s="46"/>
      <c r="I29" s="47">
        <f t="shared" si="1"/>
        <v>0</v>
      </c>
      <c r="J29" s="47">
        <f t="shared" si="6"/>
        <v>0</v>
      </c>
      <c r="K29" s="48">
        <f t="shared" si="7"/>
        <v>0</v>
      </c>
      <c r="L29" s="245"/>
      <c r="M29" s="246"/>
      <c r="N29" s="246"/>
      <c r="O29" s="246"/>
      <c r="P29" s="247"/>
      <c r="Q29" s="128" t="b">
        <f t="shared" si="8"/>
        <v>0</v>
      </c>
      <c r="R29" s="128"/>
      <c r="S29" s="98">
        <f t="shared" si="2"/>
        <v>0</v>
      </c>
      <c r="T29" s="98">
        <f t="shared" si="3"/>
        <v>0</v>
      </c>
      <c r="U29" s="98">
        <f t="shared" si="3"/>
        <v>0</v>
      </c>
      <c r="V29" s="98">
        <f t="shared" si="3"/>
        <v>0</v>
      </c>
      <c r="W29" s="98">
        <f t="shared" si="4"/>
        <v>0</v>
      </c>
      <c r="X29" s="98">
        <f t="shared" si="4"/>
        <v>0</v>
      </c>
      <c r="Y29" s="98">
        <f t="shared" si="4"/>
        <v>0</v>
      </c>
      <c r="Z29" s="98"/>
      <c r="AA29" s="90"/>
      <c r="AB29" s="90"/>
      <c r="AC29" s="10"/>
      <c r="AD29" s="139"/>
      <c r="AE29" s="144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</row>
    <row r="30" spans="1:252" s="141" customFormat="1" ht="20.25" customHeight="1">
      <c r="A30" s="41" t="str">
        <f t="shared" si="0"/>
        <v>Sonntag</v>
      </c>
      <c r="B30" s="49">
        <f t="shared" si="9"/>
        <v>43170</v>
      </c>
      <c r="C30" s="50"/>
      <c r="D30" s="51"/>
      <c r="E30" s="52" t="str">
        <f t="shared" si="5"/>
        <v/>
      </c>
      <c r="F30" s="46"/>
      <c r="G30" s="46"/>
      <c r="H30" s="46"/>
      <c r="I30" s="47">
        <f t="shared" si="1"/>
        <v>0</v>
      </c>
      <c r="J30" s="47">
        <f t="shared" si="6"/>
        <v>0</v>
      </c>
      <c r="K30" s="48">
        <f t="shared" si="7"/>
        <v>0</v>
      </c>
      <c r="L30" s="245"/>
      <c r="M30" s="246"/>
      <c r="N30" s="246"/>
      <c r="O30" s="246"/>
      <c r="P30" s="247"/>
      <c r="Q30" s="128" t="b">
        <f t="shared" si="8"/>
        <v>0</v>
      </c>
      <c r="R30" s="128"/>
      <c r="S30" s="98">
        <f t="shared" si="2"/>
        <v>0</v>
      </c>
      <c r="T30" s="98">
        <f t="shared" si="3"/>
        <v>0</v>
      </c>
      <c r="U30" s="98">
        <f t="shared" si="3"/>
        <v>0</v>
      </c>
      <c r="V30" s="98">
        <f t="shared" si="3"/>
        <v>0</v>
      </c>
      <c r="W30" s="98">
        <f t="shared" si="4"/>
        <v>0</v>
      </c>
      <c r="X30" s="98">
        <f t="shared" si="4"/>
        <v>0</v>
      </c>
      <c r="Y30" s="98">
        <f t="shared" si="4"/>
        <v>0</v>
      </c>
      <c r="Z30" s="98"/>
      <c r="AA30" s="90"/>
      <c r="AB30" s="99"/>
      <c r="AC30" s="10"/>
      <c r="AD30" s="139"/>
      <c r="AE30" s="144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</row>
    <row r="31" spans="1:252" s="141" customFormat="1" ht="20.25" customHeight="1">
      <c r="A31" s="41" t="str">
        <f t="shared" si="0"/>
        <v>Montag</v>
      </c>
      <c r="B31" s="49">
        <f t="shared" si="9"/>
        <v>43171</v>
      </c>
      <c r="C31" s="50"/>
      <c r="D31" s="51"/>
      <c r="E31" s="52">
        <f t="shared" si="5"/>
        <v>0</v>
      </c>
      <c r="F31" s="46"/>
      <c r="G31" s="46"/>
      <c r="H31" s="46"/>
      <c r="I31" s="47">
        <f t="shared" si="1"/>
        <v>0</v>
      </c>
      <c r="J31" s="47">
        <f t="shared" si="6"/>
        <v>0</v>
      </c>
      <c r="K31" s="48">
        <f t="shared" si="7"/>
        <v>0</v>
      </c>
      <c r="L31" s="245"/>
      <c r="M31" s="246"/>
      <c r="N31" s="246"/>
      <c r="O31" s="246"/>
      <c r="P31" s="247"/>
      <c r="Q31" s="128" t="b">
        <f t="shared" si="8"/>
        <v>0</v>
      </c>
      <c r="R31" s="128"/>
      <c r="S31" s="98">
        <f t="shared" si="2"/>
        <v>0</v>
      </c>
      <c r="T31" s="98">
        <f t="shared" si="3"/>
        <v>0</v>
      </c>
      <c r="U31" s="98">
        <f t="shared" si="3"/>
        <v>0</v>
      </c>
      <c r="V31" s="98">
        <f t="shared" si="3"/>
        <v>0</v>
      </c>
      <c r="W31" s="98">
        <f t="shared" si="4"/>
        <v>0</v>
      </c>
      <c r="X31" s="98">
        <f t="shared" si="4"/>
        <v>0</v>
      </c>
      <c r="Y31" s="98">
        <f t="shared" si="4"/>
        <v>0</v>
      </c>
      <c r="Z31" s="98"/>
      <c r="AA31" s="90"/>
      <c r="AB31" s="90"/>
      <c r="AC31" s="10"/>
      <c r="AD31" s="139"/>
      <c r="AE31" s="144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</row>
    <row r="32" spans="1:252" s="141" customFormat="1" ht="20.25" customHeight="1">
      <c r="A32" s="41" t="str">
        <f t="shared" si="0"/>
        <v>Dienstag</v>
      </c>
      <c r="B32" s="49">
        <f t="shared" si="9"/>
        <v>43172</v>
      </c>
      <c r="C32" s="50"/>
      <c r="D32" s="51"/>
      <c r="E32" s="52">
        <f t="shared" si="5"/>
        <v>0</v>
      </c>
      <c r="F32" s="46"/>
      <c r="G32" s="46"/>
      <c r="H32" s="46"/>
      <c r="I32" s="47">
        <f t="shared" si="1"/>
        <v>0</v>
      </c>
      <c r="J32" s="47">
        <f t="shared" si="6"/>
        <v>0</v>
      </c>
      <c r="K32" s="48">
        <f t="shared" si="7"/>
        <v>0</v>
      </c>
      <c r="L32" s="245"/>
      <c r="M32" s="246"/>
      <c r="N32" s="246"/>
      <c r="O32" s="246"/>
      <c r="P32" s="247"/>
      <c r="Q32" s="128" t="b">
        <f t="shared" si="8"/>
        <v>0</v>
      </c>
      <c r="R32" s="128"/>
      <c r="S32" s="98">
        <f t="shared" si="2"/>
        <v>0</v>
      </c>
      <c r="T32" s="98">
        <f t="shared" si="3"/>
        <v>0</v>
      </c>
      <c r="U32" s="98">
        <f t="shared" si="3"/>
        <v>0</v>
      </c>
      <c r="V32" s="98">
        <f t="shared" si="3"/>
        <v>0</v>
      </c>
      <c r="W32" s="98">
        <f t="shared" si="4"/>
        <v>0</v>
      </c>
      <c r="X32" s="98">
        <f t="shared" si="4"/>
        <v>0</v>
      </c>
      <c r="Y32" s="98">
        <f t="shared" si="4"/>
        <v>0</v>
      </c>
      <c r="Z32" s="98"/>
      <c r="AA32" s="90"/>
      <c r="AB32" s="90"/>
      <c r="AC32" s="10"/>
      <c r="AD32" s="139"/>
      <c r="AE32" s="144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</row>
    <row r="33" spans="1:252" s="141" customFormat="1" ht="20.25" customHeight="1">
      <c r="A33" s="41" t="str">
        <f t="shared" si="0"/>
        <v>Mittwoch</v>
      </c>
      <c r="B33" s="49">
        <f t="shared" si="9"/>
        <v>43173</v>
      </c>
      <c r="C33" s="50"/>
      <c r="D33" s="51"/>
      <c r="E33" s="52">
        <f t="shared" si="5"/>
        <v>0</v>
      </c>
      <c r="F33" s="46"/>
      <c r="G33" s="46"/>
      <c r="H33" s="46"/>
      <c r="I33" s="47">
        <f t="shared" si="1"/>
        <v>0</v>
      </c>
      <c r="J33" s="47">
        <f t="shared" si="6"/>
        <v>0</v>
      </c>
      <c r="K33" s="48">
        <f t="shared" si="7"/>
        <v>0</v>
      </c>
      <c r="L33" s="245"/>
      <c r="M33" s="246"/>
      <c r="N33" s="246"/>
      <c r="O33" s="246"/>
      <c r="P33" s="247"/>
      <c r="Q33" s="128" t="b">
        <f t="shared" si="8"/>
        <v>0</v>
      </c>
      <c r="R33" s="128"/>
      <c r="S33" s="98">
        <f t="shared" si="2"/>
        <v>0</v>
      </c>
      <c r="T33" s="98">
        <f t="shared" si="3"/>
        <v>0</v>
      </c>
      <c r="U33" s="98">
        <f t="shared" si="3"/>
        <v>0</v>
      </c>
      <c r="V33" s="98">
        <f t="shared" si="3"/>
        <v>0</v>
      </c>
      <c r="W33" s="98">
        <f t="shared" si="4"/>
        <v>0</v>
      </c>
      <c r="X33" s="98">
        <f t="shared" si="4"/>
        <v>0</v>
      </c>
      <c r="Y33" s="98">
        <f t="shared" si="4"/>
        <v>0</v>
      </c>
      <c r="Z33" s="98"/>
      <c r="AA33" s="90"/>
      <c r="AB33" s="90"/>
      <c r="AC33" s="10"/>
      <c r="AD33" s="139"/>
      <c r="AE33" s="144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</row>
    <row r="34" spans="1:252" s="141" customFormat="1" ht="20.25" customHeight="1">
      <c r="A34" s="41" t="str">
        <f t="shared" si="0"/>
        <v>Donnerstag</v>
      </c>
      <c r="B34" s="49">
        <f t="shared" si="9"/>
        <v>43174</v>
      </c>
      <c r="C34" s="50"/>
      <c r="D34" s="51"/>
      <c r="E34" s="52">
        <f t="shared" si="5"/>
        <v>0</v>
      </c>
      <c r="F34" s="46"/>
      <c r="G34" s="46"/>
      <c r="H34" s="46"/>
      <c r="I34" s="47">
        <f t="shared" si="1"/>
        <v>0</v>
      </c>
      <c r="J34" s="47">
        <f t="shared" si="6"/>
        <v>0</v>
      </c>
      <c r="K34" s="48">
        <f t="shared" si="7"/>
        <v>0</v>
      </c>
      <c r="L34" s="245"/>
      <c r="M34" s="246"/>
      <c r="N34" s="246"/>
      <c r="O34" s="246"/>
      <c r="P34" s="247"/>
      <c r="Q34" s="128" t="b">
        <f t="shared" si="8"/>
        <v>0</v>
      </c>
      <c r="R34" s="128"/>
      <c r="S34" s="98">
        <f t="shared" si="2"/>
        <v>0</v>
      </c>
      <c r="T34" s="98">
        <f t="shared" si="3"/>
        <v>0</v>
      </c>
      <c r="U34" s="98">
        <f t="shared" si="3"/>
        <v>0</v>
      </c>
      <c r="V34" s="98">
        <f t="shared" si="3"/>
        <v>0</v>
      </c>
      <c r="W34" s="98">
        <f t="shared" si="4"/>
        <v>0</v>
      </c>
      <c r="X34" s="98">
        <f t="shared" si="4"/>
        <v>0</v>
      </c>
      <c r="Y34" s="98">
        <f t="shared" si="4"/>
        <v>0</v>
      </c>
      <c r="Z34" s="98"/>
      <c r="AA34" s="90"/>
      <c r="AB34" s="90"/>
      <c r="AC34" s="10"/>
      <c r="AD34" s="139"/>
      <c r="AE34" s="144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</row>
    <row r="35" spans="1:252" s="141" customFormat="1" ht="20.25" customHeight="1">
      <c r="A35" s="41" t="str">
        <f t="shared" si="0"/>
        <v>Freitag</v>
      </c>
      <c r="B35" s="49">
        <f t="shared" si="9"/>
        <v>43175</v>
      </c>
      <c r="C35" s="50"/>
      <c r="D35" s="51"/>
      <c r="E35" s="52">
        <f t="shared" si="5"/>
        <v>0</v>
      </c>
      <c r="F35" s="46"/>
      <c r="G35" s="46"/>
      <c r="H35" s="46"/>
      <c r="I35" s="47">
        <f t="shared" si="1"/>
        <v>0</v>
      </c>
      <c r="J35" s="47">
        <f t="shared" si="6"/>
        <v>0</v>
      </c>
      <c r="K35" s="48">
        <f t="shared" si="7"/>
        <v>0</v>
      </c>
      <c r="L35" s="245"/>
      <c r="M35" s="246"/>
      <c r="N35" s="246"/>
      <c r="O35" s="246"/>
      <c r="P35" s="247"/>
      <c r="Q35" s="128" t="b">
        <f t="shared" si="8"/>
        <v>0</v>
      </c>
      <c r="R35" s="128"/>
      <c r="S35" s="98">
        <f t="shared" si="2"/>
        <v>0</v>
      </c>
      <c r="T35" s="98">
        <f t="shared" si="3"/>
        <v>0</v>
      </c>
      <c r="U35" s="98">
        <f t="shared" si="3"/>
        <v>0</v>
      </c>
      <c r="V35" s="98">
        <f t="shared" si="3"/>
        <v>0</v>
      </c>
      <c r="W35" s="98">
        <f t="shared" si="4"/>
        <v>0</v>
      </c>
      <c r="X35" s="98">
        <f t="shared" si="4"/>
        <v>0</v>
      </c>
      <c r="Y35" s="98">
        <f t="shared" si="4"/>
        <v>0</v>
      </c>
      <c r="Z35" s="98"/>
      <c r="AA35" s="90"/>
      <c r="AB35" s="90"/>
      <c r="AC35" s="10"/>
      <c r="AD35" s="139"/>
      <c r="AE35" s="144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</row>
    <row r="36" spans="1:252" s="141" customFormat="1" ht="20.25" customHeight="1">
      <c r="A36" s="41" t="str">
        <f t="shared" si="0"/>
        <v>Samstag</v>
      </c>
      <c r="B36" s="49">
        <f t="shared" si="9"/>
        <v>43176</v>
      </c>
      <c r="C36" s="50"/>
      <c r="D36" s="51"/>
      <c r="E36" s="52" t="str">
        <f t="shared" si="5"/>
        <v/>
      </c>
      <c r="F36" s="46"/>
      <c r="G36" s="46"/>
      <c r="H36" s="46"/>
      <c r="I36" s="47">
        <f t="shared" si="1"/>
        <v>0</v>
      </c>
      <c r="J36" s="47">
        <f t="shared" si="6"/>
        <v>0</v>
      </c>
      <c r="K36" s="48">
        <f t="shared" si="7"/>
        <v>0</v>
      </c>
      <c r="L36" s="245"/>
      <c r="M36" s="246"/>
      <c r="N36" s="246"/>
      <c r="O36" s="246"/>
      <c r="P36" s="247"/>
      <c r="Q36" s="128" t="b">
        <f t="shared" si="8"/>
        <v>0</v>
      </c>
      <c r="R36" s="128"/>
      <c r="S36" s="98">
        <f t="shared" si="2"/>
        <v>0</v>
      </c>
      <c r="T36" s="98">
        <f t="shared" si="3"/>
        <v>0</v>
      </c>
      <c r="U36" s="98">
        <f t="shared" si="3"/>
        <v>0</v>
      </c>
      <c r="V36" s="98">
        <f t="shared" si="3"/>
        <v>0</v>
      </c>
      <c r="W36" s="98">
        <f t="shared" si="4"/>
        <v>0</v>
      </c>
      <c r="X36" s="98">
        <f t="shared" si="4"/>
        <v>0</v>
      </c>
      <c r="Y36" s="98">
        <f t="shared" si="4"/>
        <v>0</v>
      </c>
      <c r="Z36" s="98"/>
      <c r="AA36" s="90"/>
      <c r="AB36" s="90"/>
      <c r="AC36" s="10"/>
      <c r="AD36" s="139"/>
      <c r="AE36" s="144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</row>
    <row r="37" spans="1:252" s="141" customFormat="1" ht="20.25" customHeight="1">
      <c r="A37" s="41" t="str">
        <f t="shared" si="0"/>
        <v>Sonntag</v>
      </c>
      <c r="B37" s="49">
        <f t="shared" si="9"/>
        <v>43177</v>
      </c>
      <c r="C37" s="50"/>
      <c r="D37" s="51"/>
      <c r="E37" s="52" t="str">
        <f t="shared" si="5"/>
        <v/>
      </c>
      <c r="F37" s="46"/>
      <c r="G37" s="46"/>
      <c r="H37" s="46"/>
      <c r="I37" s="47">
        <f t="shared" si="1"/>
        <v>0</v>
      </c>
      <c r="J37" s="47">
        <f t="shared" si="6"/>
        <v>0</v>
      </c>
      <c r="K37" s="48">
        <f t="shared" si="7"/>
        <v>0</v>
      </c>
      <c r="L37" s="245"/>
      <c r="M37" s="246"/>
      <c r="N37" s="246"/>
      <c r="O37" s="246"/>
      <c r="P37" s="247"/>
      <c r="Q37" s="128" t="b">
        <f t="shared" si="8"/>
        <v>0</v>
      </c>
      <c r="R37" s="128"/>
      <c r="S37" s="98">
        <f t="shared" si="2"/>
        <v>0</v>
      </c>
      <c r="T37" s="98">
        <f t="shared" si="3"/>
        <v>0</v>
      </c>
      <c r="U37" s="98">
        <f t="shared" si="3"/>
        <v>0</v>
      </c>
      <c r="V37" s="98">
        <f t="shared" si="3"/>
        <v>0</v>
      </c>
      <c r="W37" s="98">
        <f t="shared" si="4"/>
        <v>0</v>
      </c>
      <c r="X37" s="98">
        <f t="shared" si="4"/>
        <v>0</v>
      </c>
      <c r="Y37" s="98">
        <f t="shared" si="4"/>
        <v>0</v>
      </c>
      <c r="Z37" s="98"/>
      <c r="AA37" s="90"/>
      <c r="AB37" s="90"/>
      <c r="AC37" s="10"/>
      <c r="AD37" s="139"/>
      <c r="AE37" s="144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</row>
    <row r="38" spans="1:252" s="141" customFormat="1" ht="20.25" customHeight="1">
      <c r="A38" s="41" t="str">
        <f t="shared" si="0"/>
        <v>Montag</v>
      </c>
      <c r="B38" s="49">
        <f t="shared" si="9"/>
        <v>43178</v>
      </c>
      <c r="C38" s="50"/>
      <c r="D38" s="51"/>
      <c r="E38" s="52">
        <f t="shared" si="5"/>
        <v>0</v>
      </c>
      <c r="F38" s="46"/>
      <c r="G38" s="46"/>
      <c r="H38" s="46"/>
      <c r="I38" s="47">
        <f t="shared" si="1"/>
        <v>0</v>
      </c>
      <c r="J38" s="47">
        <f t="shared" si="6"/>
        <v>0</v>
      </c>
      <c r="K38" s="48">
        <f t="shared" si="7"/>
        <v>0</v>
      </c>
      <c r="L38" s="245"/>
      <c r="M38" s="246"/>
      <c r="N38" s="246"/>
      <c r="O38" s="246"/>
      <c r="P38" s="247"/>
      <c r="Q38" s="128" t="b">
        <f t="shared" si="8"/>
        <v>0</v>
      </c>
      <c r="R38" s="128"/>
      <c r="S38" s="98">
        <f t="shared" si="2"/>
        <v>0</v>
      </c>
      <c r="T38" s="98">
        <f t="shared" si="3"/>
        <v>0</v>
      </c>
      <c r="U38" s="98">
        <f t="shared" si="3"/>
        <v>0</v>
      </c>
      <c r="V38" s="98">
        <f t="shared" si="3"/>
        <v>0</v>
      </c>
      <c r="W38" s="98">
        <f t="shared" si="4"/>
        <v>0</v>
      </c>
      <c r="X38" s="98">
        <f t="shared" si="4"/>
        <v>0</v>
      </c>
      <c r="Y38" s="98">
        <f t="shared" si="4"/>
        <v>0</v>
      </c>
      <c r="Z38" s="98"/>
      <c r="AA38" s="90"/>
      <c r="AB38" s="90"/>
      <c r="AC38" s="10"/>
      <c r="AD38" s="139"/>
      <c r="AE38" s="144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</row>
    <row r="39" spans="1:252" s="141" customFormat="1" ht="20.25" customHeight="1">
      <c r="A39" s="41" t="str">
        <f t="shared" si="0"/>
        <v>Dienstag</v>
      </c>
      <c r="B39" s="49">
        <f t="shared" si="9"/>
        <v>43179</v>
      </c>
      <c r="C39" s="50"/>
      <c r="D39" s="51"/>
      <c r="E39" s="52">
        <f t="shared" si="5"/>
        <v>0</v>
      </c>
      <c r="F39" s="46"/>
      <c r="G39" s="46"/>
      <c r="H39" s="46"/>
      <c r="I39" s="47">
        <f t="shared" si="1"/>
        <v>0</v>
      </c>
      <c r="J39" s="47">
        <f t="shared" si="6"/>
        <v>0</v>
      </c>
      <c r="K39" s="48">
        <f t="shared" si="7"/>
        <v>0</v>
      </c>
      <c r="L39" s="245"/>
      <c r="M39" s="246"/>
      <c r="N39" s="246"/>
      <c r="O39" s="246"/>
      <c r="P39" s="247"/>
      <c r="Q39" s="128" t="b">
        <f t="shared" si="8"/>
        <v>0</v>
      </c>
      <c r="R39" s="128"/>
      <c r="S39" s="98">
        <f t="shared" si="2"/>
        <v>0</v>
      </c>
      <c r="T39" s="98">
        <f t="shared" si="3"/>
        <v>0</v>
      </c>
      <c r="U39" s="98">
        <f t="shared" si="3"/>
        <v>0</v>
      </c>
      <c r="V39" s="98">
        <f t="shared" si="3"/>
        <v>0</v>
      </c>
      <c r="W39" s="98">
        <f t="shared" si="4"/>
        <v>0</v>
      </c>
      <c r="X39" s="98">
        <f t="shared" si="4"/>
        <v>0</v>
      </c>
      <c r="Y39" s="98">
        <f t="shared" si="4"/>
        <v>0</v>
      </c>
      <c r="Z39" s="98"/>
      <c r="AA39" s="90"/>
      <c r="AB39" s="90"/>
      <c r="AC39" s="10"/>
      <c r="AD39" s="139"/>
      <c r="AE39" s="144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</row>
    <row r="40" spans="1:252" s="141" customFormat="1" ht="20.25" customHeight="1">
      <c r="A40" s="41" t="str">
        <f t="shared" si="0"/>
        <v>Mittwoch</v>
      </c>
      <c r="B40" s="49">
        <f t="shared" si="9"/>
        <v>43180</v>
      </c>
      <c r="C40" s="50"/>
      <c r="D40" s="51"/>
      <c r="E40" s="52">
        <f t="shared" si="5"/>
        <v>0</v>
      </c>
      <c r="F40" s="46"/>
      <c r="G40" s="46"/>
      <c r="H40" s="46"/>
      <c r="I40" s="47">
        <f t="shared" si="1"/>
        <v>0</v>
      </c>
      <c r="J40" s="47">
        <f t="shared" si="6"/>
        <v>0</v>
      </c>
      <c r="K40" s="48">
        <f t="shared" si="7"/>
        <v>0</v>
      </c>
      <c r="L40" s="245"/>
      <c r="M40" s="246"/>
      <c r="N40" s="246"/>
      <c r="O40" s="246"/>
      <c r="P40" s="247"/>
      <c r="Q40" s="128" t="b">
        <f t="shared" si="8"/>
        <v>0</v>
      </c>
      <c r="R40" s="128"/>
      <c r="S40" s="98">
        <f t="shared" si="2"/>
        <v>0</v>
      </c>
      <c r="T40" s="98">
        <f t="shared" si="3"/>
        <v>0</v>
      </c>
      <c r="U40" s="98">
        <f t="shared" si="3"/>
        <v>0</v>
      </c>
      <c r="V40" s="98">
        <f t="shared" si="3"/>
        <v>0</v>
      </c>
      <c r="W40" s="98">
        <f t="shared" si="4"/>
        <v>0</v>
      </c>
      <c r="X40" s="98">
        <f t="shared" si="4"/>
        <v>0</v>
      </c>
      <c r="Y40" s="98">
        <f t="shared" si="4"/>
        <v>0</v>
      </c>
      <c r="Z40" s="98"/>
      <c r="AA40" s="90"/>
      <c r="AB40" s="90"/>
      <c r="AC40" s="10"/>
      <c r="AD40" s="139"/>
      <c r="AE40" s="144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</row>
    <row r="41" spans="1:252" s="141" customFormat="1" ht="20.25" customHeight="1">
      <c r="A41" s="41" t="str">
        <f t="shared" si="0"/>
        <v>Donnerstag</v>
      </c>
      <c r="B41" s="49">
        <f t="shared" si="9"/>
        <v>43181</v>
      </c>
      <c r="C41" s="50"/>
      <c r="D41" s="51"/>
      <c r="E41" s="52">
        <f t="shared" si="5"/>
        <v>0</v>
      </c>
      <c r="F41" s="46"/>
      <c r="G41" s="46"/>
      <c r="H41" s="46"/>
      <c r="I41" s="47">
        <f t="shared" si="1"/>
        <v>0</v>
      </c>
      <c r="J41" s="47">
        <f t="shared" si="6"/>
        <v>0</v>
      </c>
      <c r="K41" s="48">
        <f t="shared" si="7"/>
        <v>0</v>
      </c>
      <c r="L41" s="245"/>
      <c r="M41" s="246"/>
      <c r="N41" s="246"/>
      <c r="O41" s="246"/>
      <c r="P41" s="247"/>
      <c r="Q41" s="128" t="b">
        <f t="shared" si="8"/>
        <v>0</v>
      </c>
      <c r="R41" s="128"/>
      <c r="S41" s="98">
        <f t="shared" si="2"/>
        <v>0</v>
      </c>
      <c r="T41" s="98">
        <f t="shared" si="3"/>
        <v>0</v>
      </c>
      <c r="U41" s="98">
        <f t="shared" si="3"/>
        <v>0</v>
      </c>
      <c r="V41" s="98">
        <f t="shared" si="3"/>
        <v>0</v>
      </c>
      <c r="W41" s="98">
        <f t="shared" si="4"/>
        <v>0</v>
      </c>
      <c r="X41" s="98">
        <f t="shared" si="4"/>
        <v>0</v>
      </c>
      <c r="Y41" s="98">
        <f t="shared" si="4"/>
        <v>0</v>
      </c>
      <c r="Z41" s="98"/>
      <c r="AA41" s="90"/>
      <c r="AB41" s="90"/>
      <c r="AC41" s="10"/>
      <c r="AD41" s="139"/>
      <c r="AE41" s="14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</row>
    <row r="42" spans="1:252" s="141" customFormat="1" ht="20.25" customHeight="1">
      <c r="A42" s="41" t="str">
        <f t="shared" si="0"/>
        <v>Freitag</v>
      </c>
      <c r="B42" s="49">
        <f t="shared" si="9"/>
        <v>43182</v>
      </c>
      <c r="C42" s="50"/>
      <c r="D42" s="51"/>
      <c r="E42" s="52">
        <f t="shared" si="5"/>
        <v>0</v>
      </c>
      <c r="F42" s="46"/>
      <c r="G42" s="46"/>
      <c r="H42" s="46"/>
      <c r="I42" s="47">
        <f t="shared" si="1"/>
        <v>0</v>
      </c>
      <c r="J42" s="47">
        <f t="shared" si="6"/>
        <v>0</v>
      </c>
      <c r="K42" s="48">
        <f t="shared" si="7"/>
        <v>0</v>
      </c>
      <c r="L42" s="245"/>
      <c r="M42" s="246"/>
      <c r="N42" s="246"/>
      <c r="O42" s="246"/>
      <c r="P42" s="247"/>
      <c r="Q42" s="128" t="b">
        <f t="shared" si="8"/>
        <v>0</v>
      </c>
      <c r="R42" s="128"/>
      <c r="S42" s="98">
        <f t="shared" si="2"/>
        <v>0</v>
      </c>
      <c r="T42" s="98">
        <f t="shared" si="3"/>
        <v>0</v>
      </c>
      <c r="U42" s="98">
        <f t="shared" si="3"/>
        <v>0</v>
      </c>
      <c r="V42" s="98">
        <f t="shared" si="3"/>
        <v>0</v>
      </c>
      <c r="W42" s="98">
        <f t="shared" si="4"/>
        <v>0</v>
      </c>
      <c r="X42" s="98">
        <f t="shared" si="4"/>
        <v>0</v>
      </c>
      <c r="Y42" s="98">
        <f t="shared" si="4"/>
        <v>0</v>
      </c>
      <c r="Z42" s="98"/>
      <c r="AA42" s="90"/>
      <c r="AB42" s="90"/>
      <c r="AC42" s="10"/>
      <c r="AD42" s="139"/>
      <c r="AE42" s="144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</row>
    <row r="43" spans="1:252" s="141" customFormat="1" ht="20.25" customHeight="1">
      <c r="A43" s="41" t="str">
        <f t="shared" si="0"/>
        <v>Samstag</v>
      </c>
      <c r="B43" s="49">
        <f t="shared" si="9"/>
        <v>43183</v>
      </c>
      <c r="C43" s="50"/>
      <c r="D43" s="51"/>
      <c r="E43" s="52" t="str">
        <f t="shared" si="5"/>
        <v/>
      </c>
      <c r="F43" s="46"/>
      <c r="G43" s="46"/>
      <c r="H43" s="46"/>
      <c r="I43" s="47">
        <f t="shared" si="1"/>
        <v>0</v>
      </c>
      <c r="J43" s="47">
        <f t="shared" si="6"/>
        <v>0</v>
      </c>
      <c r="K43" s="48">
        <f t="shared" si="7"/>
        <v>0</v>
      </c>
      <c r="L43" s="245"/>
      <c r="M43" s="246"/>
      <c r="N43" s="246"/>
      <c r="O43" s="246"/>
      <c r="P43" s="247"/>
      <c r="Q43" s="128" t="b">
        <f t="shared" si="8"/>
        <v>0</v>
      </c>
      <c r="R43" s="128"/>
      <c r="S43" s="98">
        <f t="shared" si="2"/>
        <v>0</v>
      </c>
      <c r="T43" s="98">
        <f t="shared" si="3"/>
        <v>0</v>
      </c>
      <c r="U43" s="98">
        <f t="shared" si="3"/>
        <v>0</v>
      </c>
      <c r="V43" s="98">
        <f t="shared" si="3"/>
        <v>0</v>
      </c>
      <c r="W43" s="98">
        <f t="shared" si="4"/>
        <v>0</v>
      </c>
      <c r="X43" s="98">
        <f t="shared" si="4"/>
        <v>0</v>
      </c>
      <c r="Y43" s="98">
        <f t="shared" si="4"/>
        <v>0</v>
      </c>
      <c r="Z43" s="98"/>
      <c r="AA43" s="90"/>
      <c r="AB43" s="90"/>
      <c r="AC43" s="10"/>
      <c r="AD43" s="139"/>
      <c r="AE43" s="144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</row>
    <row r="44" spans="1:252" s="141" customFormat="1" ht="20.25" customHeight="1">
      <c r="A44" s="41" t="str">
        <f t="shared" si="0"/>
        <v>Sonntag</v>
      </c>
      <c r="B44" s="49">
        <f t="shared" si="9"/>
        <v>43184</v>
      </c>
      <c r="C44" s="50"/>
      <c r="D44" s="51"/>
      <c r="E44" s="52" t="str">
        <f t="shared" si="5"/>
        <v/>
      </c>
      <c r="F44" s="46"/>
      <c r="G44" s="46"/>
      <c r="H44" s="46"/>
      <c r="I44" s="47">
        <f t="shared" si="1"/>
        <v>0</v>
      </c>
      <c r="J44" s="47">
        <f t="shared" si="6"/>
        <v>0</v>
      </c>
      <c r="K44" s="48">
        <f t="shared" si="7"/>
        <v>0</v>
      </c>
      <c r="L44" s="245"/>
      <c r="M44" s="246"/>
      <c r="N44" s="246"/>
      <c r="O44" s="246"/>
      <c r="P44" s="247"/>
      <c r="Q44" s="128" t="b">
        <f t="shared" si="8"/>
        <v>0</v>
      </c>
      <c r="R44" s="128"/>
      <c r="S44" s="98">
        <f t="shared" si="2"/>
        <v>0</v>
      </c>
      <c r="T44" s="98">
        <f t="shared" si="3"/>
        <v>0</v>
      </c>
      <c r="U44" s="98">
        <f t="shared" si="3"/>
        <v>0</v>
      </c>
      <c r="V44" s="98">
        <f t="shared" si="3"/>
        <v>0</v>
      </c>
      <c r="W44" s="98">
        <f t="shared" si="4"/>
        <v>0</v>
      </c>
      <c r="X44" s="98">
        <f t="shared" si="4"/>
        <v>0</v>
      </c>
      <c r="Y44" s="98">
        <f t="shared" si="4"/>
        <v>0</v>
      </c>
      <c r="Z44" s="98"/>
      <c r="AA44" s="90"/>
      <c r="AB44" s="90"/>
      <c r="AC44" s="10"/>
      <c r="AD44" s="139"/>
      <c r="AE44" s="144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</row>
    <row r="45" spans="1:252" s="141" customFormat="1" ht="20.25" customHeight="1">
      <c r="A45" s="41" t="str">
        <f t="shared" si="0"/>
        <v>Montag</v>
      </c>
      <c r="B45" s="49">
        <f t="shared" si="9"/>
        <v>43185</v>
      </c>
      <c r="C45" s="50"/>
      <c r="D45" s="51"/>
      <c r="E45" s="52">
        <f t="shared" si="5"/>
        <v>0</v>
      </c>
      <c r="F45" s="46"/>
      <c r="G45" s="46"/>
      <c r="H45" s="46"/>
      <c r="I45" s="47">
        <f t="shared" si="1"/>
        <v>0</v>
      </c>
      <c r="J45" s="47">
        <f t="shared" si="6"/>
        <v>0</v>
      </c>
      <c r="K45" s="48">
        <f t="shared" si="7"/>
        <v>0</v>
      </c>
      <c r="L45" s="245"/>
      <c r="M45" s="246"/>
      <c r="N45" s="246"/>
      <c r="O45" s="246"/>
      <c r="P45" s="247"/>
      <c r="Q45" s="128" t="b">
        <f t="shared" si="8"/>
        <v>0</v>
      </c>
      <c r="R45" s="128"/>
      <c r="S45" s="98">
        <f t="shared" si="2"/>
        <v>0</v>
      </c>
      <c r="T45" s="98">
        <f t="shared" si="3"/>
        <v>0</v>
      </c>
      <c r="U45" s="98">
        <f t="shared" si="3"/>
        <v>0</v>
      </c>
      <c r="V45" s="98">
        <f t="shared" si="3"/>
        <v>0</v>
      </c>
      <c r="W45" s="98">
        <f t="shared" si="4"/>
        <v>0</v>
      </c>
      <c r="X45" s="98">
        <f t="shared" si="4"/>
        <v>0</v>
      </c>
      <c r="Y45" s="98">
        <f t="shared" si="4"/>
        <v>0</v>
      </c>
      <c r="Z45" s="98"/>
      <c r="AA45" s="90"/>
      <c r="AB45" s="90"/>
      <c r="AC45" s="10"/>
      <c r="AD45" s="139"/>
      <c r="AE45" s="144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</row>
    <row r="46" spans="1:252" s="141" customFormat="1" ht="20.25" customHeight="1">
      <c r="A46" s="41" t="str">
        <f t="shared" si="0"/>
        <v>Dienstag</v>
      </c>
      <c r="B46" s="49">
        <f t="shared" si="9"/>
        <v>43186</v>
      </c>
      <c r="C46" s="50"/>
      <c r="D46" s="51"/>
      <c r="E46" s="52">
        <f t="shared" si="5"/>
        <v>0</v>
      </c>
      <c r="F46" s="46"/>
      <c r="G46" s="46"/>
      <c r="H46" s="46"/>
      <c r="I46" s="47">
        <f t="shared" si="1"/>
        <v>0</v>
      </c>
      <c r="J46" s="47">
        <f t="shared" si="6"/>
        <v>0</v>
      </c>
      <c r="K46" s="48">
        <f t="shared" si="7"/>
        <v>0</v>
      </c>
      <c r="L46" s="245"/>
      <c r="M46" s="246"/>
      <c r="N46" s="246"/>
      <c r="O46" s="246"/>
      <c r="P46" s="247"/>
      <c r="Q46" s="128" t="b">
        <f t="shared" si="8"/>
        <v>0</v>
      </c>
      <c r="R46" s="128"/>
      <c r="S46" s="98">
        <f t="shared" si="2"/>
        <v>0</v>
      </c>
      <c r="T46" s="98">
        <f t="shared" si="3"/>
        <v>0</v>
      </c>
      <c r="U46" s="98">
        <f t="shared" si="3"/>
        <v>0</v>
      </c>
      <c r="V46" s="98">
        <f t="shared" si="3"/>
        <v>0</v>
      </c>
      <c r="W46" s="98">
        <f t="shared" si="4"/>
        <v>0</v>
      </c>
      <c r="X46" s="98">
        <f t="shared" si="4"/>
        <v>0</v>
      </c>
      <c r="Y46" s="98">
        <f t="shared" si="4"/>
        <v>0</v>
      </c>
      <c r="Z46" s="98"/>
      <c r="AA46" s="90"/>
      <c r="AB46" s="90"/>
      <c r="AC46" s="10"/>
      <c r="AD46" s="139"/>
      <c r="AE46" s="144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</row>
    <row r="47" spans="1:252" s="141" customFormat="1" ht="20.25" customHeight="1">
      <c r="A47" s="41" t="str">
        <f t="shared" si="0"/>
        <v>Mittwoch</v>
      </c>
      <c r="B47" s="49">
        <f t="shared" si="9"/>
        <v>43187</v>
      </c>
      <c r="C47" s="50"/>
      <c r="D47" s="51"/>
      <c r="E47" s="52">
        <f t="shared" si="5"/>
        <v>0</v>
      </c>
      <c r="F47" s="46"/>
      <c r="G47" s="46"/>
      <c r="H47" s="46"/>
      <c r="I47" s="47">
        <f t="shared" si="1"/>
        <v>0</v>
      </c>
      <c r="J47" s="47">
        <f t="shared" si="6"/>
        <v>0</v>
      </c>
      <c r="K47" s="48">
        <f t="shared" si="7"/>
        <v>0</v>
      </c>
      <c r="L47" s="245"/>
      <c r="M47" s="246"/>
      <c r="N47" s="246"/>
      <c r="O47" s="246"/>
      <c r="P47" s="247"/>
      <c r="Q47" s="128" t="b">
        <f t="shared" si="8"/>
        <v>0</v>
      </c>
      <c r="R47" s="128"/>
      <c r="S47" s="98">
        <f t="shared" si="2"/>
        <v>0</v>
      </c>
      <c r="T47" s="98">
        <f t="shared" si="3"/>
        <v>0</v>
      </c>
      <c r="U47" s="98">
        <f t="shared" si="3"/>
        <v>0</v>
      </c>
      <c r="V47" s="98">
        <f t="shared" si="3"/>
        <v>0</v>
      </c>
      <c r="W47" s="98">
        <f t="shared" si="4"/>
        <v>0</v>
      </c>
      <c r="X47" s="98">
        <f t="shared" si="4"/>
        <v>0</v>
      </c>
      <c r="Y47" s="98">
        <f t="shared" si="4"/>
        <v>0</v>
      </c>
      <c r="Z47" s="98"/>
      <c r="AA47" s="90"/>
      <c r="AB47" s="90"/>
      <c r="AC47" s="10"/>
      <c r="AD47" s="139"/>
      <c r="AE47" s="144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</row>
    <row r="48" spans="1:252" s="141" customFormat="1" ht="20.25" customHeight="1">
      <c r="A48" s="41" t="str">
        <f t="shared" si="0"/>
        <v>Donnerstag</v>
      </c>
      <c r="B48" s="49">
        <f t="shared" si="9"/>
        <v>43188</v>
      </c>
      <c r="C48" s="50"/>
      <c r="D48" s="51"/>
      <c r="E48" s="52">
        <f t="shared" si="5"/>
        <v>0</v>
      </c>
      <c r="F48" s="46"/>
      <c r="G48" s="46"/>
      <c r="H48" s="46"/>
      <c r="I48" s="47">
        <f t="shared" si="1"/>
        <v>0</v>
      </c>
      <c r="J48" s="47">
        <f t="shared" si="6"/>
        <v>0</v>
      </c>
      <c r="K48" s="48">
        <f t="shared" si="7"/>
        <v>0</v>
      </c>
      <c r="L48" s="245"/>
      <c r="M48" s="246"/>
      <c r="N48" s="246"/>
      <c r="O48" s="246"/>
      <c r="P48" s="247"/>
      <c r="Q48" s="128" t="b">
        <f t="shared" si="8"/>
        <v>0</v>
      </c>
      <c r="R48" s="128"/>
      <c r="S48" s="98">
        <f t="shared" si="2"/>
        <v>0</v>
      </c>
      <c r="T48" s="98">
        <f t="shared" si="3"/>
        <v>0</v>
      </c>
      <c r="U48" s="98">
        <f t="shared" si="3"/>
        <v>0</v>
      </c>
      <c r="V48" s="98">
        <f t="shared" si="3"/>
        <v>0</v>
      </c>
      <c r="W48" s="98">
        <f t="shared" si="4"/>
        <v>0</v>
      </c>
      <c r="X48" s="98">
        <f t="shared" si="4"/>
        <v>0</v>
      </c>
      <c r="Y48" s="98">
        <f t="shared" si="4"/>
        <v>0</v>
      </c>
      <c r="Z48" s="98"/>
      <c r="AA48" s="90"/>
      <c r="AB48" s="90"/>
      <c r="AC48" s="10"/>
      <c r="AD48" s="139"/>
      <c r="AE48" s="144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</row>
    <row r="49" spans="1:252" s="141" customFormat="1" ht="20.25" customHeight="1">
      <c r="A49" s="41" t="str">
        <f t="shared" si="0"/>
        <v>Freitag</v>
      </c>
      <c r="B49" s="49">
        <f t="shared" si="9"/>
        <v>43189</v>
      </c>
      <c r="C49" s="50"/>
      <c r="D49" s="51"/>
      <c r="E49" s="52">
        <f t="shared" si="5"/>
        <v>0</v>
      </c>
      <c r="F49" s="46"/>
      <c r="G49" s="46"/>
      <c r="H49" s="46"/>
      <c r="I49" s="47">
        <f t="shared" si="1"/>
        <v>0</v>
      </c>
      <c r="J49" s="47">
        <f t="shared" si="6"/>
        <v>0</v>
      </c>
      <c r="K49" s="48">
        <f t="shared" si="7"/>
        <v>0</v>
      </c>
      <c r="L49" s="245"/>
      <c r="M49" s="246"/>
      <c r="N49" s="246"/>
      <c r="O49" s="246"/>
      <c r="P49" s="247"/>
      <c r="Q49" s="128" t="b">
        <f t="shared" si="8"/>
        <v>0</v>
      </c>
      <c r="R49" s="128"/>
      <c r="S49" s="98">
        <f t="shared" si="2"/>
        <v>0</v>
      </c>
      <c r="T49" s="98">
        <f t="shared" si="3"/>
        <v>0</v>
      </c>
      <c r="U49" s="98">
        <f t="shared" si="3"/>
        <v>0</v>
      </c>
      <c r="V49" s="98">
        <f t="shared" si="3"/>
        <v>0</v>
      </c>
      <c r="W49" s="98">
        <f t="shared" si="4"/>
        <v>0</v>
      </c>
      <c r="X49" s="98">
        <f t="shared" si="4"/>
        <v>0</v>
      </c>
      <c r="Y49" s="98">
        <f t="shared" si="4"/>
        <v>0</v>
      </c>
      <c r="Z49" s="98"/>
      <c r="AA49" s="90"/>
      <c r="AB49" s="90"/>
      <c r="AC49" s="10"/>
      <c r="AD49" s="139"/>
      <c r="AE49" s="144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</row>
    <row r="50" spans="1:252" s="141" customFormat="1" ht="20.25" customHeight="1" thickBot="1">
      <c r="A50" s="41" t="str">
        <f t="shared" si="0"/>
        <v>Samstag</v>
      </c>
      <c r="B50" s="49">
        <f t="shared" si="9"/>
        <v>43190</v>
      </c>
      <c r="C50" s="55"/>
      <c r="D50" s="56"/>
      <c r="E50" s="52" t="str">
        <f t="shared" si="5"/>
        <v/>
      </c>
      <c r="F50" s="58"/>
      <c r="G50" s="58"/>
      <c r="H50" s="58"/>
      <c r="I50" s="47">
        <f t="shared" si="1"/>
        <v>0</v>
      </c>
      <c r="J50" s="59">
        <f t="shared" si="6"/>
        <v>0</v>
      </c>
      <c r="K50" s="60">
        <f t="shared" si="7"/>
        <v>0</v>
      </c>
      <c r="L50" s="248"/>
      <c r="M50" s="249"/>
      <c r="N50" s="249"/>
      <c r="O50" s="249"/>
      <c r="P50" s="250"/>
      <c r="Q50" s="128" t="b">
        <f t="shared" si="8"/>
        <v>0</v>
      </c>
      <c r="R50" s="128"/>
      <c r="S50" s="100">
        <f t="shared" si="2"/>
        <v>0</v>
      </c>
      <c r="T50" s="100">
        <f t="shared" si="3"/>
        <v>0</v>
      </c>
      <c r="U50" s="100">
        <f t="shared" si="3"/>
        <v>0</v>
      </c>
      <c r="V50" s="100">
        <f t="shared" si="3"/>
        <v>0</v>
      </c>
      <c r="W50" s="100">
        <f t="shared" si="4"/>
        <v>0</v>
      </c>
      <c r="X50" s="100">
        <f t="shared" si="4"/>
        <v>0</v>
      </c>
      <c r="Y50" s="100">
        <f t="shared" si="4"/>
        <v>0</v>
      </c>
      <c r="Z50" s="101"/>
      <c r="AA50" s="90"/>
      <c r="AB50" s="90"/>
      <c r="AC50" s="10"/>
      <c r="AD50" s="139"/>
      <c r="AE50" s="144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</row>
    <row r="51" spans="1:252" s="141" customFormat="1" ht="18.75" customHeight="1">
      <c r="A51" s="10"/>
      <c r="B51" s="61" t="s">
        <v>48</v>
      </c>
      <c r="C51" s="62"/>
      <c r="D51" s="63"/>
      <c r="E51" s="63" t="s">
        <v>24</v>
      </c>
      <c r="F51" s="64"/>
      <c r="G51" s="64"/>
      <c r="H51" s="64"/>
      <c r="I51" s="63" t="s">
        <v>34</v>
      </c>
      <c r="J51" s="63" t="s">
        <v>50</v>
      </c>
      <c r="K51" s="63" t="s">
        <v>49</v>
      </c>
      <c r="L51" s="65"/>
      <c r="M51" s="65"/>
      <c r="N51" s="65"/>
      <c r="O51" s="65"/>
      <c r="P51" s="66"/>
      <c r="Q51" s="67"/>
      <c r="R51" s="102"/>
      <c r="S51" s="98">
        <f>IF(E52="",0,INT(E52)+((E52-INT(E52))/100*60))</f>
        <v>0</v>
      </c>
      <c r="T51" s="102"/>
      <c r="U51" s="102"/>
      <c r="V51" s="10"/>
      <c r="W51" s="101">
        <f>IF(I52="","",INT(I52)+((I52-INT(I52))/100*60))</f>
        <v>0</v>
      </c>
      <c r="X51" s="98">
        <f>IF(J52="","",INT(J52)+((J52-INT(J52))/100*60))</f>
        <v>0</v>
      </c>
      <c r="Y51" s="103">
        <f>IF(K52="","",INT(K52)+((K52-INT(K52))/100*60))</f>
        <v>0</v>
      </c>
      <c r="Z51" s="103"/>
      <c r="AA51" s="90"/>
      <c r="AB51" s="90"/>
      <c r="AC51" s="10"/>
      <c r="AD51" s="139"/>
      <c r="AE51" s="144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</row>
    <row r="52" spans="1:252" s="141" customFormat="1" ht="18.75" customHeight="1">
      <c r="A52" s="10"/>
      <c r="B52" s="68"/>
      <c r="C52" s="69"/>
      <c r="D52" s="70"/>
      <c r="E52" s="71">
        <f>SUM(E20:E50)</f>
        <v>0</v>
      </c>
      <c r="F52" s="72"/>
      <c r="G52" s="73"/>
      <c r="H52" s="70"/>
      <c r="I52" s="71">
        <f>SUM(I20:I50)</f>
        <v>0</v>
      </c>
      <c r="J52" s="71">
        <f>SUM(J20:J50)</f>
        <v>0</v>
      </c>
      <c r="K52" s="131">
        <f>K50</f>
        <v>0</v>
      </c>
      <c r="L52" s="132"/>
      <c r="M52" s="132"/>
      <c r="N52" s="132"/>
      <c r="O52" s="132"/>
      <c r="P52" s="74"/>
      <c r="Q52" s="75"/>
      <c r="R52" s="105"/>
      <c r="S52" s="104">
        <f>E52/24</f>
        <v>0</v>
      </c>
      <c r="T52" s="105"/>
      <c r="U52" s="105"/>
      <c r="V52" s="10"/>
      <c r="W52" s="104">
        <f>I52/24</f>
        <v>0</v>
      </c>
      <c r="X52" s="104">
        <f>IF(X51&lt;0,"-"&amp;TEXT((X51*-1)/24,"[h]:mm"),X51/24)</f>
        <v>0</v>
      </c>
      <c r="Y52" s="10"/>
      <c r="Z52" s="10"/>
      <c r="AA52" s="90"/>
      <c r="AB52" s="90"/>
      <c r="AC52" s="10"/>
      <c r="AD52" s="139"/>
      <c r="AE52" s="144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</row>
    <row r="53" spans="1:252" s="141" customFormat="1" ht="15">
      <c r="A53" s="10"/>
      <c r="B53" s="76"/>
      <c r="C53" s="76"/>
      <c r="D53" s="76"/>
      <c r="E53" s="76"/>
      <c r="F53" s="77"/>
      <c r="G53" s="78"/>
      <c r="H53" s="157" t="s">
        <v>82</v>
      </c>
      <c r="I53" s="10"/>
      <c r="J53" s="158"/>
      <c r="K53" s="80"/>
      <c r="L53" s="81"/>
      <c r="M53" s="81"/>
      <c r="N53" s="81"/>
      <c r="O53" s="81"/>
      <c r="P53" s="82"/>
      <c r="Q53" s="82"/>
      <c r="R53" s="106"/>
      <c r="S53" s="106"/>
      <c r="T53" s="106"/>
      <c r="U53" s="106"/>
      <c r="V53" s="10"/>
      <c r="W53" s="10"/>
      <c r="X53" s="98">
        <f>IF(X51&lt;0,X51*-1,X51)</f>
        <v>0</v>
      </c>
      <c r="Y53" s="10"/>
      <c r="Z53" s="10"/>
      <c r="AA53" s="90"/>
      <c r="AB53" s="90"/>
      <c r="AC53" s="10"/>
      <c r="AD53" s="139"/>
      <c r="AE53" s="144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</row>
    <row r="54" spans="1:252" s="141" customFormat="1" ht="15">
      <c r="A54" s="10"/>
      <c r="B54" s="76"/>
      <c r="C54" s="76"/>
      <c r="D54" s="76"/>
      <c r="E54" s="76"/>
      <c r="F54" s="77"/>
      <c r="G54" s="78"/>
      <c r="H54" s="159" t="s">
        <v>76</v>
      </c>
      <c r="I54" s="158"/>
      <c r="J54" s="158"/>
      <c r="K54" s="80"/>
      <c r="L54" s="81"/>
      <c r="M54" s="81"/>
      <c r="N54" s="81"/>
      <c r="O54" s="81"/>
      <c r="P54" s="82"/>
      <c r="Q54" s="82"/>
      <c r="R54" s="106"/>
      <c r="S54" s="106"/>
      <c r="T54" s="106"/>
      <c r="U54" s="106"/>
      <c r="V54" s="10"/>
      <c r="W54" s="10"/>
      <c r="X54" s="104">
        <f>X53/24</f>
        <v>0</v>
      </c>
      <c r="Y54" s="10"/>
      <c r="Z54" s="10"/>
      <c r="AA54" s="90"/>
      <c r="AB54" s="90"/>
      <c r="AC54" s="10"/>
      <c r="AD54" s="139"/>
      <c r="AE54" s="144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</row>
    <row r="55" spans="1:252" s="141" customFormat="1" ht="15">
      <c r="A55" s="10"/>
      <c r="B55" s="83"/>
      <c r="C55" s="83"/>
      <c r="D55" s="83"/>
      <c r="E55" s="83"/>
      <c r="F55" s="83"/>
      <c r="G55" s="83"/>
      <c r="H55" s="84" t="s">
        <v>78</v>
      </c>
      <c r="I55" s="10"/>
      <c r="J55" s="10"/>
      <c r="K55" s="79"/>
      <c r="L55" s="79"/>
      <c r="M55" s="79"/>
      <c r="N55" s="79"/>
      <c r="O55" s="79"/>
      <c r="P55" s="29"/>
      <c r="Q55" s="29"/>
      <c r="R55" s="10"/>
      <c r="S55" s="10"/>
      <c r="T55" s="10"/>
      <c r="U55" s="10"/>
      <c r="V55" s="10"/>
      <c r="W55" s="10"/>
      <c r="X55" s="10"/>
      <c r="Y55" s="10"/>
      <c r="Z55" s="10"/>
      <c r="AA55" s="90"/>
      <c r="AB55" s="90"/>
      <c r="AC55" s="10"/>
      <c r="AD55" s="139"/>
      <c r="AE55" s="144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</row>
    <row r="56" spans="1:252" s="141" customFormat="1" ht="15">
      <c r="A56" s="10"/>
      <c r="B56" s="84"/>
      <c r="C56" s="84"/>
      <c r="D56" s="84"/>
      <c r="E56" s="84"/>
      <c r="F56" s="84"/>
      <c r="G56" s="84"/>
      <c r="H56" s="41" t="s">
        <v>81</v>
      </c>
      <c r="I56" s="160"/>
      <c r="J56" s="90"/>
      <c r="K56" s="251"/>
      <c r="L56" s="251"/>
      <c r="M56" s="166"/>
      <c r="N56" s="166"/>
      <c r="O56" s="166"/>
      <c r="P56" s="85"/>
      <c r="Q56" s="85"/>
      <c r="R56" s="107"/>
      <c r="S56" s="107"/>
      <c r="T56" s="107"/>
      <c r="U56" s="107"/>
      <c r="V56" s="10"/>
      <c r="W56" s="10"/>
      <c r="X56" s="10"/>
      <c r="Y56" s="10"/>
      <c r="Z56" s="10"/>
      <c r="AA56" s="90"/>
      <c r="AB56" s="90"/>
      <c r="AC56" s="10"/>
      <c r="AD56" s="139"/>
      <c r="AE56" s="144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</row>
    <row r="57" spans="1:252" s="141" customFormat="1" ht="15">
      <c r="A57" s="10"/>
      <c r="B57" s="86"/>
      <c r="C57" s="86"/>
      <c r="D57" s="86"/>
      <c r="E57" s="86"/>
      <c r="F57" s="86"/>
      <c r="G57" s="86"/>
      <c r="H57" s="161" t="s">
        <v>77</v>
      </c>
      <c r="I57" s="10"/>
      <c r="J57" s="10"/>
      <c r="K57" s="87"/>
      <c r="L57" s="87"/>
      <c r="M57" s="87"/>
      <c r="N57" s="87"/>
      <c r="O57" s="87"/>
      <c r="P57" s="88"/>
      <c r="Q57" s="29"/>
      <c r="R57" s="10"/>
      <c r="S57" s="10"/>
      <c r="T57" s="10"/>
      <c r="U57" s="10"/>
      <c r="V57" s="10"/>
      <c r="W57" s="10"/>
      <c r="X57" s="10"/>
      <c r="Y57" s="10"/>
      <c r="Z57" s="10"/>
      <c r="AA57" s="90"/>
      <c r="AB57" s="90"/>
      <c r="AC57" s="10"/>
      <c r="AD57" s="139"/>
      <c r="AE57" s="144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</row>
    <row r="58" spans="1:252" s="141" customFormat="1" ht="15">
      <c r="A58" s="10"/>
      <c r="B58" s="89" t="s">
        <v>5</v>
      </c>
      <c r="C58" s="252" t="s">
        <v>6</v>
      </c>
      <c r="D58" s="252"/>
      <c r="E58" s="252"/>
      <c r="F58" s="252"/>
      <c r="G58" s="252"/>
      <c r="H58" s="41" t="s">
        <v>79</v>
      </c>
      <c r="I58" s="162"/>
      <c r="J58" s="10"/>
      <c r="K58" s="89" t="s">
        <v>5</v>
      </c>
      <c r="L58" s="253" t="s">
        <v>20</v>
      </c>
      <c r="M58" s="253"/>
      <c r="N58" s="253"/>
      <c r="O58" s="253"/>
      <c r="P58" s="253"/>
      <c r="Q58" s="29"/>
      <c r="R58" s="10"/>
      <c r="S58" s="10"/>
      <c r="T58" s="10"/>
      <c r="U58" s="10"/>
      <c r="V58" s="10"/>
      <c r="W58" s="10"/>
      <c r="X58" s="10"/>
      <c r="Y58" s="10"/>
      <c r="Z58" s="10"/>
      <c r="AA58" s="90"/>
      <c r="AB58" s="90"/>
      <c r="AC58" s="10"/>
      <c r="AD58" s="139"/>
      <c r="AE58" s="144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</row>
    <row r="59" spans="1:252" s="141" customFormat="1" ht="15">
      <c r="A59" s="10"/>
      <c r="B59" s="89"/>
      <c r="C59" s="169"/>
      <c r="D59" s="169"/>
      <c r="E59" s="169"/>
      <c r="F59" s="169"/>
      <c r="G59" s="169"/>
      <c r="H59" s="41" t="s">
        <v>80</v>
      </c>
      <c r="I59" s="162"/>
      <c r="J59" s="10"/>
      <c r="K59" s="89"/>
      <c r="L59" s="169"/>
      <c r="M59" s="169"/>
      <c r="N59" s="169"/>
      <c r="O59" s="169"/>
      <c r="P59" s="169"/>
      <c r="Q59" s="29"/>
      <c r="R59" s="10"/>
      <c r="S59" s="10"/>
      <c r="T59" s="10"/>
      <c r="U59" s="10"/>
      <c r="V59" s="10"/>
      <c r="W59" s="10"/>
      <c r="X59" s="10"/>
      <c r="Y59" s="10"/>
      <c r="Z59" s="10"/>
      <c r="AA59" s="90"/>
      <c r="AB59" s="90"/>
      <c r="AC59" s="10"/>
      <c r="AD59" s="139"/>
      <c r="AE59" s="144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</row>
    <row r="60" spans="1:252" s="141" customFormat="1" ht="15">
      <c r="A60" s="10"/>
      <c r="B60" s="79"/>
      <c r="C60" s="79"/>
      <c r="D60" s="79"/>
      <c r="E60" s="79"/>
      <c r="F60" s="79"/>
      <c r="G60" s="79"/>
      <c r="H60" s="163" t="s">
        <v>83</v>
      </c>
      <c r="I60" s="41"/>
      <c r="J60" s="164">
        <v>42114</v>
      </c>
      <c r="K60" s="79"/>
      <c r="L60" s="79"/>
      <c r="M60" s="79"/>
      <c r="N60" s="79"/>
      <c r="O60" s="79"/>
      <c r="P60" s="29"/>
      <c r="Q60" s="29"/>
      <c r="R60" s="10"/>
      <c r="S60" s="10"/>
      <c r="T60" s="10"/>
      <c r="U60" s="10"/>
      <c r="V60" s="90"/>
      <c r="W60" s="10"/>
      <c r="X60" s="10"/>
      <c r="Y60" s="10"/>
      <c r="Z60" s="10"/>
      <c r="AA60" s="90"/>
      <c r="AB60" s="90"/>
      <c r="AC60" s="10"/>
      <c r="AD60" s="139"/>
      <c r="AE60" s="144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</row>
    <row r="61" spans="1:252" s="141" customFormat="1" ht="15" hidden="1">
      <c r="A61" s="10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29"/>
      <c r="Q61" s="29"/>
      <c r="R61" s="10"/>
      <c r="S61" s="10"/>
      <c r="T61" s="10"/>
      <c r="U61" s="10"/>
      <c r="V61" s="10"/>
      <c r="W61" s="10"/>
      <c r="X61" s="10"/>
      <c r="Y61" s="10"/>
      <c r="Z61" s="10"/>
      <c r="AA61" s="90"/>
      <c r="AB61" s="90"/>
      <c r="AC61" s="10"/>
      <c r="AD61" s="139"/>
      <c r="AE61" s="144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</row>
    <row r="62" spans="1:252" s="141" customFormat="1" ht="15" hidden="1">
      <c r="A62" s="10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29"/>
      <c r="Q62" s="29"/>
      <c r="R62" s="10"/>
      <c r="S62" s="10"/>
      <c r="T62" s="10"/>
      <c r="U62" s="10"/>
      <c r="V62" s="10"/>
      <c r="W62" s="10"/>
      <c r="X62" s="10"/>
      <c r="Y62" s="10"/>
      <c r="Z62" s="10"/>
      <c r="AA62" s="90"/>
      <c r="AB62" s="90"/>
      <c r="AC62" s="10"/>
      <c r="AD62" s="139"/>
      <c r="AE62" s="144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</row>
    <row r="63" spans="1:252" s="141" customFormat="1" ht="15" hidden="1">
      <c r="A63" s="10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29"/>
      <c r="Q63" s="29"/>
      <c r="R63" s="10"/>
      <c r="S63" s="10"/>
      <c r="T63" s="10"/>
      <c r="U63" s="10"/>
      <c r="V63" s="10"/>
      <c r="W63" s="10"/>
      <c r="X63" s="10"/>
      <c r="Y63" s="10"/>
      <c r="Z63" s="10"/>
      <c r="AA63" s="90"/>
      <c r="AB63" s="90"/>
      <c r="AC63" s="10"/>
      <c r="AD63" s="139"/>
      <c r="AE63" s="144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</row>
    <row r="64" spans="1:252" s="141" customFormat="1" ht="15" hidden="1">
      <c r="A64" s="10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29"/>
      <c r="Q64" s="29"/>
      <c r="R64" s="10"/>
      <c r="S64" s="10"/>
      <c r="T64" s="10"/>
      <c r="U64" s="10"/>
      <c r="V64" s="10"/>
      <c r="W64" s="10"/>
      <c r="X64" s="10"/>
      <c r="Y64" s="10"/>
      <c r="Z64" s="10"/>
      <c r="AA64" s="90"/>
      <c r="AB64" s="90"/>
      <c r="AC64" s="10"/>
      <c r="AD64" s="139"/>
      <c r="AE64" s="144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</row>
    <row r="65" spans="1:252" s="141" customFormat="1" ht="15" hidden="1">
      <c r="A65" s="10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29"/>
      <c r="Q65" s="29"/>
      <c r="R65" s="10"/>
      <c r="S65" s="10"/>
      <c r="T65" s="10"/>
      <c r="U65" s="10"/>
      <c r="V65" s="10"/>
      <c r="W65" s="10"/>
      <c r="X65" s="10"/>
      <c r="Y65" s="10"/>
      <c r="Z65" s="10"/>
      <c r="AA65" s="90"/>
      <c r="AB65" s="90"/>
      <c r="AC65" s="10"/>
      <c r="AD65" s="139"/>
      <c r="AE65" s="144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</row>
    <row r="66" spans="1:252" s="141" customFormat="1" ht="15" hidden="1">
      <c r="A66" s="10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29"/>
      <c r="Q66" s="29"/>
      <c r="R66" s="10"/>
      <c r="S66" s="10"/>
      <c r="T66" s="10"/>
      <c r="U66" s="10"/>
      <c r="V66" s="10"/>
      <c r="W66" s="10"/>
      <c r="X66" s="10"/>
      <c r="Y66" s="10"/>
      <c r="Z66" s="10"/>
      <c r="AA66" s="90"/>
      <c r="AB66" s="90"/>
      <c r="AC66" s="10"/>
      <c r="AD66" s="139"/>
      <c r="AE66" s="144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</row>
    <row r="67" spans="1:252" s="141" customFormat="1" ht="15" hidden="1">
      <c r="A67" s="10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29"/>
      <c r="Q67" s="29"/>
      <c r="R67" s="10"/>
      <c r="S67" s="10"/>
      <c r="T67" s="10"/>
      <c r="U67" s="10"/>
      <c r="V67" s="10"/>
      <c r="W67" s="10"/>
      <c r="X67" s="10"/>
      <c r="Y67" s="10"/>
      <c r="Z67" s="10"/>
      <c r="AA67" s="90"/>
      <c r="AB67" s="90"/>
      <c r="AC67" s="10"/>
      <c r="AD67" s="139"/>
      <c r="AE67" s="144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</row>
    <row r="68" spans="1:252" s="141" customFormat="1" ht="15" hidden="1">
      <c r="A68" s="10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29"/>
      <c r="Q68" s="29"/>
      <c r="R68" s="10"/>
      <c r="S68" s="10"/>
      <c r="T68" s="10"/>
      <c r="U68" s="10"/>
      <c r="V68" s="10"/>
      <c r="W68" s="10"/>
      <c r="X68" s="10"/>
      <c r="Y68" s="10"/>
      <c r="Z68" s="10"/>
      <c r="AA68" s="90"/>
      <c r="AB68" s="90"/>
      <c r="AC68" s="10"/>
      <c r="AD68" s="139"/>
      <c r="AE68" s="144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</row>
    <row r="69" spans="1:252" s="141" customFormat="1" ht="15" hidden="1">
      <c r="A69" s="10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29"/>
      <c r="Q69" s="29"/>
      <c r="R69" s="10"/>
      <c r="S69" s="10"/>
      <c r="T69" s="10"/>
      <c r="U69" s="10"/>
      <c r="V69" s="10"/>
      <c r="W69" s="10"/>
      <c r="X69" s="10"/>
      <c r="Y69" s="10"/>
      <c r="Z69" s="10"/>
      <c r="AA69" s="90"/>
      <c r="AB69" s="90"/>
      <c r="AC69" s="10"/>
      <c r="AD69" s="139"/>
      <c r="AE69" s="144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</row>
    <row r="70" spans="1:252" s="141" customFormat="1" ht="15" hidden="1">
      <c r="A70" s="10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29"/>
      <c r="Q70" s="29"/>
      <c r="R70" s="10"/>
      <c r="S70" s="10"/>
      <c r="T70" s="10"/>
      <c r="U70" s="10"/>
      <c r="V70" s="10"/>
      <c r="W70" s="10"/>
      <c r="X70" s="10"/>
      <c r="Y70" s="10"/>
      <c r="Z70" s="10"/>
      <c r="AA70" s="90"/>
      <c r="AB70" s="90"/>
      <c r="AC70" s="10"/>
      <c r="AD70" s="139"/>
      <c r="AE70" s="144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</row>
    <row r="71" spans="1:252" s="141" customFormat="1" ht="15" hidden="1">
      <c r="A71" s="10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29"/>
      <c r="Q71" s="29"/>
      <c r="R71" s="10"/>
      <c r="S71" s="10"/>
      <c r="T71" s="10"/>
      <c r="U71" s="10"/>
      <c r="V71" s="10"/>
      <c r="W71" s="10"/>
      <c r="X71" s="10"/>
      <c r="Y71" s="10"/>
      <c r="Z71" s="10"/>
      <c r="AA71" s="90"/>
      <c r="AB71" s="90"/>
      <c r="AC71" s="10"/>
      <c r="AD71" s="139"/>
      <c r="AE71" s="144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</row>
    <row r="72" spans="1:252" s="141" customFormat="1" ht="15" hidden="1">
      <c r="A72" s="10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29"/>
      <c r="Q72" s="29"/>
      <c r="R72" s="10"/>
      <c r="S72" s="10"/>
      <c r="T72" s="10"/>
      <c r="U72" s="10"/>
      <c r="V72" s="10"/>
      <c r="W72" s="10"/>
      <c r="X72" s="10"/>
      <c r="Y72" s="10"/>
      <c r="Z72" s="10"/>
      <c r="AA72" s="90"/>
      <c r="AB72" s="90"/>
      <c r="AC72" s="10"/>
      <c r="AD72" s="139"/>
      <c r="AE72" s="144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</row>
    <row r="73" spans="1:252" s="141" customFormat="1" ht="15" hidden="1">
      <c r="A73" s="10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29"/>
      <c r="Q73" s="29"/>
      <c r="R73" s="10"/>
      <c r="S73" s="10"/>
      <c r="T73" s="10"/>
      <c r="U73" s="10"/>
      <c r="V73" s="10"/>
      <c r="W73" s="10"/>
      <c r="X73" s="10"/>
      <c r="Y73" s="10"/>
      <c r="Z73" s="10"/>
      <c r="AA73" s="90"/>
      <c r="AB73" s="90"/>
      <c r="AC73" s="10"/>
      <c r="AD73" s="139"/>
      <c r="AE73" s="144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</row>
    <row r="74" spans="1:252" s="141" customFormat="1" ht="15" hidden="1">
      <c r="A74" s="10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29"/>
      <c r="Q74" s="29"/>
      <c r="R74" s="10"/>
      <c r="S74" s="10"/>
      <c r="T74" s="10"/>
      <c r="U74" s="10"/>
      <c r="V74" s="10"/>
      <c r="W74" s="10"/>
      <c r="X74" s="10"/>
      <c r="Y74" s="10"/>
      <c r="Z74" s="10"/>
      <c r="AA74" s="90"/>
      <c r="AB74" s="90"/>
      <c r="AC74" s="10"/>
      <c r="AD74" s="139"/>
      <c r="AE74" s="144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</row>
    <row r="75" spans="1:252" s="141" customFormat="1" ht="15" hidden="1">
      <c r="A75" s="10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29"/>
      <c r="Q75" s="29"/>
      <c r="R75" s="10"/>
      <c r="S75" s="10"/>
      <c r="T75" s="10"/>
      <c r="U75" s="10"/>
      <c r="V75" s="10"/>
      <c r="W75" s="10"/>
      <c r="X75" s="10"/>
      <c r="Y75" s="10"/>
      <c r="Z75" s="10"/>
      <c r="AA75" s="90"/>
      <c r="AB75" s="90"/>
      <c r="AC75" s="10"/>
      <c r="AD75" s="139"/>
      <c r="AE75" s="144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</row>
    <row r="76" spans="1:252" s="141" customFormat="1" ht="15" hidden="1">
      <c r="A76" s="10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29"/>
      <c r="Q76" s="29"/>
      <c r="R76" s="10"/>
      <c r="S76" s="10"/>
      <c r="T76" s="10"/>
      <c r="U76" s="10"/>
      <c r="V76" s="10"/>
      <c r="W76" s="10"/>
      <c r="X76" s="10"/>
      <c r="Y76" s="10"/>
      <c r="Z76" s="10"/>
      <c r="AA76" s="90"/>
      <c r="AB76" s="90"/>
      <c r="AC76" s="10"/>
      <c r="AD76" s="139"/>
      <c r="AE76" s="144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</row>
    <row r="77" spans="1:252" s="141" customFormat="1" ht="15" hidden="1">
      <c r="A77" s="10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29"/>
      <c r="Q77" s="29"/>
      <c r="R77" s="10"/>
      <c r="S77" s="10"/>
      <c r="T77" s="10"/>
      <c r="U77" s="10"/>
      <c r="V77" s="10"/>
      <c r="W77" s="10"/>
      <c r="X77" s="10"/>
      <c r="Y77" s="10"/>
      <c r="Z77" s="10"/>
      <c r="AA77" s="90"/>
      <c r="AB77" s="90"/>
      <c r="AC77" s="10"/>
      <c r="AD77" s="139"/>
      <c r="AE77" s="144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</row>
    <row r="78" spans="1:252" s="141" customFormat="1" ht="15" hidden="1">
      <c r="A78" s="10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29"/>
      <c r="Q78" s="29"/>
      <c r="R78" s="10"/>
      <c r="S78" s="10"/>
      <c r="T78" s="10"/>
      <c r="U78" s="10"/>
      <c r="V78" s="10"/>
      <c r="W78" s="10"/>
      <c r="X78" s="10"/>
      <c r="Y78" s="10"/>
      <c r="Z78" s="10"/>
      <c r="AA78" s="90"/>
      <c r="AB78" s="90"/>
      <c r="AC78" s="10"/>
      <c r="AD78" s="139"/>
      <c r="AE78" s="144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</row>
  </sheetData>
  <sheetProtection password="FF69" sheet="1" objects="1" scenarios="1" selectLockedCells="1"/>
  <mergeCells count="46">
    <mergeCell ref="L19:P19"/>
    <mergeCell ref="B2:H2"/>
    <mergeCell ref="I2:J2"/>
    <mergeCell ref="E5:H5"/>
    <mergeCell ref="M5:O5"/>
    <mergeCell ref="E7:H7"/>
    <mergeCell ref="M7:O7"/>
    <mergeCell ref="E15:F15"/>
    <mergeCell ref="C18:E18"/>
    <mergeCell ref="F18:H18"/>
    <mergeCell ref="I18:K18"/>
    <mergeCell ref="L18:P18"/>
    <mergeCell ref="L31:P31"/>
    <mergeCell ref="L20:P20"/>
    <mergeCell ref="L21:P21"/>
    <mergeCell ref="L22:P22"/>
    <mergeCell ref="L23:P23"/>
    <mergeCell ref="L24:P24"/>
    <mergeCell ref="L25:P25"/>
    <mergeCell ref="L26:P26"/>
    <mergeCell ref="L27:P27"/>
    <mergeCell ref="L28:P28"/>
    <mergeCell ref="L29:P29"/>
    <mergeCell ref="L30:P30"/>
    <mergeCell ref="L43:P43"/>
    <mergeCell ref="L32:P32"/>
    <mergeCell ref="L33:P33"/>
    <mergeCell ref="L34:P34"/>
    <mergeCell ref="L35:P35"/>
    <mergeCell ref="L36:P36"/>
    <mergeCell ref="L37:P37"/>
    <mergeCell ref="L38:P38"/>
    <mergeCell ref="L39:P39"/>
    <mergeCell ref="L40:P40"/>
    <mergeCell ref="L41:P41"/>
    <mergeCell ref="L42:P42"/>
    <mergeCell ref="L50:P50"/>
    <mergeCell ref="K56:L56"/>
    <mergeCell ref="C58:G58"/>
    <mergeCell ref="L58:P58"/>
    <mergeCell ref="L44:P44"/>
    <mergeCell ref="L45:P45"/>
    <mergeCell ref="L46:P46"/>
    <mergeCell ref="L47:P47"/>
    <mergeCell ref="L48:P48"/>
    <mergeCell ref="L49:P49"/>
  </mergeCells>
  <conditionalFormatting sqref="L20:O22 C51:O51 C20:D50">
    <cfRule type="expression" dxfId="1413" priority="127" stopIfTrue="1">
      <formula>OR(($A20="Samstag"),($A20="Sonntag"))</formula>
    </cfRule>
  </conditionalFormatting>
  <conditionalFormatting sqref="L23:O23">
    <cfRule type="expression" dxfId="1412" priority="126" stopIfTrue="1">
      <formula>OR(($A23="Samstag"),($A23="Sonntag"))</formula>
    </cfRule>
  </conditionalFormatting>
  <conditionalFormatting sqref="L24:O50">
    <cfRule type="expression" dxfId="1411" priority="125" stopIfTrue="1">
      <formula>OR(($A24="Samstag"),($A24="Sonntag"))</formula>
    </cfRule>
  </conditionalFormatting>
  <conditionalFormatting sqref="B20:B50">
    <cfRule type="expression" dxfId="1410" priority="5" stopIfTrue="1">
      <formula>OR(($A20="Samstag"),($A20="Sonntag"))</formula>
    </cfRule>
    <cfRule type="expression" dxfId="1409" priority="6" stopIfTrue="1">
      <formula>$Q20=TRUE()</formula>
    </cfRule>
  </conditionalFormatting>
  <conditionalFormatting sqref="F30:H30">
    <cfRule type="expression" dxfId="1408" priority="124" stopIfTrue="1">
      <formula>OR(($A30="Samstag"),($A30="Sonntag"))</formula>
    </cfRule>
  </conditionalFormatting>
  <conditionalFormatting sqref="F30:H30">
    <cfRule type="expression" dxfId="1407" priority="123" stopIfTrue="1">
      <formula>OR(($A30="Samstag"),($A30="Sonntag"))</formula>
    </cfRule>
  </conditionalFormatting>
  <conditionalFormatting sqref="F50:H50">
    <cfRule type="expression" dxfId="1406" priority="112" stopIfTrue="1">
      <formula>OR(($A50="Samstag"),($A50="Sonntag"))</formula>
    </cfRule>
  </conditionalFormatting>
  <conditionalFormatting sqref="F50:H50">
    <cfRule type="expression" dxfId="1405" priority="111" stopIfTrue="1">
      <formula>OR(($A50="Samstag"),($A50="Sonntag"))</formula>
    </cfRule>
  </conditionalFormatting>
  <conditionalFormatting sqref="F44:H44">
    <cfRule type="expression" dxfId="1404" priority="115" stopIfTrue="1">
      <formula>OR(($A44="Samstag"),($A44="Sonntag"))</formula>
    </cfRule>
  </conditionalFormatting>
  <conditionalFormatting sqref="F30:H30">
    <cfRule type="expression" dxfId="1403" priority="119" stopIfTrue="1">
      <formula>OR(($A30="Samstag"),($A30="Sonntag"))</formula>
    </cfRule>
  </conditionalFormatting>
  <conditionalFormatting sqref="F22:H23">
    <cfRule type="expression" dxfId="1402" priority="122" stopIfTrue="1">
      <formula>OR(($A22="Samstag"),($A22="Sonntag"))</formula>
    </cfRule>
  </conditionalFormatting>
  <conditionalFormatting sqref="F22:H22">
    <cfRule type="expression" dxfId="1401" priority="121" stopIfTrue="1">
      <formula>OR(($A22="Samstag"),($A22="Sonntag"))</formula>
    </cfRule>
  </conditionalFormatting>
  <conditionalFormatting sqref="F23:H23">
    <cfRule type="expression" dxfId="1400" priority="120" stopIfTrue="1">
      <formula>OR(($A23="Samstag"),($A23="Sonntag"))</formula>
    </cfRule>
  </conditionalFormatting>
  <conditionalFormatting sqref="F37:H37">
    <cfRule type="expression" dxfId="1399" priority="117" stopIfTrue="1">
      <formula>OR(($A37="Samstag"),($A37="Sonntag"))</formula>
    </cfRule>
  </conditionalFormatting>
  <conditionalFormatting sqref="F37:H37">
    <cfRule type="expression" dxfId="1398" priority="118" stopIfTrue="1">
      <formula>OR(($A37="Samstag"),($A37="Sonntag"))</formula>
    </cfRule>
  </conditionalFormatting>
  <conditionalFormatting sqref="F37:H37">
    <cfRule type="expression" dxfId="1397" priority="116" stopIfTrue="1">
      <formula>OR(($A37="Samstag"),($A37="Sonntag"))</formula>
    </cfRule>
  </conditionalFormatting>
  <conditionalFormatting sqref="F44:H44">
    <cfRule type="expression" dxfId="1396" priority="114" stopIfTrue="1">
      <formula>OR(($A44="Samstag"),($A44="Sonntag"))</formula>
    </cfRule>
  </conditionalFormatting>
  <conditionalFormatting sqref="F44:H44">
    <cfRule type="expression" dxfId="1395" priority="113" stopIfTrue="1">
      <formula>OR(($A44="Samstag"),($A44="Sonntag"))</formula>
    </cfRule>
  </conditionalFormatting>
  <conditionalFormatting sqref="F20:H20">
    <cfRule type="expression" dxfId="1394" priority="110" stopIfTrue="1">
      <formula>OR(($A20="Samstag"),($A20="Sonntag"))</formula>
    </cfRule>
  </conditionalFormatting>
  <conditionalFormatting sqref="F20:H20">
    <cfRule type="expression" dxfId="1393" priority="109" stopIfTrue="1">
      <formula>OR(($A20="Samstag"),($A20="Sonntag"))</formula>
    </cfRule>
  </conditionalFormatting>
  <conditionalFormatting sqref="G21">
    <cfRule type="expression" dxfId="1392" priority="108" stopIfTrue="1">
      <formula>OR(($A21="Samstag"),($A21="Sonntag"))</formula>
    </cfRule>
  </conditionalFormatting>
  <conditionalFormatting sqref="G21">
    <cfRule type="expression" dxfId="1391" priority="107" stopIfTrue="1">
      <formula>OR(($A21="Samstag"),($A21="Sonntag"))</formula>
    </cfRule>
  </conditionalFormatting>
  <conditionalFormatting sqref="F29:H29">
    <cfRule type="expression" dxfId="1390" priority="106" stopIfTrue="1">
      <formula>OR(($A29="Samstag"),($A29="Sonntag"))</formula>
    </cfRule>
  </conditionalFormatting>
  <conditionalFormatting sqref="F29:H29">
    <cfRule type="expression" dxfId="1389" priority="105" stopIfTrue="1">
      <formula>OR(($A29="Samstag"),($A29="Sonntag"))</formula>
    </cfRule>
  </conditionalFormatting>
  <conditionalFormatting sqref="F36:H36">
    <cfRule type="expression" dxfId="1388" priority="104" stopIfTrue="1">
      <formula>OR(($A36="Samstag"),($A36="Sonntag"))</formula>
    </cfRule>
  </conditionalFormatting>
  <conditionalFormatting sqref="F36:H36">
    <cfRule type="expression" dxfId="1387" priority="103" stopIfTrue="1">
      <formula>OR(($A36="Samstag"),($A36="Sonntag"))</formula>
    </cfRule>
  </conditionalFormatting>
  <conditionalFormatting sqref="F43:H43">
    <cfRule type="expression" dxfId="1386" priority="102" stopIfTrue="1">
      <formula>OR(($A43="Samstag"),($A43="Sonntag"))</formula>
    </cfRule>
  </conditionalFormatting>
  <conditionalFormatting sqref="F43:H43">
    <cfRule type="expression" dxfId="1385" priority="101" stopIfTrue="1">
      <formula>OR(($A43="Samstag"),($A43="Sonntag"))</formula>
    </cfRule>
  </conditionalFormatting>
  <conditionalFormatting sqref="G24:G28">
    <cfRule type="expression" dxfId="1384" priority="100" stopIfTrue="1">
      <formula>OR(($A24="Samstag"),($A24="Sonntag"))</formula>
    </cfRule>
  </conditionalFormatting>
  <conditionalFormatting sqref="G24:G28">
    <cfRule type="expression" dxfId="1383" priority="99" stopIfTrue="1">
      <formula>OR(($A24="Samstag"),($A24="Sonntag"))</formula>
    </cfRule>
  </conditionalFormatting>
  <conditionalFormatting sqref="G31:G35">
    <cfRule type="expression" dxfId="1382" priority="98" stopIfTrue="1">
      <formula>OR(($A31="Samstag"),($A31="Sonntag"))</formula>
    </cfRule>
  </conditionalFormatting>
  <conditionalFormatting sqref="G31:G35">
    <cfRule type="expression" dxfId="1381" priority="97" stopIfTrue="1">
      <formula>OR(($A31="Samstag"),($A31="Sonntag"))</formula>
    </cfRule>
  </conditionalFormatting>
  <conditionalFormatting sqref="G38:G42">
    <cfRule type="expression" dxfId="1380" priority="96" stopIfTrue="1">
      <formula>OR(($A38="Samstag"),($A38="Sonntag"))</formula>
    </cfRule>
  </conditionalFormatting>
  <conditionalFormatting sqref="G38:G42">
    <cfRule type="expression" dxfId="1379" priority="95" stopIfTrue="1">
      <formula>OR(($A38="Samstag"),($A38="Sonntag"))</formula>
    </cfRule>
  </conditionalFormatting>
  <conditionalFormatting sqref="G45:G49">
    <cfRule type="expression" dxfId="1378" priority="94" stopIfTrue="1">
      <formula>OR(($A45="Samstag"),($A45="Sonntag"))</formula>
    </cfRule>
  </conditionalFormatting>
  <conditionalFormatting sqref="G45:G49">
    <cfRule type="expression" dxfId="1377" priority="93" stopIfTrue="1">
      <formula>OR(($A45="Samstag"),($A45="Sonntag"))</formula>
    </cfRule>
  </conditionalFormatting>
  <conditionalFormatting sqref="F21">
    <cfRule type="expression" dxfId="1376" priority="92" stopIfTrue="1">
      <formula>OR(($A21="Samstag"),($A21="Sonntag"))</formula>
    </cfRule>
  </conditionalFormatting>
  <conditionalFormatting sqref="F21">
    <cfRule type="expression" dxfId="1375" priority="91" stopIfTrue="1">
      <formula>OR(($A21="Samstag"),($A21="Sonntag"))</formula>
    </cfRule>
  </conditionalFormatting>
  <conditionalFormatting sqref="F24:F28">
    <cfRule type="expression" dxfId="1374" priority="90" stopIfTrue="1">
      <formula>OR(($A24="Samstag"),($A24="Sonntag"))</formula>
    </cfRule>
  </conditionalFormatting>
  <conditionalFormatting sqref="F24:F28">
    <cfRule type="expression" dxfId="1373" priority="89" stopIfTrue="1">
      <formula>OR(($A24="Samstag"),($A24="Sonntag"))</formula>
    </cfRule>
  </conditionalFormatting>
  <conditionalFormatting sqref="F31:F35">
    <cfRule type="expression" dxfId="1372" priority="88" stopIfTrue="1">
      <formula>OR(($A31="Samstag"),($A31="Sonntag"))</formula>
    </cfRule>
  </conditionalFormatting>
  <conditionalFormatting sqref="F31:F35">
    <cfRule type="expression" dxfId="1371" priority="87" stopIfTrue="1">
      <formula>OR(($A31="Samstag"),($A31="Sonntag"))</formula>
    </cfRule>
  </conditionalFormatting>
  <conditionalFormatting sqref="F38:F42">
    <cfRule type="expression" dxfId="1370" priority="86" stopIfTrue="1">
      <formula>OR(($A38="Samstag"),($A38="Sonntag"))</formula>
    </cfRule>
  </conditionalFormatting>
  <conditionalFormatting sqref="F38:F42">
    <cfRule type="expression" dxfId="1369" priority="85" stopIfTrue="1">
      <formula>OR(($A38="Samstag"),($A38="Sonntag"))</formula>
    </cfRule>
  </conditionalFormatting>
  <conditionalFormatting sqref="H38:H42">
    <cfRule type="expression" dxfId="1368" priority="76" stopIfTrue="1">
      <formula>OR(($A38="Samstag"),($A38="Sonntag"))</formula>
    </cfRule>
  </conditionalFormatting>
  <conditionalFormatting sqref="H38:H42">
    <cfRule type="expression" dxfId="1367" priority="75" stopIfTrue="1">
      <formula>OR(($A38="Samstag"),($A38="Sonntag"))</formula>
    </cfRule>
  </conditionalFormatting>
  <conditionalFormatting sqref="F45:F49">
    <cfRule type="expression" dxfId="1366" priority="84" stopIfTrue="1">
      <formula>OR(($A45="Samstag"),($A45="Sonntag"))</formula>
    </cfRule>
  </conditionalFormatting>
  <conditionalFormatting sqref="F45:F49">
    <cfRule type="expression" dxfId="1365" priority="83" stopIfTrue="1">
      <formula>OR(($A45="Samstag"),($A45="Sonntag"))</formula>
    </cfRule>
  </conditionalFormatting>
  <conditionalFormatting sqref="H21">
    <cfRule type="expression" dxfId="1364" priority="82" stopIfTrue="1">
      <formula>OR(($A21="Samstag"),($A21="Sonntag"))</formula>
    </cfRule>
  </conditionalFormatting>
  <conditionalFormatting sqref="H21">
    <cfRule type="expression" dxfId="1363" priority="81" stopIfTrue="1">
      <formula>OR(($A21="Samstag"),($A21="Sonntag"))</formula>
    </cfRule>
  </conditionalFormatting>
  <conditionalFormatting sqref="H24:H28">
    <cfRule type="expression" dxfId="1362" priority="80" stopIfTrue="1">
      <formula>OR(($A24="Samstag"),($A24="Sonntag"))</formula>
    </cfRule>
  </conditionalFormatting>
  <conditionalFormatting sqref="H24:H28">
    <cfRule type="expression" dxfId="1361" priority="79" stopIfTrue="1">
      <formula>OR(($A24="Samstag"),($A24="Sonntag"))</formula>
    </cfRule>
  </conditionalFormatting>
  <conditionalFormatting sqref="H31:H35">
    <cfRule type="expression" dxfId="1360" priority="78" stopIfTrue="1">
      <formula>OR(($A31="Samstag"),($A31="Sonntag"))</formula>
    </cfRule>
  </conditionalFormatting>
  <conditionalFormatting sqref="H31:H35">
    <cfRule type="expression" dxfId="1359" priority="77" stopIfTrue="1">
      <formula>OR(($A31="Samstag"),($A31="Sonntag"))</formula>
    </cfRule>
  </conditionalFormatting>
  <conditionalFormatting sqref="H45:H49">
    <cfRule type="expression" dxfId="1358" priority="74" stopIfTrue="1">
      <formula>OR(($A45="Samstag"),($A45="Sonntag"))</formula>
    </cfRule>
  </conditionalFormatting>
  <conditionalFormatting sqref="H45:H49">
    <cfRule type="expression" dxfId="1357" priority="73" stopIfTrue="1">
      <formula>OR(($A45="Samstag"),($A45="Sonntag"))</formula>
    </cfRule>
  </conditionalFormatting>
  <conditionalFormatting sqref="J30">
    <cfRule type="expression" dxfId="1356" priority="72" stopIfTrue="1">
      <formula>OR(($A30="Samstag"),($A30="Sonntag"))</formula>
    </cfRule>
  </conditionalFormatting>
  <conditionalFormatting sqref="J30">
    <cfRule type="expression" dxfId="1355" priority="71" stopIfTrue="1">
      <formula>OR(($A30="Samstag"),($A30="Sonntag"))</formula>
    </cfRule>
  </conditionalFormatting>
  <conditionalFormatting sqref="J50">
    <cfRule type="expression" dxfId="1354" priority="60" stopIfTrue="1">
      <formula>OR(($A50="Samstag"),($A50="Sonntag"))</formula>
    </cfRule>
  </conditionalFormatting>
  <conditionalFormatting sqref="J50">
    <cfRule type="expression" dxfId="1353" priority="59" stopIfTrue="1">
      <formula>OR(($A50="Samstag"),($A50="Sonntag"))</formula>
    </cfRule>
  </conditionalFormatting>
  <conditionalFormatting sqref="J44">
    <cfRule type="expression" dxfId="1352" priority="63" stopIfTrue="1">
      <formula>OR(($A44="Samstag"),($A44="Sonntag"))</formula>
    </cfRule>
  </conditionalFormatting>
  <conditionalFormatting sqref="J30">
    <cfRule type="expression" dxfId="1351" priority="67" stopIfTrue="1">
      <formula>OR(($A30="Samstag"),($A30="Sonntag"))</formula>
    </cfRule>
  </conditionalFormatting>
  <conditionalFormatting sqref="J22:J23">
    <cfRule type="expression" dxfId="1350" priority="70" stopIfTrue="1">
      <formula>OR(($A22="Samstag"),($A22="Sonntag"))</formula>
    </cfRule>
  </conditionalFormatting>
  <conditionalFormatting sqref="J22">
    <cfRule type="expression" dxfId="1349" priority="69" stopIfTrue="1">
      <formula>OR(($A22="Samstag"),($A22="Sonntag"))</formula>
    </cfRule>
  </conditionalFormatting>
  <conditionalFormatting sqref="J23">
    <cfRule type="expression" dxfId="1348" priority="68" stopIfTrue="1">
      <formula>OR(($A23="Samstag"),($A23="Sonntag"))</formula>
    </cfRule>
  </conditionalFormatting>
  <conditionalFormatting sqref="J37">
    <cfRule type="expression" dxfId="1347" priority="65" stopIfTrue="1">
      <formula>OR(($A37="Samstag"),($A37="Sonntag"))</formula>
    </cfRule>
  </conditionalFormatting>
  <conditionalFormatting sqref="J37">
    <cfRule type="expression" dxfId="1346" priority="66" stopIfTrue="1">
      <formula>OR(($A37="Samstag"),($A37="Sonntag"))</formula>
    </cfRule>
  </conditionalFormatting>
  <conditionalFormatting sqref="J37">
    <cfRule type="expression" dxfId="1345" priority="64" stopIfTrue="1">
      <formula>OR(($A37="Samstag"),($A37="Sonntag"))</formula>
    </cfRule>
  </conditionalFormatting>
  <conditionalFormatting sqref="J44">
    <cfRule type="expression" dxfId="1344" priority="62" stopIfTrue="1">
      <formula>OR(($A44="Samstag"),($A44="Sonntag"))</formula>
    </cfRule>
  </conditionalFormatting>
  <conditionalFormatting sqref="J44">
    <cfRule type="expression" dxfId="1343" priority="61" stopIfTrue="1">
      <formula>OR(($A44="Samstag"),($A44="Sonntag"))</formula>
    </cfRule>
  </conditionalFormatting>
  <conditionalFormatting sqref="J20">
    <cfRule type="expression" dxfId="1342" priority="58" stopIfTrue="1">
      <formula>OR(($A20="Samstag"),($A20="Sonntag"))</formula>
    </cfRule>
  </conditionalFormatting>
  <conditionalFormatting sqref="J20">
    <cfRule type="expression" dxfId="1341" priority="57" stopIfTrue="1">
      <formula>OR(($A20="Samstag"),($A20="Sonntag"))</formula>
    </cfRule>
  </conditionalFormatting>
  <conditionalFormatting sqref="J29">
    <cfRule type="expression" dxfId="1340" priority="56" stopIfTrue="1">
      <formula>OR(($A29="Samstag"),($A29="Sonntag"))</formula>
    </cfRule>
  </conditionalFormatting>
  <conditionalFormatting sqref="J29">
    <cfRule type="expression" dxfId="1339" priority="55" stopIfTrue="1">
      <formula>OR(($A29="Samstag"),($A29="Sonntag"))</formula>
    </cfRule>
  </conditionalFormatting>
  <conditionalFormatting sqref="J36">
    <cfRule type="expression" dxfId="1338" priority="54" stopIfTrue="1">
      <formula>OR(($A36="Samstag"),($A36="Sonntag"))</formula>
    </cfRule>
  </conditionalFormatting>
  <conditionalFormatting sqref="J36">
    <cfRule type="expression" dxfId="1337" priority="53" stopIfTrue="1">
      <formula>OR(($A36="Samstag"),($A36="Sonntag"))</formula>
    </cfRule>
  </conditionalFormatting>
  <conditionalFormatting sqref="J43">
    <cfRule type="expression" dxfId="1336" priority="52" stopIfTrue="1">
      <formula>OR(($A43="Samstag"),($A43="Sonntag"))</formula>
    </cfRule>
  </conditionalFormatting>
  <conditionalFormatting sqref="J43">
    <cfRule type="expression" dxfId="1335" priority="51" stopIfTrue="1">
      <formula>OR(($A43="Samstag"),($A43="Sonntag"))</formula>
    </cfRule>
  </conditionalFormatting>
  <conditionalFormatting sqref="J38:J42">
    <cfRule type="expression" dxfId="1334" priority="44" stopIfTrue="1">
      <formula>OR(($A38="Samstag"),($A38="Sonntag"))</formula>
    </cfRule>
  </conditionalFormatting>
  <conditionalFormatting sqref="J38:J42">
    <cfRule type="expression" dxfId="1333" priority="43" stopIfTrue="1">
      <formula>OR(($A38="Samstag"),($A38="Sonntag"))</formula>
    </cfRule>
  </conditionalFormatting>
  <conditionalFormatting sqref="J21">
    <cfRule type="expression" dxfId="1332" priority="50" stopIfTrue="1">
      <formula>OR(($A21="Samstag"),($A21="Sonntag"))</formula>
    </cfRule>
  </conditionalFormatting>
  <conditionalFormatting sqref="J21">
    <cfRule type="expression" dxfId="1331" priority="49" stopIfTrue="1">
      <formula>OR(($A21="Samstag"),($A21="Sonntag"))</formula>
    </cfRule>
  </conditionalFormatting>
  <conditionalFormatting sqref="J24:J28">
    <cfRule type="expression" dxfId="1330" priority="48" stopIfTrue="1">
      <formula>OR(($A24="Samstag"),($A24="Sonntag"))</formula>
    </cfRule>
  </conditionalFormatting>
  <conditionalFormatting sqref="J24:J28">
    <cfRule type="expression" dxfId="1329" priority="47" stopIfTrue="1">
      <formula>OR(($A24="Samstag"),($A24="Sonntag"))</formula>
    </cfRule>
  </conditionalFormatting>
  <conditionalFormatting sqref="J31:J35">
    <cfRule type="expression" dxfId="1328" priority="46" stopIfTrue="1">
      <formula>OR(($A31="Samstag"),($A31="Sonntag"))</formula>
    </cfRule>
  </conditionalFormatting>
  <conditionalFormatting sqref="J31:J35">
    <cfRule type="expression" dxfId="1327" priority="45" stopIfTrue="1">
      <formula>OR(($A31="Samstag"),($A31="Sonntag"))</formula>
    </cfRule>
  </conditionalFormatting>
  <conditionalFormatting sqref="J45:J49">
    <cfRule type="expression" dxfId="1326" priority="42" stopIfTrue="1">
      <formula>OR(($A45="Samstag"),($A45="Sonntag"))</formula>
    </cfRule>
  </conditionalFormatting>
  <conditionalFormatting sqref="J45:J49">
    <cfRule type="expression" dxfId="1325" priority="41" stopIfTrue="1">
      <formula>OR(($A45="Samstag"),($A45="Sonntag"))</formula>
    </cfRule>
  </conditionalFormatting>
  <conditionalFormatting sqref="K30">
    <cfRule type="expression" dxfId="1324" priority="40" stopIfTrue="1">
      <formula>OR(($A30="Samstag"),($A30="Sonntag"))</formula>
    </cfRule>
  </conditionalFormatting>
  <conditionalFormatting sqref="K30">
    <cfRule type="expression" dxfId="1323" priority="39" stopIfTrue="1">
      <formula>OR(($A30="Samstag"),($A30="Sonntag"))</formula>
    </cfRule>
  </conditionalFormatting>
  <conditionalFormatting sqref="K50">
    <cfRule type="expression" dxfId="1322" priority="28" stopIfTrue="1">
      <formula>OR(($A50="Samstag"),($A50="Sonntag"))</formula>
    </cfRule>
  </conditionalFormatting>
  <conditionalFormatting sqref="K50">
    <cfRule type="expression" dxfId="1321" priority="27" stopIfTrue="1">
      <formula>OR(($A50="Samstag"),($A50="Sonntag"))</formula>
    </cfRule>
  </conditionalFormatting>
  <conditionalFormatting sqref="K44">
    <cfRule type="expression" dxfId="1320" priority="31" stopIfTrue="1">
      <formula>OR(($A44="Samstag"),($A44="Sonntag"))</formula>
    </cfRule>
  </conditionalFormatting>
  <conditionalFormatting sqref="K30">
    <cfRule type="expression" dxfId="1319" priority="35" stopIfTrue="1">
      <formula>OR(($A30="Samstag"),($A30="Sonntag"))</formula>
    </cfRule>
  </conditionalFormatting>
  <conditionalFormatting sqref="K22:K23">
    <cfRule type="expression" dxfId="1318" priority="38" stopIfTrue="1">
      <formula>OR(($A22="Samstag"),($A22="Sonntag"))</formula>
    </cfRule>
  </conditionalFormatting>
  <conditionalFormatting sqref="K22">
    <cfRule type="expression" dxfId="1317" priority="37" stopIfTrue="1">
      <formula>OR(($A22="Samstag"),($A22="Sonntag"))</formula>
    </cfRule>
  </conditionalFormatting>
  <conditionalFormatting sqref="K23">
    <cfRule type="expression" dxfId="1316" priority="36" stopIfTrue="1">
      <formula>OR(($A23="Samstag"),($A23="Sonntag"))</formula>
    </cfRule>
  </conditionalFormatting>
  <conditionalFormatting sqref="K37">
    <cfRule type="expression" dxfId="1315" priority="33" stopIfTrue="1">
      <formula>OR(($A37="Samstag"),($A37="Sonntag"))</formula>
    </cfRule>
  </conditionalFormatting>
  <conditionalFormatting sqref="K37">
    <cfRule type="expression" dxfId="1314" priority="34" stopIfTrue="1">
      <formula>OR(($A37="Samstag"),($A37="Sonntag"))</formula>
    </cfRule>
  </conditionalFormatting>
  <conditionalFormatting sqref="K37">
    <cfRule type="expression" dxfId="1313" priority="32" stopIfTrue="1">
      <formula>OR(($A37="Samstag"),($A37="Sonntag"))</formula>
    </cfRule>
  </conditionalFormatting>
  <conditionalFormatting sqref="K44">
    <cfRule type="expression" dxfId="1312" priority="30" stopIfTrue="1">
      <formula>OR(($A44="Samstag"),($A44="Sonntag"))</formula>
    </cfRule>
  </conditionalFormatting>
  <conditionalFormatting sqref="K44">
    <cfRule type="expression" dxfId="1311" priority="29" stopIfTrue="1">
      <formula>OR(($A44="Samstag"),($A44="Sonntag"))</formula>
    </cfRule>
  </conditionalFormatting>
  <conditionalFormatting sqref="K20">
    <cfRule type="expression" dxfId="1310" priority="26" stopIfTrue="1">
      <formula>OR(($A20="Samstag"),($A20="Sonntag"))</formula>
    </cfRule>
  </conditionalFormatting>
  <conditionalFormatting sqref="K20">
    <cfRule type="expression" dxfId="1309" priority="25" stopIfTrue="1">
      <formula>OR(($A20="Samstag"),($A20="Sonntag"))</formula>
    </cfRule>
  </conditionalFormatting>
  <conditionalFormatting sqref="K29">
    <cfRule type="expression" dxfId="1308" priority="24" stopIfTrue="1">
      <formula>OR(($A29="Samstag"),($A29="Sonntag"))</formula>
    </cfRule>
  </conditionalFormatting>
  <conditionalFormatting sqref="K29">
    <cfRule type="expression" dxfId="1307" priority="23" stopIfTrue="1">
      <formula>OR(($A29="Samstag"),($A29="Sonntag"))</formula>
    </cfRule>
  </conditionalFormatting>
  <conditionalFormatting sqref="K36">
    <cfRule type="expression" dxfId="1306" priority="22" stopIfTrue="1">
      <formula>OR(($A36="Samstag"),($A36="Sonntag"))</formula>
    </cfRule>
  </conditionalFormatting>
  <conditionalFormatting sqref="K36">
    <cfRule type="expression" dxfId="1305" priority="21" stopIfTrue="1">
      <formula>OR(($A36="Samstag"),($A36="Sonntag"))</formula>
    </cfRule>
  </conditionalFormatting>
  <conditionalFormatting sqref="K43">
    <cfRule type="expression" dxfId="1304" priority="20" stopIfTrue="1">
      <formula>OR(($A43="Samstag"),($A43="Sonntag"))</formula>
    </cfRule>
  </conditionalFormatting>
  <conditionalFormatting sqref="K43">
    <cfRule type="expression" dxfId="1303" priority="19" stopIfTrue="1">
      <formula>OR(($A43="Samstag"),($A43="Sonntag"))</formula>
    </cfRule>
  </conditionalFormatting>
  <conditionalFormatting sqref="K38:K42">
    <cfRule type="expression" dxfId="1302" priority="12" stopIfTrue="1">
      <formula>OR(($A38="Samstag"),($A38="Sonntag"))</formula>
    </cfRule>
  </conditionalFormatting>
  <conditionalFormatting sqref="K38:K42">
    <cfRule type="expression" dxfId="1301" priority="11" stopIfTrue="1">
      <formula>OR(($A38="Samstag"),($A38="Sonntag"))</formula>
    </cfRule>
  </conditionalFormatting>
  <conditionalFormatting sqref="K21">
    <cfRule type="expression" dxfId="1300" priority="18" stopIfTrue="1">
      <formula>OR(($A21="Samstag"),($A21="Sonntag"))</formula>
    </cfRule>
  </conditionalFormatting>
  <conditionalFormatting sqref="K21">
    <cfRule type="expression" dxfId="1299" priority="17" stopIfTrue="1">
      <formula>OR(($A21="Samstag"),($A21="Sonntag"))</formula>
    </cfRule>
  </conditionalFormatting>
  <conditionalFormatting sqref="K24:K28">
    <cfRule type="expression" dxfId="1298" priority="16" stopIfTrue="1">
      <formula>OR(($A24="Samstag"),($A24="Sonntag"))</formula>
    </cfRule>
  </conditionalFormatting>
  <conditionalFormatting sqref="K24:K28">
    <cfRule type="expression" dxfId="1297" priority="15" stopIfTrue="1">
      <formula>OR(($A24="Samstag"),($A24="Sonntag"))</formula>
    </cfRule>
  </conditionalFormatting>
  <conditionalFormatting sqref="K31:K35">
    <cfRule type="expression" dxfId="1296" priority="14" stopIfTrue="1">
      <formula>OR(($A31="Samstag"),($A31="Sonntag"))</formula>
    </cfRule>
  </conditionalFormatting>
  <conditionalFormatting sqref="K31:K35">
    <cfRule type="expression" dxfId="1295" priority="13" stopIfTrue="1">
      <formula>OR(($A31="Samstag"),($A31="Sonntag"))</formula>
    </cfRule>
  </conditionalFormatting>
  <conditionalFormatting sqref="K45:K49">
    <cfRule type="expression" dxfId="1294" priority="10" stopIfTrue="1">
      <formula>OR(($A45="Samstag"),($A45="Sonntag"))</formula>
    </cfRule>
  </conditionalFormatting>
  <conditionalFormatting sqref="K45:K49">
    <cfRule type="expression" dxfId="1293" priority="9" stopIfTrue="1">
      <formula>OR(($A45="Samstag"),($A45="Sonntag"))</formula>
    </cfRule>
  </conditionalFormatting>
  <conditionalFormatting sqref="N11 N15">
    <cfRule type="cellIs" dxfId="1292" priority="7" stopIfTrue="1" operator="equal">
      <formula>0</formula>
    </cfRule>
  </conditionalFormatting>
  <conditionalFormatting sqref="N11">
    <cfRule type="cellIs" dxfId="1291" priority="129" stopIfTrue="1" operator="equal">
      <formula>$F$10</formula>
    </cfRule>
    <cfRule type="cellIs" dxfId="1290" priority="130" stopIfTrue="1" operator="notEqual">
      <formula>$F$10</formula>
    </cfRule>
  </conditionalFormatting>
  <conditionalFormatting sqref="N15">
    <cfRule type="cellIs" dxfId="1289" priority="8" stopIfTrue="1" operator="notEqual">
      <formula>$F$14</formula>
    </cfRule>
    <cfRule type="cellIs" dxfId="1288" priority="128" stopIfTrue="1" operator="equal">
      <formula>$F$14</formula>
    </cfRule>
  </conditionalFormatting>
  <conditionalFormatting sqref="I20:I50">
    <cfRule type="expression" dxfId="1287" priority="4" stopIfTrue="1">
      <formula>OR(($A20="Samstag"),($A20="Sonntag"))</formula>
    </cfRule>
  </conditionalFormatting>
  <conditionalFormatting sqref="I20:I50">
    <cfRule type="expression" dxfId="1286" priority="3" stopIfTrue="1">
      <formula>OR(($A20="Samstag"),($A20="Sonntag"))</formula>
    </cfRule>
  </conditionalFormatting>
  <conditionalFormatting sqref="E20">
    <cfRule type="expression" dxfId="1285" priority="2" stopIfTrue="1">
      <formula>OR(($A20="Samstag"),($A20="Sonntag"))</formula>
    </cfRule>
  </conditionalFormatting>
  <conditionalFormatting sqref="E21:E50">
    <cfRule type="expression" dxfId="1284" priority="1" stopIfTrue="1">
      <formula>OR(($A21="Samstag"),($A21="Sonntag"))</formula>
    </cfRule>
  </conditionalFormatting>
  <dataValidations disablePrompts="1" count="7">
    <dataValidation type="decimal" allowBlank="1" showInputMessage="1" showErrorMessage="1" errorTitle="Eingabefehler" error="Bitte geben Sie eine positive Dezimalzahl ein." sqref="D20:D50">
      <formula1>0</formula1>
      <formula2>20</formula2>
    </dataValidation>
    <dataValidation type="decimal" allowBlank="1" showInputMessage="1" showErrorMessage="1" errorTitle="Eingabefehler" error="Bitte geben Sie eine Uhrzeit im Dezimalformat ( hh,mm ) zwischen 0,00 und 23,59 ein." sqref="F20:H50">
      <formula1>0</formula1>
      <formula2>23.59</formula2>
    </dataValidation>
    <dataValidation type="decimal" allowBlank="1" showInputMessage="1" showErrorMessage="1" sqref="I10:M10 I14:M14">
      <formula1>$AA$33</formula1>
      <formula2>$AA$34</formula2>
    </dataValidation>
    <dataValidation showInputMessage="1" showErrorMessage="1" sqref="G8:I8"/>
    <dataValidation type="decimal" allowBlank="1" showInputMessage="1" showErrorMessage="1" errorTitle="Eingabefehler" error="Bitte geben Sie eine Dezimalzahl ein." sqref="M7">
      <formula1>-1000</formula1>
      <formula2>1000</formula2>
    </dataValidation>
    <dataValidation type="list" allowBlank="1" showInputMessage="1" showErrorMessage="1" sqref="E15:F15">
      <formula1>$B$20:$B$50</formula1>
    </dataValidation>
    <dataValidation type="list" allowBlank="1" showInputMessage="1" showErrorMessage="1" sqref="C20:C50">
      <formula1>Vorgaben</formula1>
    </dataValidation>
  </dataValidations>
  <pageMargins left="0.43307086614173229" right="0.23622047244094491" top="0.89" bottom="0.54" header="0.4" footer="0.31496062992125984"/>
  <pageSetup paperSize="9" scale="68" fitToWidth="0" fitToHeight="0" orientation="portrait" r:id="rId1"/>
  <headerFooter alignWithMargins="0">
    <oddHeader>&amp;L&amp;G</oddHeader>
    <oddFooter>&amp;L&amp;"-,Standard"&amp;8FeU-SH31-2015&amp;R&amp;"-,Standard"&amp;8Arbeitszeitkonto - Stand: 15.04.2015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R78"/>
  <sheetViews>
    <sheetView showGridLines="0" showRowColHeaders="0" zoomScale="110" zoomScaleNormal="110" zoomScaleSheetLayoutView="55" zoomScalePageLayoutView="70" workbookViewId="0">
      <selection activeCell="K11" sqref="K11"/>
    </sheetView>
  </sheetViews>
  <sheetFormatPr baseColWidth="10" defaultColWidth="0" defaultRowHeight="0" customHeight="1" zeroHeight="1"/>
  <cols>
    <col min="1" max="1" width="5" style="10" customWidth="1"/>
    <col min="2" max="2" width="7.25" style="79" customWidth="1"/>
    <col min="3" max="3" width="7.5" style="79" customWidth="1"/>
    <col min="4" max="8" width="7.75" style="79" customWidth="1"/>
    <col min="9" max="13" width="8.125" style="79" customWidth="1"/>
    <col min="14" max="14" width="7.5" style="79" customWidth="1"/>
    <col min="15" max="15" width="10" style="79" customWidth="1"/>
    <col min="16" max="16" width="7.5" style="29" customWidth="1"/>
    <col min="17" max="17" width="5" style="29" customWidth="1"/>
    <col min="18" max="18" width="10.125" style="10" customWidth="1"/>
    <col min="19" max="19" width="7.625" style="10" bestFit="1" customWidth="1"/>
    <col min="20" max="20" width="7.25" style="10" bestFit="1" customWidth="1"/>
    <col min="21" max="21" width="7.375" style="10" bestFit="1" customWidth="1"/>
    <col min="22" max="22" width="7.875" style="10" bestFit="1" customWidth="1"/>
    <col min="23" max="23" width="7.625" style="10" bestFit="1" customWidth="1"/>
    <col min="24" max="24" width="8.25" style="10" bestFit="1" customWidth="1"/>
    <col min="25" max="25" width="9.75" style="10" bestFit="1" customWidth="1"/>
    <col min="26" max="26" width="7.25" style="10" customWidth="1"/>
    <col min="27" max="27" width="10.5" style="90" customWidth="1"/>
    <col min="28" max="28" width="8.375" style="90" customWidth="1"/>
    <col min="29" max="29" width="11.125" style="10" customWidth="1"/>
    <col min="30" max="31" width="11.125" style="139" hidden="1" customWidth="1"/>
    <col min="32" max="34" width="6.25" style="141" hidden="1" customWidth="1"/>
    <col min="35" max="252" width="6.25" style="5" hidden="1" customWidth="1"/>
    <col min="253" max="16384" width="6.25" style="5" hidden="1"/>
  </cols>
  <sheetData>
    <row r="1" spans="2:21" ht="11.25" customHeight="1"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2"/>
      <c r="Q1" s="12"/>
      <c r="R1" s="91"/>
      <c r="S1" s="91"/>
      <c r="T1" s="91"/>
      <c r="U1" s="91"/>
    </row>
    <row r="2" spans="2:21" ht="18.75" customHeight="1">
      <c r="B2" s="219" t="s">
        <v>22</v>
      </c>
      <c r="C2" s="219"/>
      <c r="D2" s="219"/>
      <c r="E2" s="219"/>
      <c r="F2" s="219"/>
      <c r="G2" s="219"/>
      <c r="H2" s="219"/>
      <c r="I2" s="219" t="s">
        <v>57</v>
      </c>
      <c r="J2" s="219"/>
      <c r="K2" s="129">
        <v>2018</v>
      </c>
      <c r="L2" s="137"/>
      <c r="M2" s="137"/>
      <c r="N2" s="137"/>
      <c r="O2" s="137"/>
      <c r="P2" s="138"/>
      <c r="Q2" s="12"/>
      <c r="R2" s="91"/>
      <c r="S2" s="91"/>
      <c r="T2" s="91"/>
      <c r="U2" s="91"/>
    </row>
    <row r="3" spans="2:21" ht="11.25" customHeight="1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2"/>
      <c r="Q3" s="12"/>
      <c r="R3" s="91"/>
      <c r="S3" s="91"/>
      <c r="T3" s="91"/>
      <c r="U3" s="91"/>
    </row>
    <row r="4" spans="2:21" ht="15" customHeight="1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7"/>
      <c r="Q4" s="12"/>
      <c r="R4" s="91"/>
      <c r="S4" s="91"/>
      <c r="T4" s="91"/>
      <c r="U4" s="91"/>
    </row>
    <row r="5" spans="2:21" ht="22.5" customHeight="1">
      <c r="B5" s="170"/>
      <c r="C5" s="30" t="s">
        <v>3</v>
      </c>
      <c r="D5" s="19"/>
      <c r="E5" s="220" t="str">
        <f>März!E5</f>
        <v>Mustermann, Manfred</v>
      </c>
      <c r="F5" s="221"/>
      <c r="G5" s="221"/>
      <c r="H5" s="222"/>
      <c r="I5" s="20"/>
      <c r="J5" s="30" t="s">
        <v>4</v>
      </c>
      <c r="K5" s="20"/>
      <c r="M5" s="220" t="str">
        <f>März!M5</f>
        <v>Musterbereich</v>
      </c>
      <c r="N5" s="221"/>
      <c r="O5" s="222"/>
      <c r="P5" s="21"/>
      <c r="Q5" s="22"/>
      <c r="R5" s="95"/>
      <c r="S5" s="90"/>
      <c r="T5" s="90"/>
    </row>
    <row r="6" spans="2:21" ht="15">
      <c r="B6" s="23"/>
      <c r="C6" s="24"/>
      <c r="D6" s="24"/>
      <c r="E6" s="24"/>
      <c r="F6" s="24"/>
      <c r="G6" s="25"/>
      <c r="H6" s="25"/>
      <c r="I6" s="20"/>
      <c r="J6" s="20"/>
      <c r="P6" s="28"/>
    </row>
    <row r="7" spans="2:21" ht="22.5" customHeight="1">
      <c r="B7" s="170"/>
      <c r="C7" s="30" t="s">
        <v>8</v>
      </c>
      <c r="D7" s="20"/>
      <c r="E7" s="223"/>
      <c r="F7" s="224"/>
      <c r="G7" s="224"/>
      <c r="H7" s="225"/>
      <c r="I7" s="20"/>
      <c r="J7" s="30" t="s">
        <v>41</v>
      </c>
      <c r="K7" s="20"/>
      <c r="M7" s="235">
        <f>März!K52</f>
        <v>0</v>
      </c>
      <c r="N7" s="236"/>
      <c r="O7" s="237"/>
      <c r="P7" s="28"/>
    </row>
    <row r="8" spans="2:21" ht="15">
      <c r="B8" s="18"/>
      <c r="C8" s="30"/>
      <c r="D8" s="30"/>
      <c r="E8" s="30"/>
      <c r="F8" s="24"/>
      <c r="G8" s="31"/>
      <c r="H8" s="31"/>
      <c r="I8" s="31"/>
      <c r="P8" s="28"/>
      <c r="Q8" s="33"/>
      <c r="R8" s="90"/>
      <c r="S8" s="90"/>
      <c r="T8" s="90"/>
      <c r="U8" s="90"/>
    </row>
    <row r="9" spans="2:21" ht="15" customHeight="1">
      <c r="B9" s="177"/>
      <c r="C9" s="178"/>
      <c r="D9" s="179"/>
      <c r="E9" s="179"/>
      <c r="F9" s="180"/>
      <c r="G9" s="180"/>
      <c r="H9" s="181" t="s">
        <v>66</v>
      </c>
      <c r="I9" s="182" t="s">
        <v>25</v>
      </c>
      <c r="J9" s="183" t="s">
        <v>26</v>
      </c>
      <c r="K9" s="184" t="s">
        <v>27</v>
      </c>
      <c r="L9" s="182" t="s">
        <v>28</v>
      </c>
      <c r="M9" s="182" t="s">
        <v>29</v>
      </c>
      <c r="N9" s="185"/>
      <c r="O9" s="215"/>
      <c r="P9" s="28"/>
    </row>
    <row r="10" spans="2:21" ht="22.5" customHeight="1">
      <c r="B10" s="177"/>
      <c r="C10" s="18" t="s">
        <v>54</v>
      </c>
      <c r="D10" s="26"/>
      <c r="E10" s="27"/>
      <c r="F10" s="172">
        <f>März!F10</f>
        <v>0</v>
      </c>
      <c r="G10" s="136"/>
      <c r="H10" s="186" t="s">
        <v>67</v>
      </c>
      <c r="I10" s="187">
        <f>$F$10/5</f>
        <v>0</v>
      </c>
      <c r="J10" s="188">
        <f>$F$10/5</f>
        <v>0</v>
      </c>
      <c r="K10" s="188">
        <f>$F$10/5</f>
        <v>0</v>
      </c>
      <c r="L10" s="188">
        <f>$F$10/5</f>
        <v>0</v>
      </c>
      <c r="M10" s="189">
        <f>$F$10/5</f>
        <v>0</v>
      </c>
      <c r="N10" s="190" t="s">
        <v>69</v>
      </c>
      <c r="O10" s="215"/>
      <c r="P10" s="28"/>
    </row>
    <row r="11" spans="2:21" ht="22.5" customHeight="1">
      <c r="B11" s="177"/>
      <c r="C11" s="191"/>
      <c r="D11" s="216"/>
      <c r="E11" s="216"/>
      <c r="F11" s="192"/>
      <c r="G11" s="192"/>
      <c r="H11" s="193" t="s">
        <v>68</v>
      </c>
      <c r="I11" s="118"/>
      <c r="J11" s="119"/>
      <c r="K11" s="119"/>
      <c r="L11" s="119"/>
      <c r="M11" s="120"/>
      <c r="N11" s="125">
        <f>SUM(I11:M11)</f>
        <v>0</v>
      </c>
      <c r="O11" s="215"/>
      <c r="P11" s="28"/>
    </row>
    <row r="12" spans="2:21" ht="18.75" customHeight="1">
      <c r="B12" s="177"/>
      <c r="C12" s="214" t="s">
        <v>85</v>
      </c>
      <c r="D12" s="30"/>
      <c r="E12" s="32"/>
      <c r="F12" s="11"/>
      <c r="G12" s="11"/>
      <c r="O12" s="215"/>
      <c r="P12" s="28"/>
    </row>
    <row r="13" spans="2:21" ht="15" customHeight="1">
      <c r="B13" s="177"/>
      <c r="C13" s="176"/>
      <c r="D13" s="194"/>
      <c r="E13" s="195"/>
      <c r="F13" s="195"/>
      <c r="G13" s="196"/>
      <c r="H13" s="197" t="s">
        <v>87</v>
      </c>
      <c r="I13" s="198" t="s">
        <v>25</v>
      </c>
      <c r="J13" s="199" t="s">
        <v>26</v>
      </c>
      <c r="K13" s="200" t="s">
        <v>27</v>
      </c>
      <c r="L13" s="198" t="s">
        <v>28</v>
      </c>
      <c r="M13" s="198" t="s">
        <v>29</v>
      </c>
      <c r="N13" s="201"/>
      <c r="O13" s="215"/>
      <c r="P13" s="28"/>
    </row>
    <row r="14" spans="2:21" ht="23.25" customHeight="1">
      <c r="B14" s="177"/>
      <c r="C14" s="212" t="s">
        <v>86</v>
      </c>
      <c r="D14" s="213"/>
      <c r="E14" s="213"/>
      <c r="F14" s="217"/>
      <c r="G14" s="202"/>
      <c r="H14" s="203" t="s">
        <v>67</v>
      </c>
      <c r="I14" s="204">
        <f>$F$14/5</f>
        <v>0</v>
      </c>
      <c r="J14" s="205">
        <f>$F$14/5</f>
        <v>0</v>
      </c>
      <c r="K14" s="205">
        <f>$F$14/5</f>
        <v>0</v>
      </c>
      <c r="L14" s="205">
        <f>$F$14/5</f>
        <v>0</v>
      </c>
      <c r="M14" s="206">
        <f>$F$14/5</f>
        <v>0</v>
      </c>
      <c r="N14" s="207" t="s">
        <v>69</v>
      </c>
      <c r="O14" s="215"/>
      <c r="P14" s="28"/>
    </row>
    <row r="15" spans="2:21" ht="22.5" customHeight="1">
      <c r="B15" s="177"/>
      <c r="C15" s="208" t="s">
        <v>84</v>
      </c>
      <c r="D15" s="209"/>
      <c r="E15" s="238"/>
      <c r="F15" s="238"/>
      <c r="G15" s="218" t="b">
        <f>IF($E$15&lt;&gt;0,TRUE(),FALSE())</f>
        <v>0</v>
      </c>
      <c r="H15" s="210" t="s">
        <v>68</v>
      </c>
      <c r="I15" s="173"/>
      <c r="J15" s="174"/>
      <c r="K15" s="174"/>
      <c r="L15" s="174"/>
      <c r="M15" s="175"/>
      <c r="N15" s="211">
        <f>SUM(I15:M15)</f>
        <v>0</v>
      </c>
      <c r="O15" s="215"/>
      <c r="P15" s="28"/>
    </row>
    <row r="16" spans="2:21" ht="15">
      <c r="B16" s="121"/>
      <c r="C16" s="122"/>
      <c r="D16" s="123"/>
      <c r="E16" s="123"/>
      <c r="F16" s="123"/>
      <c r="G16" s="123"/>
      <c r="H16" s="123"/>
      <c r="I16" s="123"/>
      <c r="J16" s="123"/>
      <c r="K16" s="13"/>
      <c r="L16" s="13"/>
      <c r="M16" s="13"/>
      <c r="N16" s="13"/>
      <c r="O16" s="13"/>
      <c r="P16" s="35"/>
    </row>
    <row r="17" spans="1:252" ht="15">
      <c r="A17" s="36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</row>
    <row r="18" spans="1:252" s="6" customFormat="1" ht="18.75" customHeight="1">
      <c r="A18" s="37"/>
      <c r="B18" s="165"/>
      <c r="C18" s="226" t="s">
        <v>51</v>
      </c>
      <c r="D18" s="227"/>
      <c r="E18" s="228"/>
      <c r="F18" s="229" t="s">
        <v>52</v>
      </c>
      <c r="G18" s="230"/>
      <c r="H18" s="231"/>
      <c r="I18" s="232" t="s">
        <v>47</v>
      </c>
      <c r="J18" s="233"/>
      <c r="K18" s="234"/>
      <c r="L18" s="232"/>
      <c r="M18" s="233"/>
      <c r="N18" s="233"/>
      <c r="O18" s="233"/>
      <c r="P18" s="234"/>
      <c r="Q18" s="38"/>
      <c r="R18" s="92"/>
      <c r="S18" s="92" t="s">
        <v>44</v>
      </c>
      <c r="T18" s="92" t="s">
        <v>45</v>
      </c>
      <c r="U18" s="92" t="s">
        <v>45</v>
      </c>
      <c r="V18" s="93" t="s">
        <v>46</v>
      </c>
      <c r="W18" s="93" t="s">
        <v>44</v>
      </c>
      <c r="X18" s="93" t="s">
        <v>44</v>
      </c>
      <c r="Y18" s="93"/>
      <c r="Z18" s="93"/>
      <c r="AA18" s="92"/>
      <c r="AB18" s="92"/>
      <c r="AC18" s="93"/>
      <c r="AD18" s="142"/>
      <c r="AE18" s="142"/>
      <c r="AF18" s="143"/>
      <c r="AG18" s="143"/>
      <c r="AH18" s="143"/>
    </row>
    <row r="19" spans="1:252" ht="18.75" customHeight="1">
      <c r="A19" s="39">
        <f>DATEVALUE(I2&amp;K2)</f>
        <v>43191</v>
      </c>
      <c r="B19" s="167" t="s">
        <v>0</v>
      </c>
      <c r="C19" s="2" t="s">
        <v>18</v>
      </c>
      <c r="D19" s="9" t="s">
        <v>35</v>
      </c>
      <c r="E19" s="168" t="s">
        <v>32</v>
      </c>
      <c r="F19" s="167" t="s">
        <v>1</v>
      </c>
      <c r="G19" s="171" t="s">
        <v>7</v>
      </c>
      <c r="H19" s="168" t="s">
        <v>2</v>
      </c>
      <c r="I19" s="171" t="s">
        <v>31</v>
      </c>
      <c r="J19" s="3" t="s">
        <v>42</v>
      </c>
      <c r="K19" s="171" t="s">
        <v>33</v>
      </c>
      <c r="L19" s="239" t="s">
        <v>19</v>
      </c>
      <c r="M19" s="240"/>
      <c r="N19" s="240"/>
      <c r="O19" s="240"/>
      <c r="P19" s="241"/>
      <c r="Q19" s="40"/>
      <c r="R19" s="127"/>
      <c r="S19" s="94" t="s">
        <v>24</v>
      </c>
      <c r="T19" s="94" t="s">
        <v>1</v>
      </c>
      <c r="U19" s="94" t="s">
        <v>7</v>
      </c>
      <c r="V19" s="95" t="s">
        <v>2</v>
      </c>
      <c r="W19" s="95" t="s">
        <v>34</v>
      </c>
      <c r="X19" s="96" t="s">
        <v>42</v>
      </c>
      <c r="Y19" s="95" t="s">
        <v>33</v>
      </c>
      <c r="Z19" s="97"/>
    </row>
    <row r="20" spans="1:252" ht="20.25" customHeight="1">
      <c r="A20" s="41" t="str">
        <f t="shared" ref="A20:A50" si="0">TEXT(B20,"TTTT")</f>
        <v>Sonntag</v>
      </c>
      <c r="B20" s="42">
        <f>($A$19+ROW(B1)-1)*(MONTH($A$19+1)=MONTH($A$19))</f>
        <v>43191</v>
      </c>
      <c r="C20" s="43"/>
      <c r="D20" s="44"/>
      <c r="E20" s="52" t="str">
        <f t="shared" ref="E20:E50" si="1">IF(OR(A20="Samstag",A20="Sonntag",C20="UU"),"",
IF(C20="SV",D20,
IF(OR($E$15="",B20&lt;$E$15),IF($N$11=0,HLOOKUP($A20,$I$9:$M$10,2,FALSE),IF($N$11=$F$10,HLOOKUP($A20,$I$9:$M$11,3,FALSE),"FEHLER")),
IF($N$15=0,HLOOKUP($A20,$I$13:$M$14,2,FALSE),IF($N$15=$F$14,HLOOKUP($A20,$I$13:$M$15,3,FALSE),"FEHLER")))))</f>
        <v/>
      </c>
      <c r="F20" s="46"/>
      <c r="G20" s="46"/>
      <c r="H20" s="46"/>
      <c r="I20" s="47">
        <f t="shared" ref="I20:I50" si="2">IF(OR(C20="K",C20="U",C20="F"),E20,IF(C20="SU",IF(H20="",D20,((V20-T20)-U20)+D20),IF(AND(H20="",E20=""),0,(V20-T20)-U20)))</f>
        <v>0</v>
      </c>
      <c r="J20" s="47">
        <f>IF(E20="",I20,I20-E20)</f>
        <v>0</v>
      </c>
      <c r="K20" s="48">
        <f>SUM($M$7,J20)</f>
        <v>0</v>
      </c>
      <c r="L20" s="242"/>
      <c r="M20" s="243"/>
      <c r="N20" s="243"/>
      <c r="O20" s="243"/>
      <c r="P20" s="244"/>
      <c r="Q20" s="128" t="b">
        <f>IF($G$15=FALSE(),FALSE(),IF($B20&gt;=$E$15,TRUE(),FALSE()))</f>
        <v>0</v>
      </c>
      <c r="S20" s="98">
        <f t="shared" ref="S20:S50" si="3">IF(E20="",0,INT(E20)+((E20-INT(E20))/100*60))</f>
        <v>0</v>
      </c>
      <c r="T20" s="98">
        <f t="shared" ref="T20:V50" si="4">IF(F20="",0,INT(F20)+((F20-INT(F20))*100/60))</f>
        <v>0</v>
      </c>
      <c r="U20" s="98">
        <f t="shared" si="4"/>
        <v>0</v>
      </c>
      <c r="V20" s="98">
        <f t="shared" si="4"/>
        <v>0</v>
      </c>
      <c r="W20" s="98">
        <f t="shared" ref="W20:Y50" si="5">IF(I20="","",INT(I20)+((I20-INT(I20))/100*60))</f>
        <v>0</v>
      </c>
      <c r="X20" s="98">
        <f t="shared" si="5"/>
        <v>0</v>
      </c>
      <c r="Y20" s="98">
        <f t="shared" si="5"/>
        <v>0</v>
      </c>
      <c r="Z20" s="98"/>
      <c r="AE20" s="144"/>
    </row>
    <row r="21" spans="1:252" s="141" customFormat="1" ht="20.25" customHeight="1">
      <c r="A21" s="41" t="str">
        <f t="shared" si="0"/>
        <v>Montag</v>
      </c>
      <c r="B21" s="49">
        <f>($A$19+ROW(B2)-1)*(MONTH(B20+1)=MONTH($A$19))</f>
        <v>43192</v>
      </c>
      <c r="C21" s="50"/>
      <c r="D21" s="51"/>
      <c r="E21" s="52">
        <f t="shared" si="1"/>
        <v>0</v>
      </c>
      <c r="F21" s="46"/>
      <c r="G21" s="46"/>
      <c r="H21" s="46"/>
      <c r="I21" s="47">
        <f t="shared" si="2"/>
        <v>0</v>
      </c>
      <c r="J21" s="47">
        <f t="shared" ref="J21:J50" si="6">IF(E21="",I21,I21-E21)</f>
        <v>0</v>
      </c>
      <c r="K21" s="48">
        <f t="shared" ref="K21:K50" si="7">SUM(K20,J21)</f>
        <v>0</v>
      </c>
      <c r="L21" s="245"/>
      <c r="M21" s="246"/>
      <c r="N21" s="246"/>
      <c r="O21" s="246"/>
      <c r="P21" s="247"/>
      <c r="Q21" s="128" t="b">
        <f t="shared" ref="Q21:Q50" si="8">IF($G$15=FALSE(),FALSE(),IF($B21&gt;=$E$15,TRUE(),FALSE()))</f>
        <v>0</v>
      </c>
      <c r="R21" s="128"/>
      <c r="S21" s="98">
        <f t="shared" si="3"/>
        <v>0</v>
      </c>
      <c r="T21" s="98">
        <f t="shared" si="4"/>
        <v>0</v>
      </c>
      <c r="U21" s="98">
        <f t="shared" si="4"/>
        <v>0</v>
      </c>
      <c r="V21" s="98">
        <f t="shared" si="4"/>
        <v>0</v>
      </c>
      <c r="W21" s="98">
        <f t="shared" si="5"/>
        <v>0</v>
      </c>
      <c r="X21" s="98">
        <f t="shared" si="5"/>
        <v>0</v>
      </c>
      <c r="Y21" s="98">
        <f t="shared" si="5"/>
        <v>0</v>
      </c>
      <c r="Z21" s="98"/>
      <c r="AA21" s="90"/>
      <c r="AB21" s="90"/>
      <c r="AC21" s="10"/>
      <c r="AD21" s="139"/>
      <c r="AE21" s="144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</row>
    <row r="22" spans="1:252" s="141" customFormat="1" ht="20.25" customHeight="1">
      <c r="A22" s="41" t="str">
        <f t="shared" si="0"/>
        <v>Dienstag</v>
      </c>
      <c r="B22" s="49">
        <f t="shared" ref="B22:B50" si="9">($A$19+ROW(B3)-1)*(MONTH(B21+1)=MONTH($A$19))</f>
        <v>43193</v>
      </c>
      <c r="C22" s="50"/>
      <c r="D22" s="51"/>
      <c r="E22" s="52">
        <f t="shared" si="1"/>
        <v>0</v>
      </c>
      <c r="F22" s="46"/>
      <c r="G22" s="46"/>
      <c r="H22" s="46"/>
      <c r="I22" s="47">
        <f t="shared" si="2"/>
        <v>0</v>
      </c>
      <c r="J22" s="47">
        <f t="shared" si="6"/>
        <v>0</v>
      </c>
      <c r="K22" s="48">
        <f t="shared" si="7"/>
        <v>0</v>
      </c>
      <c r="L22" s="245"/>
      <c r="M22" s="246"/>
      <c r="N22" s="246"/>
      <c r="O22" s="246"/>
      <c r="P22" s="247"/>
      <c r="Q22" s="128" t="b">
        <f t="shared" si="8"/>
        <v>0</v>
      </c>
      <c r="R22" s="128"/>
      <c r="S22" s="98">
        <f t="shared" si="3"/>
        <v>0</v>
      </c>
      <c r="T22" s="98">
        <f t="shared" si="4"/>
        <v>0</v>
      </c>
      <c r="U22" s="98">
        <f t="shared" si="4"/>
        <v>0</v>
      </c>
      <c r="V22" s="98">
        <f t="shared" si="4"/>
        <v>0</v>
      </c>
      <c r="W22" s="98">
        <f t="shared" si="5"/>
        <v>0</v>
      </c>
      <c r="X22" s="98">
        <f t="shared" si="5"/>
        <v>0</v>
      </c>
      <c r="Y22" s="98">
        <f t="shared" si="5"/>
        <v>0</v>
      </c>
      <c r="Z22" s="98"/>
      <c r="AA22" s="90"/>
      <c r="AB22" s="90"/>
      <c r="AC22" s="10"/>
      <c r="AD22" s="139"/>
      <c r="AE22" s="144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</row>
    <row r="23" spans="1:252" s="141" customFormat="1" ht="20.25" customHeight="1">
      <c r="A23" s="41" t="str">
        <f t="shared" si="0"/>
        <v>Mittwoch</v>
      </c>
      <c r="B23" s="49">
        <f t="shared" si="9"/>
        <v>43194</v>
      </c>
      <c r="C23" s="50"/>
      <c r="D23" s="51"/>
      <c r="E23" s="52">
        <f t="shared" si="1"/>
        <v>0</v>
      </c>
      <c r="F23" s="46"/>
      <c r="G23" s="46"/>
      <c r="H23" s="46"/>
      <c r="I23" s="47">
        <f t="shared" si="2"/>
        <v>0</v>
      </c>
      <c r="J23" s="47">
        <f t="shared" si="6"/>
        <v>0</v>
      </c>
      <c r="K23" s="48">
        <f t="shared" si="7"/>
        <v>0</v>
      </c>
      <c r="L23" s="245"/>
      <c r="M23" s="246"/>
      <c r="N23" s="246"/>
      <c r="O23" s="246"/>
      <c r="P23" s="247"/>
      <c r="Q23" s="128" t="b">
        <f t="shared" si="8"/>
        <v>0</v>
      </c>
      <c r="R23" s="128"/>
      <c r="S23" s="98">
        <f t="shared" si="3"/>
        <v>0</v>
      </c>
      <c r="T23" s="98">
        <f t="shared" si="4"/>
        <v>0</v>
      </c>
      <c r="U23" s="98">
        <f t="shared" si="4"/>
        <v>0</v>
      </c>
      <c r="V23" s="98">
        <f t="shared" si="4"/>
        <v>0</v>
      </c>
      <c r="W23" s="98">
        <f t="shared" si="5"/>
        <v>0</v>
      </c>
      <c r="X23" s="98">
        <f t="shared" si="5"/>
        <v>0</v>
      </c>
      <c r="Y23" s="98">
        <f t="shared" si="5"/>
        <v>0</v>
      </c>
      <c r="Z23" s="98"/>
      <c r="AA23" s="90"/>
      <c r="AB23" s="90"/>
      <c r="AC23" s="10"/>
      <c r="AD23" s="139"/>
      <c r="AE23" s="144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</row>
    <row r="24" spans="1:252" s="141" customFormat="1" ht="20.25" customHeight="1">
      <c r="A24" s="41" t="str">
        <f t="shared" si="0"/>
        <v>Donnerstag</v>
      </c>
      <c r="B24" s="49">
        <f t="shared" si="9"/>
        <v>43195</v>
      </c>
      <c r="C24" s="50"/>
      <c r="D24" s="51"/>
      <c r="E24" s="52">
        <f t="shared" si="1"/>
        <v>0</v>
      </c>
      <c r="F24" s="46"/>
      <c r="G24" s="46"/>
      <c r="H24" s="46"/>
      <c r="I24" s="47">
        <f t="shared" si="2"/>
        <v>0</v>
      </c>
      <c r="J24" s="47">
        <f t="shared" si="6"/>
        <v>0</v>
      </c>
      <c r="K24" s="48">
        <f t="shared" si="7"/>
        <v>0</v>
      </c>
      <c r="L24" s="245"/>
      <c r="M24" s="246"/>
      <c r="N24" s="246"/>
      <c r="O24" s="246"/>
      <c r="P24" s="247"/>
      <c r="Q24" s="128" t="b">
        <f t="shared" si="8"/>
        <v>0</v>
      </c>
      <c r="R24" s="128"/>
      <c r="S24" s="98">
        <f t="shared" si="3"/>
        <v>0</v>
      </c>
      <c r="T24" s="98">
        <f t="shared" si="4"/>
        <v>0</v>
      </c>
      <c r="U24" s="98">
        <f t="shared" si="4"/>
        <v>0</v>
      </c>
      <c r="V24" s="98">
        <f t="shared" si="4"/>
        <v>0</v>
      </c>
      <c r="W24" s="98">
        <f t="shared" si="5"/>
        <v>0</v>
      </c>
      <c r="X24" s="98">
        <f t="shared" si="5"/>
        <v>0</v>
      </c>
      <c r="Y24" s="98">
        <f t="shared" si="5"/>
        <v>0</v>
      </c>
      <c r="Z24" s="98"/>
      <c r="AA24" s="90"/>
      <c r="AB24" s="90"/>
      <c r="AC24" s="10"/>
      <c r="AD24" s="139"/>
      <c r="AE24" s="144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</row>
    <row r="25" spans="1:252" s="141" customFormat="1" ht="20.25" customHeight="1">
      <c r="A25" s="41" t="str">
        <f t="shared" si="0"/>
        <v>Freitag</v>
      </c>
      <c r="B25" s="49">
        <f t="shared" si="9"/>
        <v>43196</v>
      </c>
      <c r="C25" s="50"/>
      <c r="D25" s="51"/>
      <c r="E25" s="52">
        <f t="shared" si="1"/>
        <v>0</v>
      </c>
      <c r="F25" s="46"/>
      <c r="G25" s="46"/>
      <c r="H25" s="46"/>
      <c r="I25" s="47">
        <f t="shared" si="2"/>
        <v>0</v>
      </c>
      <c r="J25" s="47">
        <f t="shared" si="6"/>
        <v>0</v>
      </c>
      <c r="K25" s="48">
        <f t="shared" si="7"/>
        <v>0</v>
      </c>
      <c r="L25" s="245"/>
      <c r="M25" s="246"/>
      <c r="N25" s="246"/>
      <c r="O25" s="246"/>
      <c r="P25" s="247"/>
      <c r="Q25" s="128" t="b">
        <f t="shared" si="8"/>
        <v>0</v>
      </c>
      <c r="R25" s="128"/>
      <c r="S25" s="98">
        <f t="shared" si="3"/>
        <v>0</v>
      </c>
      <c r="T25" s="98">
        <f t="shared" si="4"/>
        <v>0</v>
      </c>
      <c r="U25" s="98">
        <f t="shared" si="4"/>
        <v>0</v>
      </c>
      <c r="V25" s="98">
        <f t="shared" si="4"/>
        <v>0</v>
      </c>
      <c r="W25" s="98">
        <f t="shared" si="5"/>
        <v>0</v>
      </c>
      <c r="X25" s="98">
        <f t="shared" si="5"/>
        <v>0</v>
      </c>
      <c r="Y25" s="98">
        <f t="shared" si="5"/>
        <v>0</v>
      </c>
      <c r="Z25" s="98"/>
      <c r="AA25" s="90"/>
      <c r="AB25" s="90"/>
      <c r="AC25" s="10"/>
      <c r="AD25" s="139"/>
      <c r="AE25" s="144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</row>
    <row r="26" spans="1:252" s="141" customFormat="1" ht="20.25" customHeight="1">
      <c r="A26" s="41" t="str">
        <f t="shared" si="0"/>
        <v>Samstag</v>
      </c>
      <c r="B26" s="49">
        <f t="shared" si="9"/>
        <v>43197</v>
      </c>
      <c r="C26" s="50"/>
      <c r="D26" s="51"/>
      <c r="E26" s="52" t="str">
        <f t="shared" si="1"/>
        <v/>
      </c>
      <c r="F26" s="46"/>
      <c r="G26" s="46"/>
      <c r="H26" s="46"/>
      <c r="I26" s="47">
        <f t="shared" si="2"/>
        <v>0</v>
      </c>
      <c r="J26" s="47">
        <f t="shared" si="6"/>
        <v>0</v>
      </c>
      <c r="K26" s="48">
        <f t="shared" si="7"/>
        <v>0</v>
      </c>
      <c r="L26" s="245"/>
      <c r="M26" s="246"/>
      <c r="N26" s="246"/>
      <c r="O26" s="246"/>
      <c r="P26" s="247"/>
      <c r="Q26" s="128" t="b">
        <f t="shared" si="8"/>
        <v>0</v>
      </c>
      <c r="R26" s="128"/>
      <c r="S26" s="98">
        <f t="shared" si="3"/>
        <v>0</v>
      </c>
      <c r="T26" s="98">
        <f t="shared" si="4"/>
        <v>0</v>
      </c>
      <c r="U26" s="98">
        <f t="shared" si="4"/>
        <v>0</v>
      </c>
      <c r="V26" s="98">
        <f t="shared" si="4"/>
        <v>0</v>
      </c>
      <c r="W26" s="98">
        <f t="shared" si="5"/>
        <v>0</v>
      </c>
      <c r="X26" s="98">
        <f t="shared" si="5"/>
        <v>0</v>
      </c>
      <c r="Y26" s="98">
        <f t="shared" si="5"/>
        <v>0</v>
      </c>
      <c r="Z26" s="98"/>
      <c r="AA26" s="90"/>
      <c r="AB26" s="90"/>
      <c r="AC26" s="10"/>
      <c r="AD26" s="139"/>
      <c r="AE26" s="144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</row>
    <row r="27" spans="1:252" s="141" customFormat="1" ht="20.25" customHeight="1">
      <c r="A27" s="41" t="str">
        <f t="shared" si="0"/>
        <v>Sonntag</v>
      </c>
      <c r="B27" s="49">
        <f t="shared" si="9"/>
        <v>43198</v>
      </c>
      <c r="C27" s="50"/>
      <c r="D27" s="51"/>
      <c r="E27" s="52" t="str">
        <f t="shared" si="1"/>
        <v/>
      </c>
      <c r="F27" s="46"/>
      <c r="G27" s="46"/>
      <c r="H27" s="46"/>
      <c r="I27" s="47">
        <f t="shared" si="2"/>
        <v>0</v>
      </c>
      <c r="J27" s="47">
        <f t="shared" si="6"/>
        <v>0</v>
      </c>
      <c r="K27" s="48">
        <f t="shared" si="7"/>
        <v>0</v>
      </c>
      <c r="L27" s="245"/>
      <c r="M27" s="246"/>
      <c r="N27" s="246"/>
      <c r="O27" s="246"/>
      <c r="P27" s="247"/>
      <c r="Q27" s="128" t="b">
        <f t="shared" si="8"/>
        <v>0</v>
      </c>
      <c r="R27" s="128"/>
      <c r="S27" s="98">
        <f t="shared" si="3"/>
        <v>0</v>
      </c>
      <c r="T27" s="98">
        <f t="shared" si="4"/>
        <v>0</v>
      </c>
      <c r="U27" s="98">
        <f t="shared" si="4"/>
        <v>0</v>
      </c>
      <c r="V27" s="98">
        <f t="shared" si="4"/>
        <v>0</v>
      </c>
      <c r="W27" s="98">
        <f t="shared" si="5"/>
        <v>0</v>
      </c>
      <c r="X27" s="98">
        <f t="shared" si="5"/>
        <v>0</v>
      </c>
      <c r="Y27" s="98">
        <f t="shared" si="5"/>
        <v>0</v>
      </c>
      <c r="Z27" s="98"/>
      <c r="AA27" s="90"/>
      <c r="AB27" s="90"/>
      <c r="AC27" s="10"/>
      <c r="AD27" s="139"/>
      <c r="AE27" s="144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</row>
    <row r="28" spans="1:252" s="141" customFormat="1" ht="20.25" customHeight="1">
      <c r="A28" s="41" t="str">
        <f t="shared" si="0"/>
        <v>Montag</v>
      </c>
      <c r="B28" s="49">
        <f t="shared" si="9"/>
        <v>43199</v>
      </c>
      <c r="C28" s="50"/>
      <c r="D28" s="51"/>
      <c r="E28" s="52">
        <f t="shared" si="1"/>
        <v>0</v>
      </c>
      <c r="F28" s="46"/>
      <c r="G28" s="46"/>
      <c r="H28" s="46"/>
      <c r="I28" s="47">
        <f t="shared" si="2"/>
        <v>0</v>
      </c>
      <c r="J28" s="47">
        <f t="shared" si="6"/>
        <v>0</v>
      </c>
      <c r="K28" s="48">
        <f t="shared" si="7"/>
        <v>0</v>
      </c>
      <c r="L28" s="245"/>
      <c r="M28" s="246"/>
      <c r="N28" s="246"/>
      <c r="O28" s="246"/>
      <c r="P28" s="247"/>
      <c r="Q28" s="128" t="b">
        <f t="shared" si="8"/>
        <v>0</v>
      </c>
      <c r="R28" s="128"/>
      <c r="S28" s="98">
        <f t="shared" si="3"/>
        <v>0</v>
      </c>
      <c r="T28" s="98">
        <f t="shared" si="4"/>
        <v>0</v>
      </c>
      <c r="U28" s="98">
        <f t="shared" si="4"/>
        <v>0</v>
      </c>
      <c r="V28" s="98">
        <f t="shared" si="4"/>
        <v>0</v>
      </c>
      <c r="W28" s="98">
        <f t="shared" si="5"/>
        <v>0</v>
      </c>
      <c r="X28" s="98">
        <f t="shared" si="5"/>
        <v>0</v>
      </c>
      <c r="Y28" s="98">
        <f t="shared" si="5"/>
        <v>0</v>
      </c>
      <c r="Z28" s="98"/>
      <c r="AA28" s="90"/>
      <c r="AB28" s="90"/>
      <c r="AC28" s="10"/>
      <c r="AD28" s="139"/>
      <c r="AE28" s="144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</row>
    <row r="29" spans="1:252" s="141" customFormat="1" ht="20.25" customHeight="1">
      <c r="A29" s="41" t="str">
        <f t="shared" si="0"/>
        <v>Dienstag</v>
      </c>
      <c r="B29" s="49">
        <f t="shared" si="9"/>
        <v>43200</v>
      </c>
      <c r="C29" s="50"/>
      <c r="D29" s="51"/>
      <c r="E29" s="52">
        <f t="shared" si="1"/>
        <v>0</v>
      </c>
      <c r="F29" s="46"/>
      <c r="G29" s="46"/>
      <c r="H29" s="46"/>
      <c r="I29" s="47">
        <f t="shared" si="2"/>
        <v>0</v>
      </c>
      <c r="J29" s="47">
        <f t="shared" si="6"/>
        <v>0</v>
      </c>
      <c r="K29" s="48">
        <f t="shared" si="7"/>
        <v>0</v>
      </c>
      <c r="L29" s="245"/>
      <c r="M29" s="246"/>
      <c r="N29" s="246"/>
      <c r="O29" s="246"/>
      <c r="P29" s="247"/>
      <c r="Q29" s="128" t="b">
        <f t="shared" si="8"/>
        <v>0</v>
      </c>
      <c r="R29" s="128"/>
      <c r="S29" s="98">
        <f t="shared" si="3"/>
        <v>0</v>
      </c>
      <c r="T29" s="98">
        <f t="shared" si="4"/>
        <v>0</v>
      </c>
      <c r="U29" s="98">
        <f t="shared" si="4"/>
        <v>0</v>
      </c>
      <c r="V29" s="98">
        <f t="shared" si="4"/>
        <v>0</v>
      </c>
      <c r="W29" s="98">
        <f t="shared" si="5"/>
        <v>0</v>
      </c>
      <c r="X29" s="98">
        <f t="shared" si="5"/>
        <v>0</v>
      </c>
      <c r="Y29" s="98">
        <f t="shared" si="5"/>
        <v>0</v>
      </c>
      <c r="Z29" s="98"/>
      <c r="AA29" s="90"/>
      <c r="AB29" s="90"/>
      <c r="AC29" s="10"/>
      <c r="AD29" s="139"/>
      <c r="AE29" s="144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</row>
    <row r="30" spans="1:252" s="141" customFormat="1" ht="20.25" customHeight="1">
      <c r="A30" s="41" t="str">
        <f t="shared" si="0"/>
        <v>Mittwoch</v>
      </c>
      <c r="B30" s="49">
        <f t="shared" si="9"/>
        <v>43201</v>
      </c>
      <c r="C30" s="50"/>
      <c r="D30" s="51"/>
      <c r="E30" s="52">
        <f t="shared" si="1"/>
        <v>0</v>
      </c>
      <c r="F30" s="46"/>
      <c r="G30" s="46"/>
      <c r="H30" s="46"/>
      <c r="I30" s="47">
        <f t="shared" si="2"/>
        <v>0</v>
      </c>
      <c r="J30" s="47">
        <f t="shared" si="6"/>
        <v>0</v>
      </c>
      <c r="K30" s="48">
        <f t="shared" si="7"/>
        <v>0</v>
      </c>
      <c r="L30" s="245"/>
      <c r="M30" s="246"/>
      <c r="N30" s="246"/>
      <c r="O30" s="246"/>
      <c r="P30" s="247"/>
      <c r="Q30" s="128" t="b">
        <f t="shared" si="8"/>
        <v>0</v>
      </c>
      <c r="R30" s="128"/>
      <c r="S30" s="98">
        <f t="shared" si="3"/>
        <v>0</v>
      </c>
      <c r="T30" s="98">
        <f t="shared" si="4"/>
        <v>0</v>
      </c>
      <c r="U30" s="98">
        <f t="shared" si="4"/>
        <v>0</v>
      </c>
      <c r="V30" s="98">
        <f t="shared" si="4"/>
        <v>0</v>
      </c>
      <c r="W30" s="98">
        <f t="shared" si="5"/>
        <v>0</v>
      </c>
      <c r="X30" s="98">
        <f t="shared" si="5"/>
        <v>0</v>
      </c>
      <c r="Y30" s="98">
        <f t="shared" si="5"/>
        <v>0</v>
      </c>
      <c r="Z30" s="98"/>
      <c r="AA30" s="90"/>
      <c r="AB30" s="99"/>
      <c r="AC30" s="10"/>
      <c r="AD30" s="139"/>
      <c r="AE30" s="144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</row>
    <row r="31" spans="1:252" s="141" customFormat="1" ht="20.25" customHeight="1">
      <c r="A31" s="41" t="str">
        <f t="shared" si="0"/>
        <v>Donnerstag</v>
      </c>
      <c r="B31" s="49">
        <f t="shared" si="9"/>
        <v>43202</v>
      </c>
      <c r="C31" s="50"/>
      <c r="D31" s="51"/>
      <c r="E31" s="52">
        <f t="shared" si="1"/>
        <v>0</v>
      </c>
      <c r="F31" s="46"/>
      <c r="G31" s="46"/>
      <c r="H31" s="46"/>
      <c r="I31" s="47">
        <f t="shared" si="2"/>
        <v>0</v>
      </c>
      <c r="J31" s="47">
        <f t="shared" si="6"/>
        <v>0</v>
      </c>
      <c r="K31" s="48">
        <f t="shared" si="7"/>
        <v>0</v>
      </c>
      <c r="L31" s="245"/>
      <c r="M31" s="246"/>
      <c r="N31" s="246"/>
      <c r="O31" s="246"/>
      <c r="P31" s="247"/>
      <c r="Q31" s="128" t="b">
        <f t="shared" si="8"/>
        <v>0</v>
      </c>
      <c r="R31" s="128"/>
      <c r="S31" s="98">
        <f t="shared" si="3"/>
        <v>0</v>
      </c>
      <c r="T31" s="98">
        <f t="shared" si="4"/>
        <v>0</v>
      </c>
      <c r="U31" s="98">
        <f t="shared" si="4"/>
        <v>0</v>
      </c>
      <c r="V31" s="98">
        <f t="shared" si="4"/>
        <v>0</v>
      </c>
      <c r="W31" s="98">
        <f t="shared" si="5"/>
        <v>0</v>
      </c>
      <c r="X31" s="98">
        <f t="shared" si="5"/>
        <v>0</v>
      </c>
      <c r="Y31" s="98">
        <f t="shared" si="5"/>
        <v>0</v>
      </c>
      <c r="Z31" s="98"/>
      <c r="AA31" s="90"/>
      <c r="AB31" s="90"/>
      <c r="AC31" s="10"/>
      <c r="AD31" s="139"/>
      <c r="AE31" s="144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</row>
    <row r="32" spans="1:252" s="141" customFormat="1" ht="20.25" customHeight="1">
      <c r="A32" s="41" t="str">
        <f t="shared" si="0"/>
        <v>Freitag</v>
      </c>
      <c r="B32" s="49">
        <f t="shared" si="9"/>
        <v>43203</v>
      </c>
      <c r="C32" s="50"/>
      <c r="D32" s="51"/>
      <c r="E32" s="52">
        <f t="shared" si="1"/>
        <v>0</v>
      </c>
      <c r="F32" s="46"/>
      <c r="G32" s="46"/>
      <c r="H32" s="46"/>
      <c r="I32" s="47">
        <f t="shared" si="2"/>
        <v>0</v>
      </c>
      <c r="J32" s="47">
        <f t="shared" si="6"/>
        <v>0</v>
      </c>
      <c r="K32" s="48">
        <f t="shared" si="7"/>
        <v>0</v>
      </c>
      <c r="L32" s="245"/>
      <c r="M32" s="246"/>
      <c r="N32" s="246"/>
      <c r="O32" s="246"/>
      <c r="P32" s="247"/>
      <c r="Q32" s="128" t="b">
        <f t="shared" si="8"/>
        <v>0</v>
      </c>
      <c r="R32" s="128"/>
      <c r="S32" s="98">
        <f t="shared" si="3"/>
        <v>0</v>
      </c>
      <c r="T32" s="98">
        <f t="shared" si="4"/>
        <v>0</v>
      </c>
      <c r="U32" s="98">
        <f t="shared" si="4"/>
        <v>0</v>
      </c>
      <c r="V32" s="98">
        <f t="shared" si="4"/>
        <v>0</v>
      </c>
      <c r="W32" s="98">
        <f t="shared" si="5"/>
        <v>0</v>
      </c>
      <c r="X32" s="98">
        <f t="shared" si="5"/>
        <v>0</v>
      </c>
      <c r="Y32" s="98">
        <f t="shared" si="5"/>
        <v>0</v>
      </c>
      <c r="Z32" s="98"/>
      <c r="AA32" s="90"/>
      <c r="AB32" s="90"/>
      <c r="AC32" s="10"/>
      <c r="AD32" s="139"/>
      <c r="AE32" s="144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</row>
    <row r="33" spans="1:252" s="141" customFormat="1" ht="20.25" customHeight="1">
      <c r="A33" s="41" t="str">
        <f t="shared" si="0"/>
        <v>Samstag</v>
      </c>
      <c r="B33" s="49">
        <f t="shared" si="9"/>
        <v>43204</v>
      </c>
      <c r="C33" s="50"/>
      <c r="D33" s="51"/>
      <c r="E33" s="52" t="str">
        <f t="shared" si="1"/>
        <v/>
      </c>
      <c r="F33" s="46"/>
      <c r="G33" s="46"/>
      <c r="H33" s="46"/>
      <c r="I33" s="47">
        <f t="shared" si="2"/>
        <v>0</v>
      </c>
      <c r="J33" s="47">
        <f t="shared" si="6"/>
        <v>0</v>
      </c>
      <c r="K33" s="48">
        <f t="shared" si="7"/>
        <v>0</v>
      </c>
      <c r="L33" s="245"/>
      <c r="M33" s="246"/>
      <c r="N33" s="246"/>
      <c r="O33" s="246"/>
      <c r="P33" s="247"/>
      <c r="Q33" s="128" t="b">
        <f t="shared" si="8"/>
        <v>0</v>
      </c>
      <c r="R33" s="128"/>
      <c r="S33" s="98">
        <f t="shared" si="3"/>
        <v>0</v>
      </c>
      <c r="T33" s="98">
        <f t="shared" si="4"/>
        <v>0</v>
      </c>
      <c r="U33" s="98">
        <f t="shared" si="4"/>
        <v>0</v>
      </c>
      <c r="V33" s="98">
        <f t="shared" si="4"/>
        <v>0</v>
      </c>
      <c r="W33" s="98">
        <f t="shared" si="5"/>
        <v>0</v>
      </c>
      <c r="X33" s="98">
        <f t="shared" si="5"/>
        <v>0</v>
      </c>
      <c r="Y33" s="98">
        <f t="shared" si="5"/>
        <v>0</v>
      </c>
      <c r="Z33" s="98"/>
      <c r="AA33" s="90"/>
      <c r="AB33" s="90"/>
      <c r="AC33" s="10"/>
      <c r="AD33" s="139"/>
      <c r="AE33" s="144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</row>
    <row r="34" spans="1:252" s="141" customFormat="1" ht="20.25" customHeight="1">
      <c r="A34" s="41" t="str">
        <f t="shared" si="0"/>
        <v>Sonntag</v>
      </c>
      <c r="B34" s="49">
        <f t="shared" si="9"/>
        <v>43205</v>
      </c>
      <c r="C34" s="50"/>
      <c r="D34" s="51"/>
      <c r="E34" s="52" t="str">
        <f t="shared" si="1"/>
        <v/>
      </c>
      <c r="F34" s="46"/>
      <c r="G34" s="46"/>
      <c r="H34" s="46"/>
      <c r="I34" s="47">
        <f t="shared" si="2"/>
        <v>0</v>
      </c>
      <c r="J34" s="47">
        <f t="shared" si="6"/>
        <v>0</v>
      </c>
      <c r="K34" s="48">
        <f t="shared" si="7"/>
        <v>0</v>
      </c>
      <c r="L34" s="245"/>
      <c r="M34" s="246"/>
      <c r="N34" s="246"/>
      <c r="O34" s="246"/>
      <c r="P34" s="247"/>
      <c r="Q34" s="128" t="b">
        <f t="shared" si="8"/>
        <v>0</v>
      </c>
      <c r="R34" s="128"/>
      <c r="S34" s="98">
        <f t="shared" si="3"/>
        <v>0</v>
      </c>
      <c r="T34" s="98">
        <f t="shared" si="4"/>
        <v>0</v>
      </c>
      <c r="U34" s="98">
        <f t="shared" si="4"/>
        <v>0</v>
      </c>
      <c r="V34" s="98">
        <f t="shared" si="4"/>
        <v>0</v>
      </c>
      <c r="W34" s="98">
        <f t="shared" si="5"/>
        <v>0</v>
      </c>
      <c r="X34" s="98">
        <f t="shared" si="5"/>
        <v>0</v>
      </c>
      <c r="Y34" s="98">
        <f t="shared" si="5"/>
        <v>0</v>
      </c>
      <c r="Z34" s="98"/>
      <c r="AA34" s="90"/>
      <c r="AB34" s="90"/>
      <c r="AC34" s="10"/>
      <c r="AD34" s="139"/>
      <c r="AE34" s="144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</row>
    <row r="35" spans="1:252" s="141" customFormat="1" ht="20.25" customHeight="1">
      <c r="A35" s="41" t="str">
        <f t="shared" si="0"/>
        <v>Montag</v>
      </c>
      <c r="B35" s="49">
        <f t="shared" si="9"/>
        <v>43206</v>
      </c>
      <c r="C35" s="50"/>
      <c r="D35" s="51"/>
      <c r="E35" s="52">
        <f t="shared" si="1"/>
        <v>0</v>
      </c>
      <c r="F35" s="46"/>
      <c r="G35" s="46"/>
      <c r="H35" s="46"/>
      <c r="I35" s="47">
        <f t="shared" si="2"/>
        <v>0</v>
      </c>
      <c r="J35" s="47">
        <f t="shared" si="6"/>
        <v>0</v>
      </c>
      <c r="K35" s="48">
        <f t="shared" si="7"/>
        <v>0</v>
      </c>
      <c r="L35" s="245"/>
      <c r="M35" s="246"/>
      <c r="N35" s="246"/>
      <c r="O35" s="246"/>
      <c r="P35" s="247"/>
      <c r="Q35" s="128" t="b">
        <f t="shared" si="8"/>
        <v>0</v>
      </c>
      <c r="R35" s="128"/>
      <c r="S35" s="98">
        <f t="shared" si="3"/>
        <v>0</v>
      </c>
      <c r="T35" s="98">
        <f t="shared" si="4"/>
        <v>0</v>
      </c>
      <c r="U35" s="98">
        <f t="shared" si="4"/>
        <v>0</v>
      </c>
      <c r="V35" s="98">
        <f t="shared" si="4"/>
        <v>0</v>
      </c>
      <c r="W35" s="98">
        <f t="shared" si="5"/>
        <v>0</v>
      </c>
      <c r="X35" s="98">
        <f t="shared" si="5"/>
        <v>0</v>
      </c>
      <c r="Y35" s="98">
        <f t="shared" si="5"/>
        <v>0</v>
      </c>
      <c r="Z35" s="98"/>
      <c r="AA35" s="90"/>
      <c r="AB35" s="90"/>
      <c r="AC35" s="10"/>
      <c r="AD35" s="139"/>
      <c r="AE35" s="144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</row>
    <row r="36" spans="1:252" s="141" customFormat="1" ht="20.25" customHeight="1">
      <c r="A36" s="41" t="str">
        <f t="shared" si="0"/>
        <v>Dienstag</v>
      </c>
      <c r="B36" s="49">
        <f t="shared" si="9"/>
        <v>43207</v>
      </c>
      <c r="C36" s="50"/>
      <c r="D36" s="51"/>
      <c r="E36" s="52">
        <f t="shared" si="1"/>
        <v>0</v>
      </c>
      <c r="F36" s="46"/>
      <c r="G36" s="46"/>
      <c r="H36" s="46"/>
      <c r="I36" s="47">
        <f t="shared" si="2"/>
        <v>0</v>
      </c>
      <c r="J36" s="47">
        <f t="shared" si="6"/>
        <v>0</v>
      </c>
      <c r="K36" s="48">
        <f t="shared" si="7"/>
        <v>0</v>
      </c>
      <c r="L36" s="245"/>
      <c r="M36" s="246"/>
      <c r="N36" s="246"/>
      <c r="O36" s="246"/>
      <c r="P36" s="247"/>
      <c r="Q36" s="128" t="b">
        <f t="shared" si="8"/>
        <v>0</v>
      </c>
      <c r="R36" s="128"/>
      <c r="S36" s="98">
        <f t="shared" si="3"/>
        <v>0</v>
      </c>
      <c r="T36" s="98">
        <f t="shared" si="4"/>
        <v>0</v>
      </c>
      <c r="U36" s="98">
        <f t="shared" si="4"/>
        <v>0</v>
      </c>
      <c r="V36" s="98">
        <f t="shared" si="4"/>
        <v>0</v>
      </c>
      <c r="W36" s="98">
        <f t="shared" si="5"/>
        <v>0</v>
      </c>
      <c r="X36" s="98">
        <f t="shared" si="5"/>
        <v>0</v>
      </c>
      <c r="Y36" s="98">
        <f t="shared" si="5"/>
        <v>0</v>
      </c>
      <c r="Z36" s="98"/>
      <c r="AA36" s="90"/>
      <c r="AB36" s="90"/>
      <c r="AC36" s="10"/>
      <c r="AD36" s="139"/>
      <c r="AE36" s="144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</row>
    <row r="37" spans="1:252" s="141" customFormat="1" ht="20.25" customHeight="1">
      <c r="A37" s="41" t="str">
        <f t="shared" si="0"/>
        <v>Mittwoch</v>
      </c>
      <c r="B37" s="49">
        <f t="shared" si="9"/>
        <v>43208</v>
      </c>
      <c r="C37" s="50"/>
      <c r="D37" s="51"/>
      <c r="E37" s="52">
        <f t="shared" si="1"/>
        <v>0</v>
      </c>
      <c r="F37" s="46"/>
      <c r="G37" s="46"/>
      <c r="H37" s="46"/>
      <c r="I37" s="47">
        <f t="shared" si="2"/>
        <v>0</v>
      </c>
      <c r="J37" s="47">
        <f t="shared" si="6"/>
        <v>0</v>
      </c>
      <c r="K37" s="48">
        <f t="shared" si="7"/>
        <v>0</v>
      </c>
      <c r="L37" s="245"/>
      <c r="M37" s="246"/>
      <c r="N37" s="246"/>
      <c r="O37" s="246"/>
      <c r="P37" s="247"/>
      <c r="Q37" s="128" t="b">
        <f t="shared" si="8"/>
        <v>0</v>
      </c>
      <c r="R37" s="128"/>
      <c r="S37" s="98">
        <f t="shared" si="3"/>
        <v>0</v>
      </c>
      <c r="T37" s="98">
        <f t="shared" si="4"/>
        <v>0</v>
      </c>
      <c r="U37" s="98">
        <f t="shared" si="4"/>
        <v>0</v>
      </c>
      <c r="V37" s="98">
        <f t="shared" si="4"/>
        <v>0</v>
      </c>
      <c r="W37" s="98">
        <f t="shared" si="5"/>
        <v>0</v>
      </c>
      <c r="X37" s="98">
        <f t="shared" si="5"/>
        <v>0</v>
      </c>
      <c r="Y37" s="98">
        <f t="shared" si="5"/>
        <v>0</v>
      </c>
      <c r="Z37" s="98"/>
      <c r="AA37" s="90"/>
      <c r="AB37" s="90"/>
      <c r="AC37" s="10"/>
      <c r="AD37" s="139"/>
      <c r="AE37" s="144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</row>
    <row r="38" spans="1:252" s="141" customFormat="1" ht="20.25" customHeight="1">
      <c r="A38" s="41" t="str">
        <f t="shared" si="0"/>
        <v>Donnerstag</v>
      </c>
      <c r="B38" s="49">
        <f t="shared" si="9"/>
        <v>43209</v>
      </c>
      <c r="C38" s="50"/>
      <c r="D38" s="51"/>
      <c r="E38" s="52">
        <f t="shared" si="1"/>
        <v>0</v>
      </c>
      <c r="F38" s="46"/>
      <c r="G38" s="46"/>
      <c r="H38" s="46"/>
      <c r="I38" s="47">
        <f t="shared" si="2"/>
        <v>0</v>
      </c>
      <c r="J38" s="47">
        <f t="shared" si="6"/>
        <v>0</v>
      </c>
      <c r="K38" s="48">
        <f t="shared" si="7"/>
        <v>0</v>
      </c>
      <c r="L38" s="245"/>
      <c r="M38" s="246"/>
      <c r="N38" s="246"/>
      <c r="O38" s="246"/>
      <c r="P38" s="247"/>
      <c r="Q38" s="128" t="b">
        <f t="shared" si="8"/>
        <v>0</v>
      </c>
      <c r="R38" s="128"/>
      <c r="S38" s="98">
        <f t="shared" si="3"/>
        <v>0</v>
      </c>
      <c r="T38" s="98">
        <f t="shared" si="4"/>
        <v>0</v>
      </c>
      <c r="U38" s="98">
        <f t="shared" si="4"/>
        <v>0</v>
      </c>
      <c r="V38" s="98">
        <f t="shared" si="4"/>
        <v>0</v>
      </c>
      <c r="W38" s="98">
        <f t="shared" si="5"/>
        <v>0</v>
      </c>
      <c r="X38" s="98">
        <f t="shared" si="5"/>
        <v>0</v>
      </c>
      <c r="Y38" s="98">
        <f t="shared" si="5"/>
        <v>0</v>
      </c>
      <c r="Z38" s="98"/>
      <c r="AA38" s="90"/>
      <c r="AB38" s="90"/>
      <c r="AC38" s="10"/>
      <c r="AD38" s="139"/>
      <c r="AE38" s="144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</row>
    <row r="39" spans="1:252" s="141" customFormat="1" ht="20.25" customHeight="1">
      <c r="A39" s="41" t="str">
        <f t="shared" si="0"/>
        <v>Freitag</v>
      </c>
      <c r="B39" s="49">
        <f t="shared" si="9"/>
        <v>43210</v>
      </c>
      <c r="C39" s="50"/>
      <c r="D39" s="51"/>
      <c r="E39" s="52">
        <f t="shared" si="1"/>
        <v>0</v>
      </c>
      <c r="F39" s="46"/>
      <c r="G39" s="46"/>
      <c r="H39" s="46"/>
      <c r="I39" s="47">
        <f t="shared" si="2"/>
        <v>0</v>
      </c>
      <c r="J39" s="47">
        <f t="shared" si="6"/>
        <v>0</v>
      </c>
      <c r="K39" s="48">
        <f t="shared" si="7"/>
        <v>0</v>
      </c>
      <c r="L39" s="245"/>
      <c r="M39" s="246"/>
      <c r="N39" s="246"/>
      <c r="O39" s="246"/>
      <c r="P39" s="247"/>
      <c r="Q39" s="128" t="b">
        <f t="shared" si="8"/>
        <v>0</v>
      </c>
      <c r="R39" s="128"/>
      <c r="S39" s="98">
        <f t="shared" si="3"/>
        <v>0</v>
      </c>
      <c r="T39" s="98">
        <f t="shared" si="4"/>
        <v>0</v>
      </c>
      <c r="U39" s="98">
        <f t="shared" si="4"/>
        <v>0</v>
      </c>
      <c r="V39" s="98">
        <f t="shared" si="4"/>
        <v>0</v>
      </c>
      <c r="W39" s="98">
        <f t="shared" si="5"/>
        <v>0</v>
      </c>
      <c r="X39" s="98">
        <f t="shared" si="5"/>
        <v>0</v>
      </c>
      <c r="Y39" s="98">
        <f t="shared" si="5"/>
        <v>0</v>
      </c>
      <c r="Z39" s="98"/>
      <c r="AA39" s="90"/>
      <c r="AB39" s="90"/>
      <c r="AC39" s="10"/>
      <c r="AD39" s="139"/>
      <c r="AE39" s="144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</row>
    <row r="40" spans="1:252" s="141" customFormat="1" ht="20.25" customHeight="1">
      <c r="A40" s="41" t="str">
        <f t="shared" si="0"/>
        <v>Samstag</v>
      </c>
      <c r="B40" s="49">
        <f t="shared" si="9"/>
        <v>43211</v>
      </c>
      <c r="C40" s="50"/>
      <c r="D40" s="51"/>
      <c r="E40" s="52" t="str">
        <f t="shared" si="1"/>
        <v/>
      </c>
      <c r="F40" s="46"/>
      <c r="G40" s="46"/>
      <c r="H40" s="46"/>
      <c r="I40" s="47">
        <f t="shared" si="2"/>
        <v>0</v>
      </c>
      <c r="J40" s="47">
        <f t="shared" si="6"/>
        <v>0</v>
      </c>
      <c r="K40" s="48">
        <f t="shared" si="7"/>
        <v>0</v>
      </c>
      <c r="L40" s="245"/>
      <c r="M40" s="246"/>
      <c r="N40" s="246"/>
      <c r="O40" s="246"/>
      <c r="P40" s="247"/>
      <c r="Q40" s="128" t="b">
        <f t="shared" si="8"/>
        <v>0</v>
      </c>
      <c r="R40" s="128"/>
      <c r="S40" s="98">
        <f t="shared" si="3"/>
        <v>0</v>
      </c>
      <c r="T40" s="98">
        <f t="shared" si="4"/>
        <v>0</v>
      </c>
      <c r="U40" s="98">
        <f t="shared" si="4"/>
        <v>0</v>
      </c>
      <c r="V40" s="98">
        <f t="shared" si="4"/>
        <v>0</v>
      </c>
      <c r="W40" s="98">
        <f t="shared" si="5"/>
        <v>0</v>
      </c>
      <c r="X40" s="98">
        <f t="shared" si="5"/>
        <v>0</v>
      </c>
      <c r="Y40" s="98">
        <f t="shared" si="5"/>
        <v>0</v>
      </c>
      <c r="Z40" s="98"/>
      <c r="AA40" s="90"/>
      <c r="AB40" s="90"/>
      <c r="AC40" s="10"/>
      <c r="AD40" s="139"/>
      <c r="AE40" s="144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</row>
    <row r="41" spans="1:252" s="141" customFormat="1" ht="20.25" customHeight="1">
      <c r="A41" s="41" t="str">
        <f t="shared" si="0"/>
        <v>Sonntag</v>
      </c>
      <c r="B41" s="49">
        <f t="shared" si="9"/>
        <v>43212</v>
      </c>
      <c r="C41" s="50"/>
      <c r="D41" s="51"/>
      <c r="E41" s="52" t="str">
        <f t="shared" si="1"/>
        <v/>
      </c>
      <c r="F41" s="46"/>
      <c r="G41" s="46"/>
      <c r="H41" s="46"/>
      <c r="I41" s="47">
        <f t="shared" si="2"/>
        <v>0</v>
      </c>
      <c r="J41" s="47">
        <f t="shared" si="6"/>
        <v>0</v>
      </c>
      <c r="K41" s="48">
        <f t="shared" si="7"/>
        <v>0</v>
      </c>
      <c r="L41" s="245"/>
      <c r="M41" s="246"/>
      <c r="N41" s="246"/>
      <c r="O41" s="246"/>
      <c r="P41" s="247"/>
      <c r="Q41" s="128" t="b">
        <f t="shared" si="8"/>
        <v>0</v>
      </c>
      <c r="R41" s="128"/>
      <c r="S41" s="98">
        <f t="shared" si="3"/>
        <v>0</v>
      </c>
      <c r="T41" s="98">
        <f t="shared" si="4"/>
        <v>0</v>
      </c>
      <c r="U41" s="98">
        <f t="shared" si="4"/>
        <v>0</v>
      </c>
      <c r="V41" s="98">
        <f t="shared" si="4"/>
        <v>0</v>
      </c>
      <c r="W41" s="98">
        <f t="shared" si="5"/>
        <v>0</v>
      </c>
      <c r="X41" s="98">
        <f t="shared" si="5"/>
        <v>0</v>
      </c>
      <c r="Y41" s="98">
        <f t="shared" si="5"/>
        <v>0</v>
      </c>
      <c r="Z41" s="98"/>
      <c r="AA41" s="90"/>
      <c r="AB41" s="90"/>
      <c r="AC41" s="10"/>
      <c r="AD41" s="139"/>
      <c r="AE41" s="14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</row>
    <row r="42" spans="1:252" s="141" customFormat="1" ht="20.25" customHeight="1">
      <c r="A42" s="41" t="str">
        <f t="shared" si="0"/>
        <v>Montag</v>
      </c>
      <c r="B42" s="49">
        <f t="shared" si="9"/>
        <v>43213</v>
      </c>
      <c r="C42" s="50"/>
      <c r="D42" s="51"/>
      <c r="E42" s="52">
        <f t="shared" si="1"/>
        <v>0</v>
      </c>
      <c r="F42" s="46"/>
      <c r="G42" s="46"/>
      <c r="H42" s="46"/>
      <c r="I42" s="47">
        <f t="shared" si="2"/>
        <v>0</v>
      </c>
      <c r="J42" s="47">
        <f t="shared" si="6"/>
        <v>0</v>
      </c>
      <c r="K42" s="48">
        <f t="shared" si="7"/>
        <v>0</v>
      </c>
      <c r="L42" s="245"/>
      <c r="M42" s="246"/>
      <c r="N42" s="246"/>
      <c r="O42" s="246"/>
      <c r="P42" s="247"/>
      <c r="Q42" s="128" t="b">
        <f t="shared" si="8"/>
        <v>0</v>
      </c>
      <c r="R42" s="128"/>
      <c r="S42" s="98">
        <f t="shared" si="3"/>
        <v>0</v>
      </c>
      <c r="T42" s="98">
        <f t="shared" si="4"/>
        <v>0</v>
      </c>
      <c r="U42" s="98">
        <f t="shared" si="4"/>
        <v>0</v>
      </c>
      <c r="V42" s="98">
        <f t="shared" si="4"/>
        <v>0</v>
      </c>
      <c r="W42" s="98">
        <f t="shared" si="5"/>
        <v>0</v>
      </c>
      <c r="X42" s="98">
        <f t="shared" si="5"/>
        <v>0</v>
      </c>
      <c r="Y42" s="98">
        <f t="shared" si="5"/>
        <v>0</v>
      </c>
      <c r="Z42" s="98"/>
      <c r="AA42" s="90"/>
      <c r="AB42" s="90"/>
      <c r="AC42" s="10"/>
      <c r="AD42" s="139"/>
      <c r="AE42" s="144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</row>
    <row r="43" spans="1:252" s="141" customFormat="1" ht="20.25" customHeight="1">
      <c r="A43" s="41" t="str">
        <f t="shared" si="0"/>
        <v>Dienstag</v>
      </c>
      <c r="B43" s="49">
        <f t="shared" si="9"/>
        <v>43214</v>
      </c>
      <c r="C43" s="50"/>
      <c r="D43" s="51"/>
      <c r="E43" s="52">
        <f t="shared" si="1"/>
        <v>0</v>
      </c>
      <c r="F43" s="46"/>
      <c r="G43" s="46"/>
      <c r="H43" s="46"/>
      <c r="I43" s="47">
        <f t="shared" si="2"/>
        <v>0</v>
      </c>
      <c r="J43" s="47">
        <f t="shared" si="6"/>
        <v>0</v>
      </c>
      <c r="K43" s="48">
        <f t="shared" si="7"/>
        <v>0</v>
      </c>
      <c r="L43" s="245"/>
      <c r="M43" s="246"/>
      <c r="N43" s="246"/>
      <c r="O43" s="246"/>
      <c r="P43" s="247"/>
      <c r="Q43" s="128" t="b">
        <f t="shared" si="8"/>
        <v>0</v>
      </c>
      <c r="R43" s="128"/>
      <c r="S43" s="98">
        <f t="shared" si="3"/>
        <v>0</v>
      </c>
      <c r="T43" s="98">
        <f t="shared" si="4"/>
        <v>0</v>
      </c>
      <c r="U43" s="98">
        <f t="shared" si="4"/>
        <v>0</v>
      </c>
      <c r="V43" s="98">
        <f t="shared" si="4"/>
        <v>0</v>
      </c>
      <c r="W43" s="98">
        <f t="shared" si="5"/>
        <v>0</v>
      </c>
      <c r="X43" s="98">
        <f t="shared" si="5"/>
        <v>0</v>
      </c>
      <c r="Y43" s="98">
        <f t="shared" si="5"/>
        <v>0</v>
      </c>
      <c r="Z43" s="98"/>
      <c r="AA43" s="90"/>
      <c r="AB43" s="90"/>
      <c r="AC43" s="10"/>
      <c r="AD43" s="139"/>
      <c r="AE43" s="144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</row>
    <row r="44" spans="1:252" s="141" customFormat="1" ht="20.25" customHeight="1">
      <c r="A44" s="41" t="str">
        <f t="shared" si="0"/>
        <v>Mittwoch</v>
      </c>
      <c r="B44" s="49">
        <f t="shared" si="9"/>
        <v>43215</v>
      </c>
      <c r="C44" s="50"/>
      <c r="D44" s="51"/>
      <c r="E44" s="52">
        <f t="shared" si="1"/>
        <v>0</v>
      </c>
      <c r="F44" s="46"/>
      <c r="G44" s="46"/>
      <c r="H44" s="46"/>
      <c r="I44" s="47">
        <f t="shared" si="2"/>
        <v>0</v>
      </c>
      <c r="J44" s="47">
        <f t="shared" si="6"/>
        <v>0</v>
      </c>
      <c r="K44" s="48">
        <f t="shared" si="7"/>
        <v>0</v>
      </c>
      <c r="L44" s="245"/>
      <c r="M44" s="246"/>
      <c r="N44" s="246"/>
      <c r="O44" s="246"/>
      <c r="P44" s="247"/>
      <c r="Q44" s="128" t="b">
        <f t="shared" si="8"/>
        <v>0</v>
      </c>
      <c r="R44" s="128"/>
      <c r="S44" s="98">
        <f t="shared" si="3"/>
        <v>0</v>
      </c>
      <c r="T44" s="98">
        <f t="shared" si="4"/>
        <v>0</v>
      </c>
      <c r="U44" s="98">
        <f t="shared" si="4"/>
        <v>0</v>
      </c>
      <c r="V44" s="98">
        <f t="shared" si="4"/>
        <v>0</v>
      </c>
      <c r="W44" s="98">
        <f t="shared" si="5"/>
        <v>0</v>
      </c>
      <c r="X44" s="98">
        <f t="shared" si="5"/>
        <v>0</v>
      </c>
      <c r="Y44" s="98">
        <f t="shared" si="5"/>
        <v>0</v>
      </c>
      <c r="Z44" s="98"/>
      <c r="AA44" s="90"/>
      <c r="AB44" s="90"/>
      <c r="AC44" s="10"/>
      <c r="AD44" s="139"/>
      <c r="AE44" s="144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</row>
    <row r="45" spans="1:252" s="141" customFormat="1" ht="20.25" customHeight="1">
      <c r="A45" s="41" t="str">
        <f t="shared" si="0"/>
        <v>Donnerstag</v>
      </c>
      <c r="B45" s="49">
        <f t="shared" si="9"/>
        <v>43216</v>
      </c>
      <c r="C45" s="50"/>
      <c r="D45" s="51"/>
      <c r="E45" s="52">
        <f t="shared" si="1"/>
        <v>0</v>
      </c>
      <c r="F45" s="46"/>
      <c r="G45" s="46"/>
      <c r="H45" s="46"/>
      <c r="I45" s="47">
        <f t="shared" si="2"/>
        <v>0</v>
      </c>
      <c r="J45" s="47">
        <f t="shared" si="6"/>
        <v>0</v>
      </c>
      <c r="K45" s="48">
        <f t="shared" si="7"/>
        <v>0</v>
      </c>
      <c r="L45" s="245"/>
      <c r="M45" s="246"/>
      <c r="N45" s="246"/>
      <c r="O45" s="246"/>
      <c r="P45" s="247"/>
      <c r="Q45" s="128" t="b">
        <f t="shared" si="8"/>
        <v>0</v>
      </c>
      <c r="R45" s="128"/>
      <c r="S45" s="98">
        <f t="shared" si="3"/>
        <v>0</v>
      </c>
      <c r="T45" s="98">
        <f t="shared" si="4"/>
        <v>0</v>
      </c>
      <c r="U45" s="98">
        <f t="shared" si="4"/>
        <v>0</v>
      </c>
      <c r="V45" s="98">
        <f t="shared" si="4"/>
        <v>0</v>
      </c>
      <c r="W45" s="98">
        <f t="shared" si="5"/>
        <v>0</v>
      </c>
      <c r="X45" s="98">
        <f t="shared" si="5"/>
        <v>0</v>
      </c>
      <c r="Y45" s="98">
        <f t="shared" si="5"/>
        <v>0</v>
      </c>
      <c r="Z45" s="98"/>
      <c r="AA45" s="90"/>
      <c r="AB45" s="90"/>
      <c r="AC45" s="10"/>
      <c r="AD45" s="139"/>
      <c r="AE45" s="144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</row>
    <row r="46" spans="1:252" s="141" customFormat="1" ht="20.25" customHeight="1">
      <c r="A46" s="41" t="str">
        <f t="shared" si="0"/>
        <v>Freitag</v>
      </c>
      <c r="B46" s="49">
        <f t="shared" si="9"/>
        <v>43217</v>
      </c>
      <c r="C46" s="50"/>
      <c r="D46" s="51"/>
      <c r="E46" s="52">
        <f t="shared" si="1"/>
        <v>0</v>
      </c>
      <c r="F46" s="46"/>
      <c r="G46" s="46"/>
      <c r="H46" s="46"/>
      <c r="I46" s="47">
        <f t="shared" si="2"/>
        <v>0</v>
      </c>
      <c r="J46" s="47">
        <f t="shared" si="6"/>
        <v>0</v>
      </c>
      <c r="K46" s="48">
        <f t="shared" si="7"/>
        <v>0</v>
      </c>
      <c r="L46" s="245"/>
      <c r="M46" s="246"/>
      <c r="N46" s="246"/>
      <c r="O46" s="246"/>
      <c r="P46" s="247"/>
      <c r="Q46" s="128" t="b">
        <f t="shared" si="8"/>
        <v>0</v>
      </c>
      <c r="R46" s="128"/>
      <c r="S46" s="98">
        <f t="shared" si="3"/>
        <v>0</v>
      </c>
      <c r="T46" s="98">
        <f t="shared" si="4"/>
        <v>0</v>
      </c>
      <c r="U46" s="98">
        <f t="shared" si="4"/>
        <v>0</v>
      </c>
      <c r="V46" s="98">
        <f t="shared" si="4"/>
        <v>0</v>
      </c>
      <c r="W46" s="98">
        <f t="shared" si="5"/>
        <v>0</v>
      </c>
      <c r="X46" s="98">
        <f t="shared" si="5"/>
        <v>0</v>
      </c>
      <c r="Y46" s="98">
        <f t="shared" si="5"/>
        <v>0</v>
      </c>
      <c r="Z46" s="98"/>
      <c r="AA46" s="90"/>
      <c r="AB46" s="90"/>
      <c r="AC46" s="10"/>
      <c r="AD46" s="139"/>
      <c r="AE46" s="144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</row>
    <row r="47" spans="1:252" s="141" customFormat="1" ht="20.25" customHeight="1">
      <c r="A47" s="41" t="str">
        <f t="shared" si="0"/>
        <v>Samstag</v>
      </c>
      <c r="B47" s="49">
        <f t="shared" si="9"/>
        <v>43218</v>
      </c>
      <c r="C47" s="50"/>
      <c r="D47" s="51"/>
      <c r="E47" s="52" t="str">
        <f t="shared" si="1"/>
        <v/>
      </c>
      <c r="F47" s="46"/>
      <c r="G47" s="46"/>
      <c r="H47" s="46"/>
      <c r="I47" s="47">
        <f t="shared" si="2"/>
        <v>0</v>
      </c>
      <c r="J47" s="47">
        <f t="shared" si="6"/>
        <v>0</v>
      </c>
      <c r="K47" s="48">
        <f t="shared" si="7"/>
        <v>0</v>
      </c>
      <c r="L47" s="245"/>
      <c r="M47" s="246"/>
      <c r="N47" s="246"/>
      <c r="O47" s="246"/>
      <c r="P47" s="247"/>
      <c r="Q47" s="128" t="b">
        <f t="shared" si="8"/>
        <v>0</v>
      </c>
      <c r="R47" s="128"/>
      <c r="S47" s="98">
        <f t="shared" si="3"/>
        <v>0</v>
      </c>
      <c r="T47" s="98">
        <f t="shared" si="4"/>
        <v>0</v>
      </c>
      <c r="U47" s="98">
        <f t="shared" si="4"/>
        <v>0</v>
      </c>
      <c r="V47" s="98">
        <f t="shared" si="4"/>
        <v>0</v>
      </c>
      <c r="W47" s="98">
        <f t="shared" si="5"/>
        <v>0</v>
      </c>
      <c r="X47" s="98">
        <f t="shared" si="5"/>
        <v>0</v>
      </c>
      <c r="Y47" s="98">
        <f t="shared" si="5"/>
        <v>0</v>
      </c>
      <c r="Z47" s="98"/>
      <c r="AA47" s="90"/>
      <c r="AB47" s="90"/>
      <c r="AC47" s="10"/>
      <c r="AD47" s="139"/>
      <c r="AE47" s="144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</row>
    <row r="48" spans="1:252" s="141" customFormat="1" ht="20.25" customHeight="1">
      <c r="A48" s="41" t="str">
        <f t="shared" si="0"/>
        <v>Sonntag</v>
      </c>
      <c r="B48" s="49">
        <f t="shared" si="9"/>
        <v>43219</v>
      </c>
      <c r="C48" s="50"/>
      <c r="D48" s="51"/>
      <c r="E48" s="52" t="str">
        <f t="shared" si="1"/>
        <v/>
      </c>
      <c r="F48" s="46"/>
      <c r="G48" s="46"/>
      <c r="H48" s="46"/>
      <c r="I48" s="47">
        <f t="shared" si="2"/>
        <v>0</v>
      </c>
      <c r="J48" s="47">
        <f t="shared" si="6"/>
        <v>0</v>
      </c>
      <c r="K48" s="48">
        <f t="shared" si="7"/>
        <v>0</v>
      </c>
      <c r="L48" s="245"/>
      <c r="M48" s="246"/>
      <c r="N48" s="246"/>
      <c r="O48" s="246"/>
      <c r="P48" s="247"/>
      <c r="Q48" s="128" t="b">
        <f t="shared" si="8"/>
        <v>0</v>
      </c>
      <c r="R48" s="128"/>
      <c r="S48" s="98">
        <f t="shared" si="3"/>
        <v>0</v>
      </c>
      <c r="T48" s="98">
        <f t="shared" si="4"/>
        <v>0</v>
      </c>
      <c r="U48" s="98">
        <f t="shared" si="4"/>
        <v>0</v>
      </c>
      <c r="V48" s="98">
        <f t="shared" si="4"/>
        <v>0</v>
      </c>
      <c r="W48" s="98">
        <f t="shared" si="5"/>
        <v>0</v>
      </c>
      <c r="X48" s="98">
        <f t="shared" si="5"/>
        <v>0</v>
      </c>
      <c r="Y48" s="98">
        <f t="shared" si="5"/>
        <v>0</v>
      </c>
      <c r="Z48" s="98"/>
      <c r="AA48" s="90"/>
      <c r="AB48" s="90"/>
      <c r="AC48" s="10"/>
      <c r="AD48" s="139"/>
      <c r="AE48" s="144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</row>
    <row r="49" spans="1:252" s="141" customFormat="1" ht="20.25" customHeight="1">
      <c r="A49" s="41" t="str">
        <f t="shared" si="0"/>
        <v>Montag</v>
      </c>
      <c r="B49" s="49">
        <f t="shared" si="9"/>
        <v>43220</v>
      </c>
      <c r="C49" s="50"/>
      <c r="D49" s="51"/>
      <c r="E49" s="52">
        <f t="shared" si="1"/>
        <v>0</v>
      </c>
      <c r="F49" s="46"/>
      <c r="G49" s="46"/>
      <c r="H49" s="46"/>
      <c r="I49" s="47">
        <f t="shared" si="2"/>
        <v>0</v>
      </c>
      <c r="J49" s="47">
        <f t="shared" si="6"/>
        <v>0</v>
      </c>
      <c r="K49" s="48">
        <f t="shared" si="7"/>
        <v>0</v>
      </c>
      <c r="L49" s="245"/>
      <c r="M49" s="246"/>
      <c r="N49" s="246"/>
      <c r="O49" s="246"/>
      <c r="P49" s="247"/>
      <c r="Q49" s="128" t="b">
        <f t="shared" si="8"/>
        <v>0</v>
      </c>
      <c r="R49" s="128"/>
      <c r="S49" s="98">
        <f t="shared" si="3"/>
        <v>0</v>
      </c>
      <c r="T49" s="98">
        <f t="shared" si="4"/>
        <v>0</v>
      </c>
      <c r="U49" s="98">
        <f t="shared" si="4"/>
        <v>0</v>
      </c>
      <c r="V49" s="98">
        <f t="shared" si="4"/>
        <v>0</v>
      </c>
      <c r="W49" s="98">
        <f t="shared" si="5"/>
        <v>0</v>
      </c>
      <c r="X49" s="98">
        <f t="shared" si="5"/>
        <v>0</v>
      </c>
      <c r="Y49" s="98">
        <f t="shared" si="5"/>
        <v>0</v>
      </c>
      <c r="Z49" s="98"/>
      <c r="AA49" s="90"/>
      <c r="AB49" s="90"/>
      <c r="AC49" s="10"/>
      <c r="AD49" s="139"/>
      <c r="AE49" s="144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</row>
    <row r="50" spans="1:252" s="141" customFormat="1" ht="20.25" customHeight="1" thickBot="1">
      <c r="A50" s="41" t="str">
        <f t="shared" si="0"/>
        <v>Samstag</v>
      </c>
      <c r="B50" s="49">
        <f t="shared" si="9"/>
        <v>0</v>
      </c>
      <c r="C50" s="55"/>
      <c r="D50" s="56"/>
      <c r="E50" s="52" t="str">
        <f t="shared" si="1"/>
        <v/>
      </c>
      <c r="F50" s="58"/>
      <c r="G50" s="58"/>
      <c r="H50" s="58"/>
      <c r="I50" s="47">
        <f t="shared" si="2"/>
        <v>0</v>
      </c>
      <c r="J50" s="59">
        <f t="shared" si="6"/>
        <v>0</v>
      </c>
      <c r="K50" s="60">
        <f t="shared" si="7"/>
        <v>0</v>
      </c>
      <c r="L50" s="248"/>
      <c r="M50" s="249"/>
      <c r="N50" s="249"/>
      <c r="O50" s="249"/>
      <c r="P50" s="250"/>
      <c r="Q50" s="128" t="b">
        <f t="shared" si="8"/>
        <v>0</v>
      </c>
      <c r="R50" s="128"/>
      <c r="S50" s="100">
        <f t="shared" si="3"/>
        <v>0</v>
      </c>
      <c r="T50" s="100">
        <f t="shared" si="4"/>
        <v>0</v>
      </c>
      <c r="U50" s="100">
        <f t="shared" si="4"/>
        <v>0</v>
      </c>
      <c r="V50" s="100">
        <f t="shared" si="4"/>
        <v>0</v>
      </c>
      <c r="W50" s="100">
        <f t="shared" si="5"/>
        <v>0</v>
      </c>
      <c r="X50" s="100">
        <f t="shared" si="5"/>
        <v>0</v>
      </c>
      <c r="Y50" s="100">
        <f t="shared" si="5"/>
        <v>0</v>
      </c>
      <c r="Z50" s="101"/>
      <c r="AA50" s="90"/>
      <c r="AB50" s="90"/>
      <c r="AC50" s="10"/>
      <c r="AD50" s="139"/>
      <c r="AE50" s="144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</row>
    <row r="51" spans="1:252" s="141" customFormat="1" ht="18.75" customHeight="1">
      <c r="A51" s="10"/>
      <c r="B51" s="61" t="s">
        <v>48</v>
      </c>
      <c r="C51" s="62"/>
      <c r="D51" s="63"/>
      <c r="E51" s="63" t="s">
        <v>24</v>
      </c>
      <c r="F51" s="64"/>
      <c r="G51" s="64"/>
      <c r="H51" s="64"/>
      <c r="I51" s="63" t="s">
        <v>34</v>
      </c>
      <c r="J51" s="63" t="s">
        <v>50</v>
      </c>
      <c r="K51" s="63" t="s">
        <v>49</v>
      </c>
      <c r="L51" s="65"/>
      <c r="M51" s="65"/>
      <c r="N51" s="65"/>
      <c r="O51" s="65"/>
      <c r="P51" s="66"/>
      <c r="Q51" s="67"/>
      <c r="R51" s="102"/>
      <c r="S51" s="98">
        <f>IF(E52="",0,INT(E52)+((E52-INT(E52))/100*60))</f>
        <v>0</v>
      </c>
      <c r="T51" s="102"/>
      <c r="U51" s="102"/>
      <c r="V51" s="10"/>
      <c r="W51" s="101">
        <f>IF(I52="","",INT(I52)+((I52-INT(I52))/100*60))</f>
        <v>0</v>
      </c>
      <c r="X51" s="98">
        <f>IF(J52="","",INT(J52)+((J52-INT(J52))/100*60))</f>
        <v>0</v>
      </c>
      <c r="Y51" s="103">
        <f>IF(K52="","",INT(K52)+((K52-INT(K52))/100*60))</f>
        <v>0</v>
      </c>
      <c r="Z51" s="103"/>
      <c r="AA51" s="90"/>
      <c r="AB51" s="90"/>
      <c r="AC51" s="10"/>
      <c r="AD51" s="139"/>
      <c r="AE51" s="144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</row>
    <row r="52" spans="1:252" s="141" customFormat="1" ht="18.75" customHeight="1">
      <c r="A52" s="10"/>
      <c r="B52" s="68"/>
      <c r="C52" s="69"/>
      <c r="D52" s="70"/>
      <c r="E52" s="71">
        <f>SUM(E20:E50)</f>
        <v>0</v>
      </c>
      <c r="F52" s="72"/>
      <c r="G52" s="73"/>
      <c r="H52" s="70"/>
      <c r="I52" s="71">
        <f>SUM(I20:I50)</f>
        <v>0</v>
      </c>
      <c r="J52" s="71">
        <f>SUM(J20:J50)</f>
        <v>0</v>
      </c>
      <c r="K52" s="131">
        <f>K50</f>
        <v>0</v>
      </c>
      <c r="L52" s="132"/>
      <c r="M52" s="132"/>
      <c r="N52" s="132"/>
      <c r="O52" s="132"/>
      <c r="P52" s="74"/>
      <c r="Q52" s="75"/>
      <c r="R52" s="105"/>
      <c r="S52" s="104">
        <f>E52/24</f>
        <v>0</v>
      </c>
      <c r="T52" s="105"/>
      <c r="U52" s="105"/>
      <c r="V52" s="10"/>
      <c r="W52" s="104">
        <f>I52/24</f>
        <v>0</v>
      </c>
      <c r="X52" s="104">
        <f>IF(X51&lt;0,"-"&amp;TEXT((X51*-1)/24,"[h]:mm"),X51/24)</f>
        <v>0</v>
      </c>
      <c r="Y52" s="10"/>
      <c r="Z52" s="10"/>
      <c r="AA52" s="90"/>
      <c r="AB52" s="90"/>
      <c r="AC52" s="10"/>
      <c r="AD52" s="139"/>
      <c r="AE52" s="144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</row>
    <row r="53" spans="1:252" s="141" customFormat="1" ht="15">
      <c r="A53" s="10"/>
      <c r="B53" s="76"/>
      <c r="C53" s="76"/>
      <c r="D53" s="76"/>
      <c r="E53" s="76"/>
      <c r="F53" s="77"/>
      <c r="G53" s="78"/>
      <c r="H53" s="157" t="s">
        <v>82</v>
      </c>
      <c r="I53" s="10"/>
      <c r="J53" s="158"/>
      <c r="K53" s="80"/>
      <c r="L53" s="81"/>
      <c r="M53" s="81"/>
      <c r="N53" s="81"/>
      <c r="O53" s="81"/>
      <c r="P53" s="82"/>
      <c r="Q53" s="82"/>
      <c r="R53" s="106"/>
      <c r="S53" s="106"/>
      <c r="T53" s="106"/>
      <c r="U53" s="106"/>
      <c r="V53" s="10"/>
      <c r="W53" s="10"/>
      <c r="X53" s="98">
        <f>IF(X51&lt;0,X51*-1,X51)</f>
        <v>0</v>
      </c>
      <c r="Y53" s="10"/>
      <c r="Z53" s="10"/>
      <c r="AA53" s="90"/>
      <c r="AB53" s="90"/>
      <c r="AC53" s="10"/>
      <c r="AD53" s="139"/>
      <c r="AE53" s="144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</row>
    <row r="54" spans="1:252" s="141" customFormat="1" ht="15">
      <c r="A54" s="10"/>
      <c r="B54" s="76"/>
      <c r="C54" s="76"/>
      <c r="D54" s="76"/>
      <c r="E54" s="76"/>
      <c r="F54" s="77"/>
      <c r="G54" s="78"/>
      <c r="H54" s="159" t="s">
        <v>76</v>
      </c>
      <c r="I54" s="158"/>
      <c r="J54" s="158"/>
      <c r="K54" s="80"/>
      <c r="L54" s="81"/>
      <c r="M54" s="81"/>
      <c r="N54" s="81"/>
      <c r="O54" s="81"/>
      <c r="P54" s="82"/>
      <c r="Q54" s="82"/>
      <c r="R54" s="106"/>
      <c r="S54" s="106"/>
      <c r="T54" s="106"/>
      <c r="U54" s="106"/>
      <c r="V54" s="10"/>
      <c r="W54" s="10"/>
      <c r="X54" s="104">
        <f>X53/24</f>
        <v>0</v>
      </c>
      <c r="Y54" s="10"/>
      <c r="Z54" s="10"/>
      <c r="AA54" s="90"/>
      <c r="AB54" s="90"/>
      <c r="AC54" s="10"/>
      <c r="AD54" s="139"/>
      <c r="AE54" s="144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</row>
    <row r="55" spans="1:252" s="141" customFormat="1" ht="15">
      <c r="A55" s="10"/>
      <c r="B55" s="83"/>
      <c r="C55" s="83"/>
      <c r="D55" s="83"/>
      <c r="E55" s="83"/>
      <c r="F55" s="83"/>
      <c r="G55" s="83"/>
      <c r="H55" s="84" t="s">
        <v>78</v>
      </c>
      <c r="I55" s="10"/>
      <c r="J55" s="10"/>
      <c r="K55" s="79"/>
      <c r="L55" s="79"/>
      <c r="M55" s="79"/>
      <c r="N55" s="79"/>
      <c r="O55" s="79"/>
      <c r="P55" s="29"/>
      <c r="Q55" s="29"/>
      <c r="R55" s="10"/>
      <c r="S55" s="10"/>
      <c r="T55" s="10"/>
      <c r="U55" s="10"/>
      <c r="V55" s="10"/>
      <c r="W55" s="10"/>
      <c r="X55" s="10"/>
      <c r="Y55" s="10"/>
      <c r="Z55" s="10"/>
      <c r="AA55" s="90"/>
      <c r="AB55" s="90"/>
      <c r="AC55" s="10"/>
      <c r="AD55" s="139"/>
      <c r="AE55" s="144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</row>
    <row r="56" spans="1:252" s="141" customFormat="1" ht="15">
      <c r="A56" s="10"/>
      <c r="B56" s="84"/>
      <c r="C56" s="84"/>
      <c r="D56" s="84"/>
      <c r="E56" s="84"/>
      <c r="F56" s="84"/>
      <c r="G56" s="84"/>
      <c r="H56" s="41" t="s">
        <v>81</v>
      </c>
      <c r="I56" s="160"/>
      <c r="J56" s="90"/>
      <c r="K56" s="251"/>
      <c r="L56" s="251"/>
      <c r="M56" s="166"/>
      <c r="N56" s="166"/>
      <c r="O56" s="166"/>
      <c r="P56" s="85"/>
      <c r="Q56" s="85"/>
      <c r="R56" s="107"/>
      <c r="S56" s="107"/>
      <c r="T56" s="107"/>
      <c r="U56" s="107"/>
      <c r="V56" s="10"/>
      <c r="W56" s="10"/>
      <c r="X56" s="10"/>
      <c r="Y56" s="10"/>
      <c r="Z56" s="10"/>
      <c r="AA56" s="90"/>
      <c r="AB56" s="90"/>
      <c r="AC56" s="10"/>
      <c r="AD56" s="139"/>
      <c r="AE56" s="144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</row>
    <row r="57" spans="1:252" s="141" customFormat="1" ht="15">
      <c r="A57" s="10"/>
      <c r="B57" s="86"/>
      <c r="C57" s="86"/>
      <c r="D57" s="86"/>
      <c r="E57" s="86"/>
      <c r="F57" s="86"/>
      <c r="G57" s="86"/>
      <c r="H57" s="161" t="s">
        <v>77</v>
      </c>
      <c r="I57" s="10"/>
      <c r="J57" s="10"/>
      <c r="K57" s="87"/>
      <c r="L57" s="87"/>
      <c r="M57" s="87"/>
      <c r="N57" s="87"/>
      <c r="O57" s="87"/>
      <c r="P57" s="88"/>
      <c r="Q57" s="29"/>
      <c r="R57" s="10"/>
      <c r="S57" s="10"/>
      <c r="T57" s="10"/>
      <c r="U57" s="10"/>
      <c r="V57" s="10"/>
      <c r="W57" s="10"/>
      <c r="X57" s="10"/>
      <c r="Y57" s="10"/>
      <c r="Z57" s="10"/>
      <c r="AA57" s="90"/>
      <c r="AB57" s="90"/>
      <c r="AC57" s="10"/>
      <c r="AD57" s="139"/>
      <c r="AE57" s="144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</row>
    <row r="58" spans="1:252" s="141" customFormat="1" ht="15">
      <c r="A58" s="10"/>
      <c r="B58" s="89" t="s">
        <v>5</v>
      </c>
      <c r="C58" s="252" t="s">
        <v>6</v>
      </c>
      <c r="D58" s="252"/>
      <c r="E58" s="252"/>
      <c r="F58" s="252"/>
      <c r="G58" s="252"/>
      <c r="H58" s="41" t="s">
        <v>79</v>
      </c>
      <c r="I58" s="162"/>
      <c r="J58" s="10"/>
      <c r="K58" s="89" t="s">
        <v>5</v>
      </c>
      <c r="L58" s="253" t="s">
        <v>20</v>
      </c>
      <c r="M58" s="253"/>
      <c r="N58" s="253"/>
      <c r="O58" s="253"/>
      <c r="P58" s="253"/>
      <c r="Q58" s="29"/>
      <c r="R58" s="10"/>
      <c r="S58" s="10"/>
      <c r="T58" s="10"/>
      <c r="U58" s="10"/>
      <c r="V58" s="10"/>
      <c r="W58" s="10"/>
      <c r="X58" s="10"/>
      <c r="Y58" s="10"/>
      <c r="Z58" s="10"/>
      <c r="AA58" s="90"/>
      <c r="AB58" s="90"/>
      <c r="AC58" s="10"/>
      <c r="AD58" s="139"/>
      <c r="AE58" s="144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</row>
    <row r="59" spans="1:252" s="141" customFormat="1" ht="15">
      <c r="A59" s="10"/>
      <c r="B59" s="89"/>
      <c r="C59" s="169"/>
      <c r="D59" s="169"/>
      <c r="E59" s="169"/>
      <c r="F59" s="169"/>
      <c r="G59" s="169"/>
      <c r="H59" s="41" t="s">
        <v>80</v>
      </c>
      <c r="I59" s="162"/>
      <c r="J59" s="10"/>
      <c r="K59" s="89"/>
      <c r="L59" s="169"/>
      <c r="M59" s="169"/>
      <c r="N59" s="169"/>
      <c r="O59" s="169"/>
      <c r="P59" s="169"/>
      <c r="Q59" s="29"/>
      <c r="R59" s="10"/>
      <c r="S59" s="10"/>
      <c r="T59" s="10"/>
      <c r="U59" s="10"/>
      <c r="V59" s="10"/>
      <c r="W59" s="10"/>
      <c r="X59" s="10"/>
      <c r="Y59" s="10"/>
      <c r="Z59" s="10"/>
      <c r="AA59" s="90"/>
      <c r="AB59" s="90"/>
      <c r="AC59" s="10"/>
      <c r="AD59" s="139"/>
      <c r="AE59" s="144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</row>
    <row r="60" spans="1:252" s="141" customFormat="1" ht="15">
      <c r="A60" s="10"/>
      <c r="B60" s="79"/>
      <c r="C60" s="79"/>
      <c r="D60" s="79"/>
      <c r="E60" s="79"/>
      <c r="F60" s="79"/>
      <c r="G60" s="79"/>
      <c r="H60" s="163" t="s">
        <v>83</v>
      </c>
      <c r="I60" s="41"/>
      <c r="J60" s="164">
        <v>42114</v>
      </c>
      <c r="K60" s="79"/>
      <c r="L60" s="79"/>
      <c r="M60" s="79"/>
      <c r="N60" s="79"/>
      <c r="O60" s="79"/>
      <c r="P60" s="29"/>
      <c r="Q60" s="29"/>
      <c r="R60" s="10"/>
      <c r="S60" s="10"/>
      <c r="T60" s="10"/>
      <c r="U60" s="10"/>
      <c r="V60" s="90"/>
      <c r="W60" s="10"/>
      <c r="X60" s="10"/>
      <c r="Y60" s="10"/>
      <c r="Z60" s="10"/>
      <c r="AA60" s="90"/>
      <c r="AB60" s="90"/>
      <c r="AC60" s="10"/>
      <c r="AD60" s="139"/>
      <c r="AE60" s="144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</row>
    <row r="61" spans="1:252" s="141" customFormat="1" ht="15" hidden="1">
      <c r="A61" s="10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29"/>
      <c r="Q61" s="29"/>
      <c r="R61" s="10"/>
      <c r="S61" s="10"/>
      <c r="T61" s="10"/>
      <c r="U61" s="10"/>
      <c r="V61" s="10"/>
      <c r="W61" s="10"/>
      <c r="X61" s="10"/>
      <c r="Y61" s="10"/>
      <c r="Z61" s="10"/>
      <c r="AA61" s="90"/>
      <c r="AB61" s="90"/>
      <c r="AC61" s="10"/>
      <c r="AD61" s="139"/>
      <c r="AE61" s="144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</row>
    <row r="62" spans="1:252" s="141" customFormat="1" ht="15" hidden="1">
      <c r="A62" s="10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29"/>
      <c r="Q62" s="29"/>
      <c r="R62" s="10"/>
      <c r="S62" s="10"/>
      <c r="T62" s="10"/>
      <c r="U62" s="10"/>
      <c r="V62" s="10"/>
      <c r="W62" s="10"/>
      <c r="X62" s="10"/>
      <c r="Y62" s="10"/>
      <c r="Z62" s="10"/>
      <c r="AA62" s="90"/>
      <c r="AB62" s="90"/>
      <c r="AC62" s="10"/>
      <c r="AD62" s="139"/>
      <c r="AE62" s="144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</row>
    <row r="63" spans="1:252" s="141" customFormat="1" ht="15" hidden="1">
      <c r="A63" s="10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29"/>
      <c r="Q63" s="29"/>
      <c r="R63" s="10"/>
      <c r="S63" s="10"/>
      <c r="T63" s="10"/>
      <c r="U63" s="10"/>
      <c r="V63" s="10"/>
      <c r="W63" s="10"/>
      <c r="X63" s="10"/>
      <c r="Y63" s="10"/>
      <c r="Z63" s="10"/>
      <c r="AA63" s="90"/>
      <c r="AB63" s="90"/>
      <c r="AC63" s="10"/>
      <c r="AD63" s="139"/>
      <c r="AE63" s="144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</row>
    <row r="64" spans="1:252" s="141" customFormat="1" ht="15" hidden="1">
      <c r="A64" s="10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29"/>
      <c r="Q64" s="29"/>
      <c r="R64" s="10"/>
      <c r="S64" s="10"/>
      <c r="T64" s="10"/>
      <c r="U64" s="10"/>
      <c r="V64" s="10"/>
      <c r="W64" s="10"/>
      <c r="X64" s="10"/>
      <c r="Y64" s="10"/>
      <c r="Z64" s="10"/>
      <c r="AA64" s="90"/>
      <c r="AB64" s="90"/>
      <c r="AC64" s="10"/>
      <c r="AD64" s="139"/>
      <c r="AE64" s="144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</row>
    <row r="65" spans="1:252" s="141" customFormat="1" ht="15" hidden="1">
      <c r="A65" s="10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29"/>
      <c r="Q65" s="29"/>
      <c r="R65" s="10"/>
      <c r="S65" s="10"/>
      <c r="T65" s="10"/>
      <c r="U65" s="10"/>
      <c r="V65" s="10"/>
      <c r="W65" s="10"/>
      <c r="X65" s="10"/>
      <c r="Y65" s="10"/>
      <c r="Z65" s="10"/>
      <c r="AA65" s="90"/>
      <c r="AB65" s="90"/>
      <c r="AC65" s="10"/>
      <c r="AD65" s="139"/>
      <c r="AE65" s="144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</row>
    <row r="66" spans="1:252" s="141" customFormat="1" ht="15" hidden="1">
      <c r="A66" s="10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29"/>
      <c r="Q66" s="29"/>
      <c r="R66" s="10"/>
      <c r="S66" s="10"/>
      <c r="T66" s="10"/>
      <c r="U66" s="10"/>
      <c r="V66" s="10"/>
      <c r="W66" s="10"/>
      <c r="X66" s="10"/>
      <c r="Y66" s="10"/>
      <c r="Z66" s="10"/>
      <c r="AA66" s="90"/>
      <c r="AB66" s="90"/>
      <c r="AC66" s="10"/>
      <c r="AD66" s="139"/>
      <c r="AE66" s="144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</row>
    <row r="67" spans="1:252" s="141" customFormat="1" ht="15" hidden="1">
      <c r="A67" s="10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29"/>
      <c r="Q67" s="29"/>
      <c r="R67" s="10"/>
      <c r="S67" s="10"/>
      <c r="T67" s="10"/>
      <c r="U67" s="10"/>
      <c r="V67" s="10"/>
      <c r="W67" s="10"/>
      <c r="X67" s="10"/>
      <c r="Y67" s="10"/>
      <c r="Z67" s="10"/>
      <c r="AA67" s="90"/>
      <c r="AB67" s="90"/>
      <c r="AC67" s="10"/>
      <c r="AD67" s="139"/>
      <c r="AE67" s="144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</row>
    <row r="68" spans="1:252" s="141" customFormat="1" ht="15" hidden="1">
      <c r="A68" s="10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29"/>
      <c r="Q68" s="29"/>
      <c r="R68" s="10"/>
      <c r="S68" s="10"/>
      <c r="T68" s="10"/>
      <c r="U68" s="10"/>
      <c r="V68" s="10"/>
      <c r="W68" s="10"/>
      <c r="X68" s="10"/>
      <c r="Y68" s="10"/>
      <c r="Z68" s="10"/>
      <c r="AA68" s="90"/>
      <c r="AB68" s="90"/>
      <c r="AC68" s="10"/>
      <c r="AD68" s="139"/>
      <c r="AE68" s="144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</row>
    <row r="69" spans="1:252" s="141" customFormat="1" ht="15" hidden="1">
      <c r="A69" s="10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29"/>
      <c r="Q69" s="29"/>
      <c r="R69" s="10"/>
      <c r="S69" s="10"/>
      <c r="T69" s="10"/>
      <c r="U69" s="10"/>
      <c r="V69" s="10"/>
      <c r="W69" s="10"/>
      <c r="X69" s="10"/>
      <c r="Y69" s="10"/>
      <c r="Z69" s="10"/>
      <c r="AA69" s="90"/>
      <c r="AB69" s="90"/>
      <c r="AC69" s="10"/>
      <c r="AD69" s="139"/>
      <c r="AE69" s="144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</row>
    <row r="70" spans="1:252" s="141" customFormat="1" ht="15" hidden="1">
      <c r="A70" s="10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29"/>
      <c r="Q70" s="29"/>
      <c r="R70" s="10"/>
      <c r="S70" s="10"/>
      <c r="T70" s="10"/>
      <c r="U70" s="10"/>
      <c r="V70" s="10"/>
      <c r="W70" s="10"/>
      <c r="X70" s="10"/>
      <c r="Y70" s="10"/>
      <c r="Z70" s="10"/>
      <c r="AA70" s="90"/>
      <c r="AB70" s="90"/>
      <c r="AC70" s="10"/>
      <c r="AD70" s="139"/>
      <c r="AE70" s="144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</row>
    <row r="71" spans="1:252" s="141" customFormat="1" ht="15" hidden="1">
      <c r="A71" s="10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29"/>
      <c r="Q71" s="29"/>
      <c r="R71" s="10"/>
      <c r="S71" s="10"/>
      <c r="T71" s="10"/>
      <c r="U71" s="10"/>
      <c r="V71" s="10"/>
      <c r="W71" s="10"/>
      <c r="X71" s="10"/>
      <c r="Y71" s="10"/>
      <c r="Z71" s="10"/>
      <c r="AA71" s="90"/>
      <c r="AB71" s="90"/>
      <c r="AC71" s="10"/>
      <c r="AD71" s="139"/>
      <c r="AE71" s="144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</row>
    <row r="72" spans="1:252" s="141" customFormat="1" ht="15" hidden="1">
      <c r="A72" s="10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29"/>
      <c r="Q72" s="29"/>
      <c r="R72" s="10"/>
      <c r="S72" s="10"/>
      <c r="T72" s="10"/>
      <c r="U72" s="10"/>
      <c r="V72" s="10"/>
      <c r="W72" s="10"/>
      <c r="X72" s="10"/>
      <c r="Y72" s="10"/>
      <c r="Z72" s="10"/>
      <c r="AA72" s="90"/>
      <c r="AB72" s="90"/>
      <c r="AC72" s="10"/>
      <c r="AD72" s="139"/>
      <c r="AE72" s="144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</row>
    <row r="73" spans="1:252" s="141" customFormat="1" ht="15" hidden="1">
      <c r="A73" s="10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29"/>
      <c r="Q73" s="29"/>
      <c r="R73" s="10"/>
      <c r="S73" s="10"/>
      <c r="T73" s="10"/>
      <c r="U73" s="10"/>
      <c r="V73" s="10"/>
      <c r="W73" s="10"/>
      <c r="X73" s="10"/>
      <c r="Y73" s="10"/>
      <c r="Z73" s="10"/>
      <c r="AA73" s="90"/>
      <c r="AB73" s="90"/>
      <c r="AC73" s="10"/>
      <c r="AD73" s="139"/>
      <c r="AE73" s="144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</row>
    <row r="74" spans="1:252" s="141" customFormat="1" ht="15" hidden="1">
      <c r="A74" s="10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29"/>
      <c r="Q74" s="29"/>
      <c r="R74" s="10"/>
      <c r="S74" s="10"/>
      <c r="T74" s="10"/>
      <c r="U74" s="10"/>
      <c r="V74" s="10"/>
      <c r="W74" s="10"/>
      <c r="X74" s="10"/>
      <c r="Y74" s="10"/>
      <c r="Z74" s="10"/>
      <c r="AA74" s="90"/>
      <c r="AB74" s="90"/>
      <c r="AC74" s="10"/>
      <c r="AD74" s="139"/>
      <c r="AE74" s="144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</row>
    <row r="75" spans="1:252" s="141" customFormat="1" ht="15" hidden="1">
      <c r="A75" s="10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29"/>
      <c r="Q75" s="29"/>
      <c r="R75" s="10"/>
      <c r="S75" s="10"/>
      <c r="T75" s="10"/>
      <c r="U75" s="10"/>
      <c r="V75" s="10"/>
      <c r="W75" s="10"/>
      <c r="X75" s="10"/>
      <c r="Y75" s="10"/>
      <c r="Z75" s="10"/>
      <c r="AA75" s="90"/>
      <c r="AB75" s="90"/>
      <c r="AC75" s="10"/>
      <c r="AD75" s="139"/>
      <c r="AE75" s="144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</row>
    <row r="76" spans="1:252" s="141" customFormat="1" ht="15" hidden="1">
      <c r="A76" s="10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29"/>
      <c r="Q76" s="29"/>
      <c r="R76" s="10"/>
      <c r="S76" s="10"/>
      <c r="T76" s="10"/>
      <c r="U76" s="10"/>
      <c r="V76" s="10"/>
      <c r="W76" s="10"/>
      <c r="X76" s="10"/>
      <c r="Y76" s="10"/>
      <c r="Z76" s="10"/>
      <c r="AA76" s="90"/>
      <c r="AB76" s="90"/>
      <c r="AC76" s="10"/>
      <c r="AD76" s="139"/>
      <c r="AE76" s="144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</row>
    <row r="77" spans="1:252" s="141" customFormat="1" ht="15" hidden="1">
      <c r="A77" s="10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29"/>
      <c r="Q77" s="29"/>
      <c r="R77" s="10"/>
      <c r="S77" s="10"/>
      <c r="T77" s="10"/>
      <c r="U77" s="10"/>
      <c r="V77" s="10"/>
      <c r="W77" s="10"/>
      <c r="X77" s="10"/>
      <c r="Y77" s="10"/>
      <c r="Z77" s="10"/>
      <c r="AA77" s="90"/>
      <c r="AB77" s="90"/>
      <c r="AC77" s="10"/>
      <c r="AD77" s="139"/>
      <c r="AE77" s="144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</row>
    <row r="78" spans="1:252" s="141" customFormat="1" ht="15" hidden="1">
      <c r="A78" s="10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29"/>
      <c r="Q78" s="29"/>
      <c r="R78" s="10"/>
      <c r="S78" s="10"/>
      <c r="T78" s="10"/>
      <c r="U78" s="10"/>
      <c r="V78" s="10"/>
      <c r="W78" s="10"/>
      <c r="X78" s="10"/>
      <c r="Y78" s="10"/>
      <c r="Z78" s="10"/>
      <c r="AA78" s="90"/>
      <c r="AB78" s="90"/>
      <c r="AC78" s="10"/>
      <c r="AD78" s="139"/>
      <c r="AE78" s="144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</row>
  </sheetData>
  <sheetProtection password="FF69" sheet="1" objects="1" scenarios="1" selectLockedCells="1"/>
  <mergeCells count="46">
    <mergeCell ref="L19:P19"/>
    <mergeCell ref="B2:H2"/>
    <mergeCell ref="I2:J2"/>
    <mergeCell ref="E5:H5"/>
    <mergeCell ref="M5:O5"/>
    <mergeCell ref="E7:H7"/>
    <mergeCell ref="M7:O7"/>
    <mergeCell ref="E15:F15"/>
    <mergeCell ref="C18:E18"/>
    <mergeCell ref="F18:H18"/>
    <mergeCell ref="I18:K18"/>
    <mergeCell ref="L18:P18"/>
    <mergeCell ref="L31:P31"/>
    <mergeCell ref="L20:P20"/>
    <mergeCell ref="L21:P21"/>
    <mergeCell ref="L22:P22"/>
    <mergeCell ref="L23:P23"/>
    <mergeCell ref="L24:P24"/>
    <mergeCell ref="L25:P25"/>
    <mergeCell ref="L26:P26"/>
    <mergeCell ref="L27:P27"/>
    <mergeCell ref="L28:P28"/>
    <mergeCell ref="L29:P29"/>
    <mergeCell ref="L30:P30"/>
    <mergeCell ref="L43:P43"/>
    <mergeCell ref="L32:P32"/>
    <mergeCell ref="L33:P33"/>
    <mergeCell ref="L34:P34"/>
    <mergeCell ref="L35:P35"/>
    <mergeCell ref="L36:P36"/>
    <mergeCell ref="L37:P37"/>
    <mergeCell ref="L38:P38"/>
    <mergeCell ref="L39:P39"/>
    <mergeCell ref="L40:P40"/>
    <mergeCell ref="L41:P41"/>
    <mergeCell ref="L42:P42"/>
    <mergeCell ref="L50:P50"/>
    <mergeCell ref="K56:L56"/>
    <mergeCell ref="C58:G58"/>
    <mergeCell ref="L58:P58"/>
    <mergeCell ref="L44:P44"/>
    <mergeCell ref="L45:P45"/>
    <mergeCell ref="L46:P46"/>
    <mergeCell ref="L47:P47"/>
    <mergeCell ref="L48:P48"/>
    <mergeCell ref="L49:P49"/>
  </mergeCells>
  <conditionalFormatting sqref="L20:O22 C51:O51 C20:D50">
    <cfRule type="expression" dxfId="1283" priority="127" stopIfTrue="1">
      <formula>OR(($A20="Samstag"),($A20="Sonntag"))</formula>
    </cfRule>
  </conditionalFormatting>
  <conditionalFormatting sqref="L23:O23">
    <cfRule type="expression" dxfId="1282" priority="126" stopIfTrue="1">
      <formula>OR(($A23="Samstag"),($A23="Sonntag"))</formula>
    </cfRule>
  </conditionalFormatting>
  <conditionalFormatting sqref="L24:O50">
    <cfRule type="expression" dxfId="1281" priority="125" stopIfTrue="1">
      <formula>OR(($A24="Samstag"),($A24="Sonntag"))</formula>
    </cfRule>
  </conditionalFormatting>
  <conditionalFormatting sqref="B20:B50">
    <cfRule type="expression" dxfId="1280" priority="5" stopIfTrue="1">
      <formula>OR(($A20="Samstag"),($A20="Sonntag"))</formula>
    </cfRule>
    <cfRule type="expression" dxfId="1279" priority="6" stopIfTrue="1">
      <formula>$Q20=TRUE()</formula>
    </cfRule>
  </conditionalFormatting>
  <conditionalFormatting sqref="F30:H30">
    <cfRule type="expression" dxfId="1278" priority="124" stopIfTrue="1">
      <formula>OR(($A30="Samstag"),($A30="Sonntag"))</formula>
    </cfRule>
  </conditionalFormatting>
  <conditionalFormatting sqref="F30:H30">
    <cfRule type="expression" dxfId="1277" priority="123" stopIfTrue="1">
      <formula>OR(($A30="Samstag"),($A30="Sonntag"))</formula>
    </cfRule>
  </conditionalFormatting>
  <conditionalFormatting sqref="F50:H50">
    <cfRule type="expression" dxfId="1276" priority="112" stopIfTrue="1">
      <formula>OR(($A50="Samstag"),($A50="Sonntag"))</formula>
    </cfRule>
  </conditionalFormatting>
  <conditionalFormatting sqref="F50:H50">
    <cfRule type="expression" dxfId="1275" priority="111" stopIfTrue="1">
      <formula>OR(($A50="Samstag"),($A50="Sonntag"))</formula>
    </cfRule>
  </conditionalFormatting>
  <conditionalFormatting sqref="F44:H44">
    <cfRule type="expression" dxfId="1274" priority="115" stopIfTrue="1">
      <formula>OR(($A44="Samstag"),($A44="Sonntag"))</formula>
    </cfRule>
  </conditionalFormatting>
  <conditionalFormatting sqref="F30:H30">
    <cfRule type="expression" dxfId="1273" priority="119" stopIfTrue="1">
      <formula>OR(($A30="Samstag"),($A30="Sonntag"))</formula>
    </cfRule>
  </conditionalFormatting>
  <conditionalFormatting sqref="F22:H23">
    <cfRule type="expression" dxfId="1272" priority="122" stopIfTrue="1">
      <formula>OR(($A22="Samstag"),($A22="Sonntag"))</formula>
    </cfRule>
  </conditionalFormatting>
  <conditionalFormatting sqref="F22:H22">
    <cfRule type="expression" dxfId="1271" priority="121" stopIfTrue="1">
      <formula>OR(($A22="Samstag"),($A22="Sonntag"))</formula>
    </cfRule>
  </conditionalFormatting>
  <conditionalFormatting sqref="F23:H23">
    <cfRule type="expression" dxfId="1270" priority="120" stopIfTrue="1">
      <formula>OR(($A23="Samstag"),($A23="Sonntag"))</formula>
    </cfRule>
  </conditionalFormatting>
  <conditionalFormatting sqref="F37:H37">
    <cfRule type="expression" dxfId="1269" priority="117" stopIfTrue="1">
      <formula>OR(($A37="Samstag"),($A37="Sonntag"))</formula>
    </cfRule>
  </conditionalFormatting>
  <conditionalFormatting sqref="F37:H37">
    <cfRule type="expression" dxfId="1268" priority="118" stopIfTrue="1">
      <formula>OR(($A37="Samstag"),($A37="Sonntag"))</formula>
    </cfRule>
  </conditionalFormatting>
  <conditionalFormatting sqref="F37:H37">
    <cfRule type="expression" dxfId="1267" priority="116" stopIfTrue="1">
      <formula>OR(($A37="Samstag"),($A37="Sonntag"))</formula>
    </cfRule>
  </conditionalFormatting>
  <conditionalFormatting sqref="F44:H44">
    <cfRule type="expression" dxfId="1266" priority="114" stopIfTrue="1">
      <formula>OR(($A44="Samstag"),($A44="Sonntag"))</formula>
    </cfRule>
  </conditionalFormatting>
  <conditionalFormatting sqref="F44:H44">
    <cfRule type="expression" dxfId="1265" priority="113" stopIfTrue="1">
      <formula>OR(($A44="Samstag"),($A44="Sonntag"))</formula>
    </cfRule>
  </conditionalFormatting>
  <conditionalFormatting sqref="F20:H20">
    <cfRule type="expression" dxfId="1264" priority="110" stopIfTrue="1">
      <formula>OR(($A20="Samstag"),($A20="Sonntag"))</formula>
    </cfRule>
  </conditionalFormatting>
  <conditionalFormatting sqref="F20:H20">
    <cfRule type="expression" dxfId="1263" priority="109" stopIfTrue="1">
      <formula>OR(($A20="Samstag"),($A20="Sonntag"))</formula>
    </cfRule>
  </conditionalFormatting>
  <conditionalFormatting sqref="G21">
    <cfRule type="expression" dxfId="1262" priority="108" stopIfTrue="1">
      <formula>OR(($A21="Samstag"),($A21="Sonntag"))</formula>
    </cfRule>
  </conditionalFormatting>
  <conditionalFormatting sqref="G21">
    <cfRule type="expression" dxfId="1261" priority="107" stopIfTrue="1">
      <formula>OR(($A21="Samstag"),($A21="Sonntag"))</formula>
    </cfRule>
  </conditionalFormatting>
  <conditionalFormatting sqref="F29:H29">
    <cfRule type="expression" dxfId="1260" priority="106" stopIfTrue="1">
      <formula>OR(($A29="Samstag"),($A29="Sonntag"))</formula>
    </cfRule>
  </conditionalFormatting>
  <conditionalFormatting sqref="F29:H29">
    <cfRule type="expression" dxfId="1259" priority="105" stopIfTrue="1">
      <formula>OR(($A29="Samstag"),($A29="Sonntag"))</formula>
    </cfRule>
  </conditionalFormatting>
  <conditionalFormatting sqref="F36:H36">
    <cfRule type="expression" dxfId="1258" priority="104" stopIfTrue="1">
      <formula>OR(($A36="Samstag"),($A36="Sonntag"))</formula>
    </cfRule>
  </conditionalFormatting>
  <conditionalFormatting sqref="F36:H36">
    <cfRule type="expression" dxfId="1257" priority="103" stopIfTrue="1">
      <formula>OR(($A36="Samstag"),($A36="Sonntag"))</formula>
    </cfRule>
  </conditionalFormatting>
  <conditionalFormatting sqref="F43:H43">
    <cfRule type="expression" dxfId="1256" priority="102" stopIfTrue="1">
      <formula>OR(($A43="Samstag"),($A43="Sonntag"))</formula>
    </cfRule>
  </conditionalFormatting>
  <conditionalFormatting sqref="F43:H43">
    <cfRule type="expression" dxfId="1255" priority="101" stopIfTrue="1">
      <formula>OR(($A43="Samstag"),($A43="Sonntag"))</formula>
    </cfRule>
  </conditionalFormatting>
  <conditionalFormatting sqref="G24:G28">
    <cfRule type="expression" dxfId="1254" priority="100" stopIfTrue="1">
      <formula>OR(($A24="Samstag"),($A24="Sonntag"))</formula>
    </cfRule>
  </conditionalFormatting>
  <conditionalFormatting sqref="G24:G28">
    <cfRule type="expression" dxfId="1253" priority="99" stopIfTrue="1">
      <formula>OR(($A24="Samstag"),($A24="Sonntag"))</formula>
    </cfRule>
  </conditionalFormatting>
  <conditionalFormatting sqref="G31:G35">
    <cfRule type="expression" dxfId="1252" priority="98" stopIfTrue="1">
      <formula>OR(($A31="Samstag"),($A31="Sonntag"))</formula>
    </cfRule>
  </conditionalFormatting>
  <conditionalFormatting sqref="G31:G35">
    <cfRule type="expression" dxfId="1251" priority="97" stopIfTrue="1">
      <formula>OR(($A31="Samstag"),($A31="Sonntag"))</formula>
    </cfRule>
  </conditionalFormatting>
  <conditionalFormatting sqref="G38:G42">
    <cfRule type="expression" dxfId="1250" priority="96" stopIfTrue="1">
      <formula>OR(($A38="Samstag"),($A38="Sonntag"))</formula>
    </cfRule>
  </conditionalFormatting>
  <conditionalFormatting sqref="G38:G42">
    <cfRule type="expression" dxfId="1249" priority="95" stopIfTrue="1">
      <formula>OR(($A38="Samstag"),($A38="Sonntag"))</formula>
    </cfRule>
  </conditionalFormatting>
  <conditionalFormatting sqref="G45:G49">
    <cfRule type="expression" dxfId="1248" priority="94" stopIfTrue="1">
      <formula>OR(($A45="Samstag"),($A45="Sonntag"))</formula>
    </cfRule>
  </conditionalFormatting>
  <conditionalFormatting sqref="G45:G49">
    <cfRule type="expression" dxfId="1247" priority="93" stopIfTrue="1">
      <formula>OR(($A45="Samstag"),($A45="Sonntag"))</formula>
    </cfRule>
  </conditionalFormatting>
  <conditionalFormatting sqref="F21">
    <cfRule type="expression" dxfId="1246" priority="92" stopIfTrue="1">
      <formula>OR(($A21="Samstag"),($A21="Sonntag"))</formula>
    </cfRule>
  </conditionalFormatting>
  <conditionalFormatting sqref="F21">
    <cfRule type="expression" dxfId="1245" priority="91" stopIfTrue="1">
      <formula>OR(($A21="Samstag"),($A21="Sonntag"))</formula>
    </cfRule>
  </conditionalFormatting>
  <conditionalFormatting sqref="F24:F28">
    <cfRule type="expression" dxfId="1244" priority="90" stopIfTrue="1">
      <formula>OR(($A24="Samstag"),($A24="Sonntag"))</formula>
    </cfRule>
  </conditionalFormatting>
  <conditionalFormatting sqref="F24:F28">
    <cfRule type="expression" dxfId="1243" priority="89" stopIfTrue="1">
      <formula>OR(($A24="Samstag"),($A24="Sonntag"))</formula>
    </cfRule>
  </conditionalFormatting>
  <conditionalFormatting sqref="F31:F35">
    <cfRule type="expression" dxfId="1242" priority="88" stopIfTrue="1">
      <formula>OR(($A31="Samstag"),($A31="Sonntag"))</formula>
    </cfRule>
  </conditionalFormatting>
  <conditionalFormatting sqref="F31:F35">
    <cfRule type="expression" dxfId="1241" priority="87" stopIfTrue="1">
      <formula>OR(($A31="Samstag"),($A31="Sonntag"))</formula>
    </cfRule>
  </conditionalFormatting>
  <conditionalFormatting sqref="F38:F42">
    <cfRule type="expression" dxfId="1240" priority="86" stopIfTrue="1">
      <formula>OR(($A38="Samstag"),($A38="Sonntag"))</formula>
    </cfRule>
  </conditionalFormatting>
  <conditionalFormatting sqref="F38:F42">
    <cfRule type="expression" dxfId="1239" priority="85" stopIfTrue="1">
      <formula>OR(($A38="Samstag"),($A38="Sonntag"))</formula>
    </cfRule>
  </conditionalFormatting>
  <conditionalFormatting sqref="H38:H42">
    <cfRule type="expression" dxfId="1238" priority="76" stopIfTrue="1">
      <formula>OR(($A38="Samstag"),($A38="Sonntag"))</formula>
    </cfRule>
  </conditionalFormatting>
  <conditionalFormatting sqref="H38:H42">
    <cfRule type="expression" dxfId="1237" priority="75" stopIfTrue="1">
      <formula>OR(($A38="Samstag"),($A38="Sonntag"))</formula>
    </cfRule>
  </conditionalFormatting>
  <conditionalFormatting sqref="F45:F49">
    <cfRule type="expression" dxfId="1236" priority="84" stopIfTrue="1">
      <formula>OR(($A45="Samstag"),($A45="Sonntag"))</formula>
    </cfRule>
  </conditionalFormatting>
  <conditionalFormatting sqref="F45:F49">
    <cfRule type="expression" dxfId="1235" priority="83" stopIfTrue="1">
      <formula>OR(($A45="Samstag"),($A45="Sonntag"))</formula>
    </cfRule>
  </conditionalFormatting>
  <conditionalFormatting sqref="H21">
    <cfRule type="expression" dxfId="1234" priority="82" stopIfTrue="1">
      <formula>OR(($A21="Samstag"),($A21="Sonntag"))</formula>
    </cfRule>
  </conditionalFormatting>
  <conditionalFormatting sqref="H21">
    <cfRule type="expression" dxfId="1233" priority="81" stopIfTrue="1">
      <formula>OR(($A21="Samstag"),($A21="Sonntag"))</formula>
    </cfRule>
  </conditionalFormatting>
  <conditionalFormatting sqref="H24:H28">
    <cfRule type="expression" dxfId="1232" priority="80" stopIfTrue="1">
      <formula>OR(($A24="Samstag"),($A24="Sonntag"))</formula>
    </cfRule>
  </conditionalFormatting>
  <conditionalFormatting sqref="H24:H28">
    <cfRule type="expression" dxfId="1231" priority="79" stopIfTrue="1">
      <formula>OR(($A24="Samstag"),($A24="Sonntag"))</formula>
    </cfRule>
  </conditionalFormatting>
  <conditionalFormatting sqref="H31:H35">
    <cfRule type="expression" dxfId="1230" priority="78" stopIfTrue="1">
      <formula>OR(($A31="Samstag"),($A31="Sonntag"))</formula>
    </cfRule>
  </conditionalFormatting>
  <conditionalFormatting sqref="H31:H35">
    <cfRule type="expression" dxfId="1229" priority="77" stopIfTrue="1">
      <formula>OR(($A31="Samstag"),($A31="Sonntag"))</formula>
    </cfRule>
  </conditionalFormatting>
  <conditionalFormatting sqref="H45:H49">
    <cfRule type="expression" dxfId="1228" priority="74" stopIfTrue="1">
      <formula>OR(($A45="Samstag"),($A45="Sonntag"))</formula>
    </cfRule>
  </conditionalFormatting>
  <conditionalFormatting sqref="H45:H49">
    <cfRule type="expression" dxfId="1227" priority="73" stopIfTrue="1">
      <formula>OR(($A45="Samstag"),($A45="Sonntag"))</formula>
    </cfRule>
  </conditionalFormatting>
  <conditionalFormatting sqref="J30">
    <cfRule type="expression" dxfId="1226" priority="72" stopIfTrue="1">
      <formula>OR(($A30="Samstag"),($A30="Sonntag"))</formula>
    </cfRule>
  </conditionalFormatting>
  <conditionalFormatting sqref="J30">
    <cfRule type="expression" dxfId="1225" priority="71" stopIfTrue="1">
      <formula>OR(($A30="Samstag"),($A30="Sonntag"))</formula>
    </cfRule>
  </conditionalFormatting>
  <conditionalFormatting sqref="J50">
    <cfRule type="expression" dxfId="1224" priority="60" stopIfTrue="1">
      <formula>OR(($A50="Samstag"),($A50="Sonntag"))</formula>
    </cfRule>
  </conditionalFormatting>
  <conditionalFormatting sqref="J50">
    <cfRule type="expression" dxfId="1223" priority="59" stopIfTrue="1">
      <formula>OR(($A50="Samstag"),($A50="Sonntag"))</formula>
    </cfRule>
  </conditionalFormatting>
  <conditionalFormatting sqref="J44">
    <cfRule type="expression" dxfId="1222" priority="63" stopIfTrue="1">
      <formula>OR(($A44="Samstag"),($A44="Sonntag"))</formula>
    </cfRule>
  </conditionalFormatting>
  <conditionalFormatting sqref="J30">
    <cfRule type="expression" dxfId="1221" priority="67" stopIfTrue="1">
      <formula>OR(($A30="Samstag"),($A30="Sonntag"))</formula>
    </cfRule>
  </conditionalFormatting>
  <conditionalFormatting sqref="J22:J23">
    <cfRule type="expression" dxfId="1220" priority="70" stopIfTrue="1">
      <formula>OR(($A22="Samstag"),($A22="Sonntag"))</formula>
    </cfRule>
  </conditionalFormatting>
  <conditionalFormatting sqref="J22">
    <cfRule type="expression" dxfId="1219" priority="69" stopIfTrue="1">
      <formula>OR(($A22="Samstag"),($A22="Sonntag"))</formula>
    </cfRule>
  </conditionalFormatting>
  <conditionalFormatting sqref="J23">
    <cfRule type="expression" dxfId="1218" priority="68" stopIfTrue="1">
      <formula>OR(($A23="Samstag"),($A23="Sonntag"))</formula>
    </cfRule>
  </conditionalFormatting>
  <conditionalFormatting sqref="J37">
    <cfRule type="expression" dxfId="1217" priority="65" stopIfTrue="1">
      <formula>OR(($A37="Samstag"),($A37="Sonntag"))</formula>
    </cfRule>
  </conditionalFormatting>
  <conditionalFormatting sqref="J37">
    <cfRule type="expression" dxfId="1216" priority="66" stopIfTrue="1">
      <formula>OR(($A37="Samstag"),($A37="Sonntag"))</formula>
    </cfRule>
  </conditionalFormatting>
  <conditionalFormatting sqref="J37">
    <cfRule type="expression" dxfId="1215" priority="64" stopIfTrue="1">
      <formula>OR(($A37="Samstag"),($A37="Sonntag"))</formula>
    </cfRule>
  </conditionalFormatting>
  <conditionalFormatting sqref="J44">
    <cfRule type="expression" dxfId="1214" priority="62" stopIfTrue="1">
      <formula>OR(($A44="Samstag"),($A44="Sonntag"))</formula>
    </cfRule>
  </conditionalFormatting>
  <conditionalFormatting sqref="J44">
    <cfRule type="expression" dxfId="1213" priority="61" stopIfTrue="1">
      <formula>OR(($A44="Samstag"),($A44="Sonntag"))</formula>
    </cfRule>
  </conditionalFormatting>
  <conditionalFormatting sqref="J20">
    <cfRule type="expression" dxfId="1212" priority="58" stopIfTrue="1">
      <formula>OR(($A20="Samstag"),($A20="Sonntag"))</formula>
    </cfRule>
  </conditionalFormatting>
  <conditionalFormatting sqref="J20">
    <cfRule type="expression" dxfId="1211" priority="57" stopIfTrue="1">
      <formula>OR(($A20="Samstag"),($A20="Sonntag"))</formula>
    </cfRule>
  </conditionalFormatting>
  <conditionalFormatting sqref="J29">
    <cfRule type="expression" dxfId="1210" priority="56" stopIfTrue="1">
      <formula>OR(($A29="Samstag"),($A29="Sonntag"))</formula>
    </cfRule>
  </conditionalFormatting>
  <conditionalFormatting sqref="J29">
    <cfRule type="expression" dxfId="1209" priority="55" stopIfTrue="1">
      <formula>OR(($A29="Samstag"),($A29="Sonntag"))</formula>
    </cfRule>
  </conditionalFormatting>
  <conditionalFormatting sqref="J36">
    <cfRule type="expression" dxfId="1208" priority="54" stopIfTrue="1">
      <formula>OR(($A36="Samstag"),($A36="Sonntag"))</formula>
    </cfRule>
  </conditionalFormatting>
  <conditionalFormatting sqref="J36">
    <cfRule type="expression" dxfId="1207" priority="53" stopIfTrue="1">
      <formula>OR(($A36="Samstag"),($A36="Sonntag"))</formula>
    </cfRule>
  </conditionalFormatting>
  <conditionalFormatting sqref="J43">
    <cfRule type="expression" dxfId="1206" priority="52" stopIfTrue="1">
      <formula>OR(($A43="Samstag"),($A43="Sonntag"))</formula>
    </cfRule>
  </conditionalFormatting>
  <conditionalFormatting sqref="J43">
    <cfRule type="expression" dxfId="1205" priority="51" stopIfTrue="1">
      <formula>OR(($A43="Samstag"),($A43="Sonntag"))</formula>
    </cfRule>
  </conditionalFormatting>
  <conditionalFormatting sqref="J38:J42">
    <cfRule type="expression" dxfId="1204" priority="44" stopIfTrue="1">
      <formula>OR(($A38="Samstag"),($A38="Sonntag"))</formula>
    </cfRule>
  </conditionalFormatting>
  <conditionalFormatting sqref="J38:J42">
    <cfRule type="expression" dxfId="1203" priority="43" stopIfTrue="1">
      <formula>OR(($A38="Samstag"),($A38="Sonntag"))</formula>
    </cfRule>
  </conditionalFormatting>
  <conditionalFormatting sqref="J21">
    <cfRule type="expression" dxfId="1202" priority="50" stopIfTrue="1">
      <formula>OR(($A21="Samstag"),($A21="Sonntag"))</formula>
    </cfRule>
  </conditionalFormatting>
  <conditionalFormatting sqref="J21">
    <cfRule type="expression" dxfId="1201" priority="49" stopIfTrue="1">
      <formula>OR(($A21="Samstag"),($A21="Sonntag"))</formula>
    </cfRule>
  </conditionalFormatting>
  <conditionalFormatting sqref="J24:J28">
    <cfRule type="expression" dxfId="1200" priority="48" stopIfTrue="1">
      <formula>OR(($A24="Samstag"),($A24="Sonntag"))</formula>
    </cfRule>
  </conditionalFormatting>
  <conditionalFormatting sqref="J24:J28">
    <cfRule type="expression" dxfId="1199" priority="47" stopIfTrue="1">
      <formula>OR(($A24="Samstag"),($A24="Sonntag"))</formula>
    </cfRule>
  </conditionalFormatting>
  <conditionalFormatting sqref="J31:J35">
    <cfRule type="expression" dxfId="1198" priority="46" stopIfTrue="1">
      <formula>OR(($A31="Samstag"),($A31="Sonntag"))</formula>
    </cfRule>
  </conditionalFormatting>
  <conditionalFormatting sqref="J31:J35">
    <cfRule type="expression" dxfId="1197" priority="45" stopIfTrue="1">
      <formula>OR(($A31="Samstag"),($A31="Sonntag"))</formula>
    </cfRule>
  </conditionalFormatting>
  <conditionalFormatting sqref="J45:J49">
    <cfRule type="expression" dxfId="1196" priority="42" stopIfTrue="1">
      <formula>OR(($A45="Samstag"),($A45="Sonntag"))</formula>
    </cfRule>
  </conditionalFormatting>
  <conditionalFormatting sqref="J45:J49">
    <cfRule type="expression" dxfId="1195" priority="41" stopIfTrue="1">
      <formula>OR(($A45="Samstag"),($A45="Sonntag"))</formula>
    </cfRule>
  </conditionalFormatting>
  <conditionalFormatting sqref="K30">
    <cfRule type="expression" dxfId="1194" priority="40" stopIfTrue="1">
      <formula>OR(($A30="Samstag"),($A30="Sonntag"))</formula>
    </cfRule>
  </conditionalFormatting>
  <conditionalFormatting sqref="K30">
    <cfRule type="expression" dxfId="1193" priority="39" stopIfTrue="1">
      <formula>OR(($A30="Samstag"),($A30="Sonntag"))</formula>
    </cfRule>
  </conditionalFormatting>
  <conditionalFormatting sqref="K50">
    <cfRule type="expression" dxfId="1192" priority="28" stopIfTrue="1">
      <formula>OR(($A50="Samstag"),($A50="Sonntag"))</formula>
    </cfRule>
  </conditionalFormatting>
  <conditionalFormatting sqref="K50">
    <cfRule type="expression" dxfId="1191" priority="27" stopIfTrue="1">
      <formula>OR(($A50="Samstag"),($A50="Sonntag"))</formula>
    </cfRule>
  </conditionalFormatting>
  <conditionalFormatting sqref="K44">
    <cfRule type="expression" dxfId="1190" priority="31" stopIfTrue="1">
      <formula>OR(($A44="Samstag"),($A44="Sonntag"))</formula>
    </cfRule>
  </conditionalFormatting>
  <conditionalFormatting sqref="K30">
    <cfRule type="expression" dxfId="1189" priority="35" stopIfTrue="1">
      <formula>OR(($A30="Samstag"),($A30="Sonntag"))</formula>
    </cfRule>
  </conditionalFormatting>
  <conditionalFormatting sqref="K22:K23">
    <cfRule type="expression" dxfId="1188" priority="38" stopIfTrue="1">
      <formula>OR(($A22="Samstag"),($A22="Sonntag"))</formula>
    </cfRule>
  </conditionalFormatting>
  <conditionalFormatting sqref="K22">
    <cfRule type="expression" dxfId="1187" priority="37" stopIfTrue="1">
      <formula>OR(($A22="Samstag"),($A22="Sonntag"))</formula>
    </cfRule>
  </conditionalFormatting>
  <conditionalFormatting sqref="K23">
    <cfRule type="expression" dxfId="1186" priority="36" stopIfTrue="1">
      <formula>OR(($A23="Samstag"),($A23="Sonntag"))</formula>
    </cfRule>
  </conditionalFormatting>
  <conditionalFormatting sqref="K37">
    <cfRule type="expression" dxfId="1185" priority="33" stopIfTrue="1">
      <formula>OR(($A37="Samstag"),($A37="Sonntag"))</formula>
    </cfRule>
  </conditionalFormatting>
  <conditionalFormatting sqref="K37">
    <cfRule type="expression" dxfId="1184" priority="34" stopIfTrue="1">
      <formula>OR(($A37="Samstag"),($A37="Sonntag"))</formula>
    </cfRule>
  </conditionalFormatting>
  <conditionalFormatting sqref="K37">
    <cfRule type="expression" dxfId="1183" priority="32" stopIfTrue="1">
      <formula>OR(($A37="Samstag"),($A37="Sonntag"))</formula>
    </cfRule>
  </conditionalFormatting>
  <conditionalFormatting sqref="K44">
    <cfRule type="expression" dxfId="1182" priority="30" stopIfTrue="1">
      <formula>OR(($A44="Samstag"),($A44="Sonntag"))</formula>
    </cfRule>
  </conditionalFormatting>
  <conditionalFormatting sqref="K44">
    <cfRule type="expression" dxfId="1181" priority="29" stopIfTrue="1">
      <formula>OR(($A44="Samstag"),($A44="Sonntag"))</formula>
    </cfRule>
  </conditionalFormatting>
  <conditionalFormatting sqref="K20">
    <cfRule type="expression" dxfId="1180" priority="26" stopIfTrue="1">
      <formula>OR(($A20="Samstag"),($A20="Sonntag"))</formula>
    </cfRule>
  </conditionalFormatting>
  <conditionalFormatting sqref="K20">
    <cfRule type="expression" dxfId="1179" priority="25" stopIfTrue="1">
      <formula>OR(($A20="Samstag"),($A20="Sonntag"))</formula>
    </cfRule>
  </conditionalFormatting>
  <conditionalFormatting sqref="K29">
    <cfRule type="expression" dxfId="1178" priority="24" stopIfTrue="1">
      <formula>OR(($A29="Samstag"),($A29="Sonntag"))</formula>
    </cfRule>
  </conditionalFormatting>
  <conditionalFormatting sqref="K29">
    <cfRule type="expression" dxfId="1177" priority="23" stopIfTrue="1">
      <formula>OR(($A29="Samstag"),($A29="Sonntag"))</formula>
    </cfRule>
  </conditionalFormatting>
  <conditionalFormatting sqref="K36">
    <cfRule type="expression" dxfId="1176" priority="22" stopIfTrue="1">
      <formula>OR(($A36="Samstag"),($A36="Sonntag"))</formula>
    </cfRule>
  </conditionalFormatting>
  <conditionalFormatting sqref="K36">
    <cfRule type="expression" dxfId="1175" priority="21" stopIfTrue="1">
      <formula>OR(($A36="Samstag"),($A36="Sonntag"))</formula>
    </cfRule>
  </conditionalFormatting>
  <conditionalFormatting sqref="K43">
    <cfRule type="expression" dxfId="1174" priority="20" stopIfTrue="1">
      <formula>OR(($A43="Samstag"),($A43="Sonntag"))</formula>
    </cfRule>
  </conditionalFormatting>
  <conditionalFormatting sqref="K43">
    <cfRule type="expression" dxfId="1173" priority="19" stopIfTrue="1">
      <formula>OR(($A43="Samstag"),($A43="Sonntag"))</formula>
    </cfRule>
  </conditionalFormatting>
  <conditionalFormatting sqref="K38:K42">
    <cfRule type="expression" dxfId="1172" priority="12" stopIfTrue="1">
      <formula>OR(($A38="Samstag"),($A38="Sonntag"))</formula>
    </cfRule>
  </conditionalFormatting>
  <conditionalFormatting sqref="K38:K42">
    <cfRule type="expression" dxfId="1171" priority="11" stopIfTrue="1">
      <formula>OR(($A38="Samstag"),($A38="Sonntag"))</formula>
    </cfRule>
  </conditionalFormatting>
  <conditionalFormatting sqref="K21">
    <cfRule type="expression" dxfId="1170" priority="18" stopIfTrue="1">
      <formula>OR(($A21="Samstag"),($A21="Sonntag"))</formula>
    </cfRule>
  </conditionalFormatting>
  <conditionalFormatting sqref="K21">
    <cfRule type="expression" dxfId="1169" priority="17" stopIfTrue="1">
      <formula>OR(($A21="Samstag"),($A21="Sonntag"))</formula>
    </cfRule>
  </conditionalFormatting>
  <conditionalFormatting sqref="K24:K28">
    <cfRule type="expression" dxfId="1168" priority="16" stopIfTrue="1">
      <formula>OR(($A24="Samstag"),($A24="Sonntag"))</formula>
    </cfRule>
  </conditionalFormatting>
  <conditionalFormatting sqref="K24:K28">
    <cfRule type="expression" dxfId="1167" priority="15" stopIfTrue="1">
      <formula>OR(($A24="Samstag"),($A24="Sonntag"))</formula>
    </cfRule>
  </conditionalFormatting>
  <conditionalFormatting sqref="K31:K35">
    <cfRule type="expression" dxfId="1166" priority="14" stopIfTrue="1">
      <formula>OR(($A31="Samstag"),($A31="Sonntag"))</formula>
    </cfRule>
  </conditionalFormatting>
  <conditionalFormatting sqref="K31:K35">
    <cfRule type="expression" dxfId="1165" priority="13" stopIfTrue="1">
      <formula>OR(($A31="Samstag"),($A31="Sonntag"))</formula>
    </cfRule>
  </conditionalFormatting>
  <conditionalFormatting sqref="K45:K49">
    <cfRule type="expression" dxfId="1164" priority="10" stopIfTrue="1">
      <formula>OR(($A45="Samstag"),($A45="Sonntag"))</formula>
    </cfRule>
  </conditionalFormatting>
  <conditionalFormatting sqref="K45:K49">
    <cfRule type="expression" dxfId="1163" priority="9" stopIfTrue="1">
      <formula>OR(($A45="Samstag"),($A45="Sonntag"))</formula>
    </cfRule>
  </conditionalFormatting>
  <conditionalFormatting sqref="N11 N15">
    <cfRule type="cellIs" dxfId="1162" priority="7" stopIfTrue="1" operator="equal">
      <formula>0</formula>
    </cfRule>
  </conditionalFormatting>
  <conditionalFormatting sqref="N11">
    <cfRule type="cellIs" dxfId="1161" priority="129" stopIfTrue="1" operator="equal">
      <formula>$F$10</formula>
    </cfRule>
    <cfRule type="cellIs" dxfId="1160" priority="130" stopIfTrue="1" operator="notEqual">
      <formula>$F$10</formula>
    </cfRule>
  </conditionalFormatting>
  <conditionalFormatting sqref="N15">
    <cfRule type="cellIs" dxfId="1159" priority="8" stopIfTrue="1" operator="notEqual">
      <formula>$F$14</formula>
    </cfRule>
    <cfRule type="cellIs" dxfId="1158" priority="128" stopIfTrue="1" operator="equal">
      <formula>$F$14</formula>
    </cfRule>
  </conditionalFormatting>
  <conditionalFormatting sqref="I20:I50">
    <cfRule type="expression" dxfId="1157" priority="4" stopIfTrue="1">
      <formula>OR(($A20="Samstag"),($A20="Sonntag"))</formula>
    </cfRule>
  </conditionalFormatting>
  <conditionalFormatting sqref="I20:I50">
    <cfRule type="expression" dxfId="1156" priority="3" stopIfTrue="1">
      <formula>OR(($A20="Samstag"),($A20="Sonntag"))</formula>
    </cfRule>
  </conditionalFormatting>
  <conditionalFormatting sqref="E20:E50">
    <cfRule type="expression" dxfId="1155" priority="1" stopIfTrue="1">
      <formula>OR(($A20="Samstag"),($A20="Sonntag"))</formula>
    </cfRule>
  </conditionalFormatting>
  <dataValidations disablePrompts="1" count="7">
    <dataValidation type="list" allowBlank="1" showInputMessage="1" showErrorMessage="1" sqref="E15:F15">
      <formula1>$B$20:$B$50</formula1>
    </dataValidation>
    <dataValidation type="decimal" allowBlank="1" showInputMessage="1" showErrorMessage="1" errorTitle="Eingabefehler" error="Bitte geben Sie eine Dezimalzahl ein." sqref="M7">
      <formula1>-1000</formula1>
      <formula2>1000</formula2>
    </dataValidation>
    <dataValidation showInputMessage="1" showErrorMessage="1" sqref="G8:I8"/>
    <dataValidation type="decimal" allowBlank="1" showInputMessage="1" showErrorMessage="1" sqref="I10:M10 I14:M14">
      <formula1>$AA$33</formula1>
      <formula2>$AA$34</formula2>
    </dataValidation>
    <dataValidation type="decimal" allowBlank="1" showInputMessage="1" showErrorMessage="1" errorTitle="Eingabefehler" error="Bitte geben Sie eine Uhrzeit im Dezimalformat ( hh,mm ) zwischen 0,00 und 23,59 ein." sqref="F20:H50">
      <formula1>0</formula1>
      <formula2>23.59</formula2>
    </dataValidation>
    <dataValidation type="decimal" allowBlank="1" showInputMessage="1" showErrorMessage="1" errorTitle="Eingabefehler" error="Bitte geben Sie eine positive Dezimalzahl ein." sqref="D20:D50">
      <formula1>0</formula1>
      <formula2>20</formula2>
    </dataValidation>
    <dataValidation type="list" allowBlank="1" showInputMessage="1" showErrorMessage="1" sqref="C20:C50">
      <formula1>Vorgaben</formula1>
    </dataValidation>
  </dataValidations>
  <pageMargins left="0.43307086614173229" right="0.23622047244094491" top="0.89" bottom="0.54" header="0.4" footer="0.31496062992125984"/>
  <pageSetup paperSize="9" scale="68" fitToWidth="0" fitToHeight="0" orientation="portrait" r:id="rId1"/>
  <headerFooter alignWithMargins="0">
    <oddHeader>&amp;L&amp;G</oddHeader>
    <oddFooter>&amp;L&amp;"-,Standard"&amp;8FeU-SH31-2015&amp;R&amp;"-,Standard"&amp;8Arbeitszeitkonto - Stand: 15.04.2015</oddFooter>
  </headerFooter>
  <drawing r:id="rId2"/>
  <legacyDrawing r:id="rId3"/>
  <legacyDrawingHF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R78"/>
  <sheetViews>
    <sheetView showGridLines="0" showRowColHeaders="0" zoomScale="110" zoomScaleNormal="110" zoomScaleSheetLayoutView="55" zoomScalePageLayoutView="70" workbookViewId="0">
      <selection activeCell="K11" sqref="K11"/>
    </sheetView>
  </sheetViews>
  <sheetFormatPr baseColWidth="10" defaultColWidth="0" defaultRowHeight="0" customHeight="1" zeroHeight="1"/>
  <cols>
    <col min="1" max="1" width="5" style="10" customWidth="1"/>
    <col min="2" max="2" width="7.25" style="79" customWidth="1"/>
    <col min="3" max="3" width="7.5" style="79" customWidth="1"/>
    <col min="4" max="8" width="7.75" style="79" customWidth="1"/>
    <col min="9" max="13" width="8.125" style="79" customWidth="1"/>
    <col min="14" max="14" width="7.5" style="79" customWidth="1"/>
    <col min="15" max="15" width="10" style="79" customWidth="1"/>
    <col min="16" max="16" width="7.5" style="29" customWidth="1"/>
    <col min="17" max="17" width="5" style="29" customWidth="1"/>
    <col min="18" max="18" width="10.125" style="10" customWidth="1"/>
    <col min="19" max="19" width="7.625" style="10" bestFit="1" customWidth="1"/>
    <col min="20" max="20" width="7.25" style="10" bestFit="1" customWidth="1"/>
    <col min="21" max="21" width="7.375" style="10" bestFit="1" customWidth="1"/>
    <col min="22" max="22" width="7.875" style="10" bestFit="1" customWidth="1"/>
    <col min="23" max="23" width="7.625" style="10" bestFit="1" customWidth="1"/>
    <col min="24" max="24" width="8.25" style="10" bestFit="1" customWidth="1"/>
    <col min="25" max="25" width="9.75" style="10" bestFit="1" customWidth="1"/>
    <col min="26" max="26" width="7.25" style="10" customWidth="1"/>
    <col min="27" max="27" width="10.5" style="90" customWidth="1"/>
    <col min="28" max="28" width="8.375" style="90" customWidth="1"/>
    <col min="29" max="29" width="11.125" style="10" customWidth="1"/>
    <col min="30" max="31" width="11.125" style="139" hidden="1" customWidth="1"/>
    <col min="32" max="34" width="6.25" style="141" hidden="1" customWidth="1"/>
    <col min="35" max="252" width="6.25" style="5" hidden="1" customWidth="1"/>
    <col min="253" max="16384" width="6.25" style="5" hidden="1"/>
  </cols>
  <sheetData>
    <row r="1" spans="2:21" ht="11.25" customHeight="1"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2"/>
      <c r="Q1" s="12"/>
      <c r="R1" s="91"/>
      <c r="S1" s="91"/>
      <c r="T1" s="91"/>
      <c r="U1" s="91"/>
    </row>
    <row r="2" spans="2:21" ht="18.75" customHeight="1">
      <c r="B2" s="219" t="s">
        <v>22</v>
      </c>
      <c r="C2" s="219"/>
      <c r="D2" s="219"/>
      <c r="E2" s="219"/>
      <c r="F2" s="219"/>
      <c r="G2" s="219"/>
      <c r="H2" s="219"/>
      <c r="I2" s="219" t="s">
        <v>58</v>
      </c>
      <c r="J2" s="219"/>
      <c r="K2" s="129">
        <v>2018</v>
      </c>
      <c r="L2" s="137"/>
      <c r="M2" s="137"/>
      <c r="N2" s="137"/>
      <c r="O2" s="137"/>
      <c r="P2" s="138"/>
      <c r="Q2" s="12"/>
      <c r="R2" s="91"/>
      <c r="S2" s="91"/>
      <c r="T2" s="91"/>
      <c r="U2" s="91"/>
    </row>
    <row r="3" spans="2:21" ht="11.25" customHeight="1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2"/>
      <c r="Q3" s="12"/>
      <c r="R3" s="91"/>
      <c r="S3" s="91"/>
      <c r="T3" s="91"/>
      <c r="U3" s="91"/>
    </row>
    <row r="4" spans="2:21" ht="15" customHeight="1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7"/>
      <c r="Q4" s="12"/>
      <c r="R4" s="91"/>
      <c r="S4" s="91"/>
      <c r="T4" s="91"/>
      <c r="U4" s="91"/>
    </row>
    <row r="5" spans="2:21" ht="22.5" customHeight="1">
      <c r="B5" s="170"/>
      <c r="C5" s="30" t="s">
        <v>3</v>
      </c>
      <c r="D5" s="19"/>
      <c r="E5" s="220" t="str">
        <f>April!E5</f>
        <v>Mustermann, Manfred</v>
      </c>
      <c r="F5" s="221"/>
      <c r="G5" s="221"/>
      <c r="H5" s="222"/>
      <c r="I5" s="20"/>
      <c r="J5" s="30" t="s">
        <v>4</v>
      </c>
      <c r="K5" s="20"/>
      <c r="M5" s="220" t="str">
        <f>April!M5</f>
        <v>Musterbereich</v>
      </c>
      <c r="N5" s="221"/>
      <c r="O5" s="222"/>
      <c r="P5" s="21"/>
      <c r="Q5" s="22"/>
      <c r="R5" s="95"/>
      <c r="S5" s="90"/>
      <c r="T5" s="90"/>
    </row>
    <row r="6" spans="2:21" ht="15">
      <c r="B6" s="23"/>
      <c r="C6" s="24"/>
      <c r="D6" s="24"/>
      <c r="E6" s="24"/>
      <c r="F6" s="24"/>
      <c r="G6" s="25"/>
      <c r="H6" s="25"/>
      <c r="I6" s="20"/>
      <c r="J6" s="20"/>
      <c r="P6" s="28"/>
    </row>
    <row r="7" spans="2:21" ht="22.5" customHeight="1">
      <c r="B7" s="170"/>
      <c r="C7" s="30" t="s">
        <v>8</v>
      </c>
      <c r="D7" s="20"/>
      <c r="E7" s="223"/>
      <c r="F7" s="224"/>
      <c r="G7" s="224"/>
      <c r="H7" s="225"/>
      <c r="I7" s="20"/>
      <c r="J7" s="30" t="s">
        <v>41</v>
      </c>
      <c r="K7" s="20"/>
      <c r="M7" s="235">
        <f>April!K52</f>
        <v>0</v>
      </c>
      <c r="N7" s="236"/>
      <c r="O7" s="237"/>
      <c r="P7" s="28"/>
    </row>
    <row r="8" spans="2:21" ht="15">
      <c r="B8" s="18"/>
      <c r="C8" s="30"/>
      <c r="D8" s="30"/>
      <c r="E8" s="30"/>
      <c r="F8" s="24"/>
      <c r="G8" s="31"/>
      <c r="H8" s="31"/>
      <c r="I8" s="31"/>
      <c r="P8" s="28"/>
      <c r="Q8" s="33"/>
      <c r="R8" s="90"/>
      <c r="S8" s="90"/>
      <c r="T8" s="90"/>
      <c r="U8" s="90"/>
    </row>
    <row r="9" spans="2:21" ht="15" customHeight="1">
      <c r="B9" s="177"/>
      <c r="C9" s="178"/>
      <c r="D9" s="179"/>
      <c r="E9" s="179"/>
      <c r="F9" s="180"/>
      <c r="G9" s="180"/>
      <c r="H9" s="181" t="s">
        <v>66</v>
      </c>
      <c r="I9" s="182" t="s">
        <v>25</v>
      </c>
      <c r="J9" s="183" t="s">
        <v>26</v>
      </c>
      <c r="K9" s="184" t="s">
        <v>27</v>
      </c>
      <c r="L9" s="182" t="s">
        <v>28</v>
      </c>
      <c r="M9" s="182" t="s">
        <v>29</v>
      </c>
      <c r="N9" s="185"/>
      <c r="O9" s="215"/>
      <c r="P9" s="28"/>
    </row>
    <row r="10" spans="2:21" ht="22.5" customHeight="1">
      <c r="B10" s="177"/>
      <c r="C10" s="18" t="s">
        <v>54</v>
      </c>
      <c r="D10" s="26"/>
      <c r="E10" s="27"/>
      <c r="F10" s="172">
        <f>April!F10</f>
        <v>0</v>
      </c>
      <c r="G10" s="136"/>
      <c r="H10" s="186" t="s">
        <v>67</v>
      </c>
      <c r="I10" s="187">
        <f>$F$10/5</f>
        <v>0</v>
      </c>
      <c r="J10" s="188">
        <f>$F$10/5</f>
        <v>0</v>
      </c>
      <c r="K10" s="188">
        <f>$F$10/5</f>
        <v>0</v>
      </c>
      <c r="L10" s="188">
        <f>$F$10/5</f>
        <v>0</v>
      </c>
      <c r="M10" s="189">
        <f>$F$10/5</f>
        <v>0</v>
      </c>
      <c r="N10" s="190" t="s">
        <v>69</v>
      </c>
      <c r="O10" s="215"/>
      <c r="P10" s="28"/>
    </row>
    <row r="11" spans="2:21" ht="22.5" customHeight="1">
      <c r="B11" s="177"/>
      <c r="C11" s="191"/>
      <c r="D11" s="216"/>
      <c r="E11" s="216"/>
      <c r="F11" s="192"/>
      <c r="G11" s="192"/>
      <c r="H11" s="193" t="s">
        <v>68</v>
      </c>
      <c r="I11" s="118"/>
      <c r="J11" s="119"/>
      <c r="K11" s="119"/>
      <c r="L11" s="119"/>
      <c r="M11" s="120"/>
      <c r="N11" s="125">
        <f>SUM(I11:M11)</f>
        <v>0</v>
      </c>
      <c r="O11" s="215"/>
      <c r="P11" s="28"/>
    </row>
    <row r="12" spans="2:21" ht="18.75" customHeight="1">
      <c r="B12" s="177"/>
      <c r="C12" s="214" t="s">
        <v>85</v>
      </c>
      <c r="D12" s="30"/>
      <c r="E12" s="32"/>
      <c r="F12" s="11"/>
      <c r="G12" s="11"/>
      <c r="O12" s="215"/>
      <c r="P12" s="28"/>
    </row>
    <row r="13" spans="2:21" ht="15" customHeight="1">
      <c r="B13" s="177"/>
      <c r="C13" s="176"/>
      <c r="D13" s="194"/>
      <c r="E13" s="195"/>
      <c r="F13" s="195"/>
      <c r="G13" s="196"/>
      <c r="H13" s="197" t="s">
        <v>87</v>
      </c>
      <c r="I13" s="198" t="s">
        <v>25</v>
      </c>
      <c r="J13" s="199" t="s">
        <v>26</v>
      </c>
      <c r="K13" s="200" t="s">
        <v>27</v>
      </c>
      <c r="L13" s="198" t="s">
        <v>28</v>
      </c>
      <c r="M13" s="198" t="s">
        <v>29</v>
      </c>
      <c r="N13" s="201"/>
      <c r="O13" s="215"/>
      <c r="P13" s="28"/>
    </row>
    <row r="14" spans="2:21" ht="23.25" customHeight="1">
      <c r="B14" s="177"/>
      <c r="C14" s="212" t="s">
        <v>86</v>
      </c>
      <c r="D14" s="213"/>
      <c r="E14" s="213"/>
      <c r="F14" s="217"/>
      <c r="G14" s="202"/>
      <c r="H14" s="203" t="s">
        <v>67</v>
      </c>
      <c r="I14" s="204">
        <f>$F$14/5</f>
        <v>0</v>
      </c>
      <c r="J14" s="205">
        <f>$F$14/5</f>
        <v>0</v>
      </c>
      <c r="K14" s="205">
        <f>$F$14/5</f>
        <v>0</v>
      </c>
      <c r="L14" s="205">
        <f>$F$14/5</f>
        <v>0</v>
      </c>
      <c r="M14" s="206">
        <f>$F$14/5</f>
        <v>0</v>
      </c>
      <c r="N14" s="207" t="s">
        <v>69</v>
      </c>
      <c r="O14" s="215"/>
      <c r="P14" s="28"/>
    </row>
    <row r="15" spans="2:21" ht="22.5" customHeight="1">
      <c r="B15" s="177"/>
      <c r="C15" s="208" t="s">
        <v>84</v>
      </c>
      <c r="D15" s="209"/>
      <c r="E15" s="238"/>
      <c r="F15" s="238"/>
      <c r="G15" s="218" t="b">
        <f>IF($E$15&lt;&gt;0,TRUE(),FALSE())</f>
        <v>0</v>
      </c>
      <c r="H15" s="210" t="s">
        <v>68</v>
      </c>
      <c r="I15" s="173"/>
      <c r="J15" s="174"/>
      <c r="K15" s="174"/>
      <c r="L15" s="174"/>
      <c r="M15" s="175"/>
      <c r="N15" s="211">
        <f>SUM(I15:M15)</f>
        <v>0</v>
      </c>
      <c r="O15" s="215"/>
      <c r="P15" s="28"/>
    </row>
    <row r="16" spans="2:21" ht="15">
      <c r="B16" s="121"/>
      <c r="C16" s="122"/>
      <c r="D16" s="123"/>
      <c r="E16" s="123"/>
      <c r="F16" s="123"/>
      <c r="G16" s="123"/>
      <c r="H16" s="123"/>
      <c r="I16" s="123"/>
      <c r="J16" s="123"/>
      <c r="K16" s="13"/>
      <c r="L16" s="13"/>
      <c r="M16" s="13"/>
      <c r="N16" s="13"/>
      <c r="O16" s="13"/>
      <c r="P16" s="35"/>
    </row>
    <row r="17" spans="1:252" ht="15">
      <c r="A17" s="36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</row>
    <row r="18" spans="1:252" s="6" customFormat="1" ht="18.75" customHeight="1">
      <c r="A18" s="37"/>
      <c r="B18" s="165"/>
      <c r="C18" s="226" t="s">
        <v>51</v>
      </c>
      <c r="D18" s="227"/>
      <c r="E18" s="228"/>
      <c r="F18" s="229" t="s">
        <v>52</v>
      </c>
      <c r="G18" s="230"/>
      <c r="H18" s="231"/>
      <c r="I18" s="232" t="s">
        <v>47</v>
      </c>
      <c r="J18" s="233"/>
      <c r="K18" s="234"/>
      <c r="L18" s="232"/>
      <c r="M18" s="233"/>
      <c r="N18" s="233"/>
      <c r="O18" s="233"/>
      <c r="P18" s="234"/>
      <c r="Q18" s="38"/>
      <c r="R18" s="92"/>
      <c r="S18" s="92" t="s">
        <v>44</v>
      </c>
      <c r="T18" s="92" t="s">
        <v>45</v>
      </c>
      <c r="U18" s="92" t="s">
        <v>45</v>
      </c>
      <c r="V18" s="93" t="s">
        <v>46</v>
      </c>
      <c r="W18" s="93" t="s">
        <v>44</v>
      </c>
      <c r="X18" s="93" t="s">
        <v>44</v>
      </c>
      <c r="Y18" s="93"/>
      <c r="Z18" s="93"/>
      <c r="AA18" s="92"/>
      <c r="AB18" s="92"/>
      <c r="AC18" s="93"/>
      <c r="AD18" s="142"/>
      <c r="AE18" s="142"/>
      <c r="AF18" s="143"/>
      <c r="AG18" s="143"/>
      <c r="AH18" s="143"/>
    </row>
    <row r="19" spans="1:252" ht="18.75" customHeight="1">
      <c r="A19" s="39">
        <f>DATEVALUE(I2&amp;K2)</f>
        <v>43221</v>
      </c>
      <c r="B19" s="167" t="s">
        <v>0</v>
      </c>
      <c r="C19" s="2" t="s">
        <v>18</v>
      </c>
      <c r="D19" s="9" t="s">
        <v>35</v>
      </c>
      <c r="E19" s="168" t="s">
        <v>32</v>
      </c>
      <c r="F19" s="167" t="s">
        <v>1</v>
      </c>
      <c r="G19" s="171" t="s">
        <v>7</v>
      </c>
      <c r="H19" s="168" t="s">
        <v>2</v>
      </c>
      <c r="I19" s="171" t="s">
        <v>31</v>
      </c>
      <c r="J19" s="3" t="s">
        <v>42</v>
      </c>
      <c r="K19" s="171" t="s">
        <v>33</v>
      </c>
      <c r="L19" s="239" t="s">
        <v>19</v>
      </c>
      <c r="M19" s="240"/>
      <c r="N19" s="240"/>
      <c r="O19" s="240"/>
      <c r="P19" s="241"/>
      <c r="Q19" s="40"/>
      <c r="R19" s="127"/>
      <c r="S19" s="94" t="s">
        <v>24</v>
      </c>
      <c r="T19" s="94" t="s">
        <v>1</v>
      </c>
      <c r="U19" s="94" t="s">
        <v>7</v>
      </c>
      <c r="V19" s="95" t="s">
        <v>2</v>
      </c>
      <c r="W19" s="95" t="s">
        <v>34</v>
      </c>
      <c r="X19" s="96" t="s">
        <v>42</v>
      </c>
      <c r="Y19" s="95" t="s">
        <v>33</v>
      </c>
      <c r="Z19" s="97"/>
    </row>
    <row r="20" spans="1:252" ht="20.25" customHeight="1">
      <c r="A20" s="41" t="str">
        <f t="shared" ref="A20:A50" si="0">TEXT(B20,"TTTT")</f>
        <v>Dienstag</v>
      </c>
      <c r="B20" s="42">
        <f>($A$19+ROW(B1)-1)*(MONTH($A$19+1)=MONTH($A$19))</f>
        <v>43221</v>
      </c>
      <c r="C20" s="43"/>
      <c r="D20" s="44"/>
      <c r="E20" s="52">
        <f t="shared" ref="E20:E50" si="1">IF(OR(A20="Samstag",A20="Sonntag",C20="UU"),"",
IF(C20="SV",D20,
IF(OR($E$15="",B20&lt;$E$15),IF($N$11=0,HLOOKUP($A20,$I$9:$M$10,2,FALSE),IF($N$11=$F$10,HLOOKUP($A20,$I$9:$M$11,3,FALSE),"FEHLER")),
IF($N$15=0,HLOOKUP($A20,$I$13:$M$14,2,FALSE),IF($N$15=$F$14,HLOOKUP($A20,$I$13:$M$15,3,FALSE),"FEHLER")))))</f>
        <v>0</v>
      </c>
      <c r="F20" s="46"/>
      <c r="G20" s="46"/>
      <c r="H20" s="46"/>
      <c r="I20" s="47">
        <f t="shared" ref="I20:I50" si="2">IF(OR(C20="K",C20="U",C20="F"),E20,IF(C20="SU",IF(H20="",D20,((V20-T20)-U20)+D20),IF(AND(H20="",E20=""),0,(V20-T20)-U20)))</f>
        <v>0</v>
      </c>
      <c r="J20" s="47">
        <f>IF(E20="",I20,I20-E20)</f>
        <v>0</v>
      </c>
      <c r="K20" s="48">
        <f>SUM($M$7,J20)</f>
        <v>0</v>
      </c>
      <c r="L20" s="242"/>
      <c r="M20" s="243"/>
      <c r="N20" s="243"/>
      <c r="O20" s="243"/>
      <c r="P20" s="244"/>
      <c r="Q20" s="128" t="b">
        <f>IF($G$15=FALSE(),FALSE(),IF($B20&gt;=$E$15,TRUE(),FALSE()))</f>
        <v>0</v>
      </c>
      <c r="S20" s="98">
        <f t="shared" ref="S20:S50" si="3">IF(E20="",0,INT(E20)+((E20-INT(E20))/100*60))</f>
        <v>0</v>
      </c>
      <c r="T20" s="98">
        <f t="shared" ref="T20:V50" si="4">IF(F20="",0,INT(F20)+((F20-INT(F20))*100/60))</f>
        <v>0</v>
      </c>
      <c r="U20" s="98">
        <f t="shared" si="4"/>
        <v>0</v>
      </c>
      <c r="V20" s="98">
        <f t="shared" si="4"/>
        <v>0</v>
      </c>
      <c r="W20" s="98">
        <f t="shared" ref="W20:Y50" si="5">IF(I20="","",INT(I20)+((I20-INT(I20))/100*60))</f>
        <v>0</v>
      </c>
      <c r="X20" s="98">
        <f t="shared" si="5"/>
        <v>0</v>
      </c>
      <c r="Y20" s="98">
        <f t="shared" si="5"/>
        <v>0</v>
      </c>
      <c r="Z20" s="98"/>
      <c r="AE20" s="144"/>
    </row>
    <row r="21" spans="1:252" s="141" customFormat="1" ht="20.25" customHeight="1">
      <c r="A21" s="41" t="str">
        <f t="shared" si="0"/>
        <v>Mittwoch</v>
      </c>
      <c r="B21" s="49">
        <f>($A$19+ROW(B2)-1)*(MONTH(B20+1)=MONTH($A$19))</f>
        <v>43222</v>
      </c>
      <c r="C21" s="50"/>
      <c r="D21" s="51"/>
      <c r="E21" s="52">
        <f t="shared" si="1"/>
        <v>0</v>
      </c>
      <c r="F21" s="46"/>
      <c r="G21" s="46"/>
      <c r="H21" s="46"/>
      <c r="I21" s="47">
        <f t="shared" si="2"/>
        <v>0</v>
      </c>
      <c r="J21" s="47">
        <f t="shared" ref="J21:J50" si="6">IF(E21="",I21,I21-E21)</f>
        <v>0</v>
      </c>
      <c r="K21" s="48">
        <f t="shared" ref="K21:K50" si="7">SUM(K20,J21)</f>
        <v>0</v>
      </c>
      <c r="L21" s="245"/>
      <c r="M21" s="246"/>
      <c r="N21" s="246"/>
      <c r="O21" s="246"/>
      <c r="P21" s="247"/>
      <c r="Q21" s="128" t="b">
        <f t="shared" ref="Q21:Q50" si="8">IF($G$15=FALSE(),FALSE(),IF($B21&gt;=$E$15,TRUE(),FALSE()))</f>
        <v>0</v>
      </c>
      <c r="R21" s="128"/>
      <c r="S21" s="98">
        <f t="shared" si="3"/>
        <v>0</v>
      </c>
      <c r="T21" s="98">
        <f t="shared" si="4"/>
        <v>0</v>
      </c>
      <c r="U21" s="98">
        <f t="shared" si="4"/>
        <v>0</v>
      </c>
      <c r="V21" s="98">
        <f t="shared" si="4"/>
        <v>0</v>
      </c>
      <c r="W21" s="98">
        <f t="shared" si="5"/>
        <v>0</v>
      </c>
      <c r="X21" s="98">
        <f t="shared" si="5"/>
        <v>0</v>
      </c>
      <c r="Y21" s="98">
        <f t="shared" si="5"/>
        <v>0</v>
      </c>
      <c r="Z21" s="98"/>
      <c r="AA21" s="90"/>
      <c r="AB21" s="90"/>
      <c r="AC21" s="10"/>
      <c r="AD21" s="139"/>
      <c r="AE21" s="144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</row>
    <row r="22" spans="1:252" s="141" customFormat="1" ht="20.25" customHeight="1">
      <c r="A22" s="41" t="str">
        <f t="shared" si="0"/>
        <v>Donnerstag</v>
      </c>
      <c r="B22" s="49">
        <f t="shared" ref="B22:B50" si="9">($A$19+ROW(B3)-1)*(MONTH(B21+1)=MONTH($A$19))</f>
        <v>43223</v>
      </c>
      <c r="C22" s="50"/>
      <c r="D22" s="51"/>
      <c r="E22" s="52">
        <f t="shared" si="1"/>
        <v>0</v>
      </c>
      <c r="F22" s="46"/>
      <c r="G22" s="46"/>
      <c r="H22" s="46"/>
      <c r="I22" s="47">
        <f t="shared" si="2"/>
        <v>0</v>
      </c>
      <c r="J22" s="47">
        <f t="shared" si="6"/>
        <v>0</v>
      </c>
      <c r="K22" s="48">
        <f t="shared" si="7"/>
        <v>0</v>
      </c>
      <c r="L22" s="245"/>
      <c r="M22" s="246"/>
      <c r="N22" s="246"/>
      <c r="O22" s="246"/>
      <c r="P22" s="247"/>
      <c r="Q22" s="128" t="b">
        <f t="shared" si="8"/>
        <v>0</v>
      </c>
      <c r="R22" s="128"/>
      <c r="S22" s="98">
        <f t="shared" si="3"/>
        <v>0</v>
      </c>
      <c r="T22" s="98">
        <f t="shared" si="4"/>
        <v>0</v>
      </c>
      <c r="U22" s="98">
        <f t="shared" si="4"/>
        <v>0</v>
      </c>
      <c r="V22" s="98">
        <f t="shared" si="4"/>
        <v>0</v>
      </c>
      <c r="W22" s="98">
        <f t="shared" si="5"/>
        <v>0</v>
      </c>
      <c r="X22" s="98">
        <f t="shared" si="5"/>
        <v>0</v>
      </c>
      <c r="Y22" s="98">
        <f t="shared" si="5"/>
        <v>0</v>
      </c>
      <c r="Z22" s="98"/>
      <c r="AA22" s="90"/>
      <c r="AB22" s="90"/>
      <c r="AC22" s="10"/>
      <c r="AD22" s="139"/>
      <c r="AE22" s="144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</row>
    <row r="23" spans="1:252" s="141" customFormat="1" ht="20.25" customHeight="1">
      <c r="A23" s="41" t="str">
        <f t="shared" si="0"/>
        <v>Freitag</v>
      </c>
      <c r="B23" s="49">
        <f t="shared" si="9"/>
        <v>43224</v>
      </c>
      <c r="C23" s="50"/>
      <c r="D23" s="51"/>
      <c r="E23" s="52">
        <f t="shared" si="1"/>
        <v>0</v>
      </c>
      <c r="F23" s="46"/>
      <c r="G23" s="46"/>
      <c r="H23" s="46"/>
      <c r="I23" s="47">
        <f t="shared" si="2"/>
        <v>0</v>
      </c>
      <c r="J23" s="47">
        <f t="shared" si="6"/>
        <v>0</v>
      </c>
      <c r="K23" s="48">
        <f t="shared" si="7"/>
        <v>0</v>
      </c>
      <c r="L23" s="245"/>
      <c r="M23" s="246"/>
      <c r="N23" s="246"/>
      <c r="O23" s="246"/>
      <c r="P23" s="247"/>
      <c r="Q23" s="128" t="b">
        <f t="shared" si="8"/>
        <v>0</v>
      </c>
      <c r="R23" s="128"/>
      <c r="S23" s="98">
        <f t="shared" si="3"/>
        <v>0</v>
      </c>
      <c r="T23" s="98">
        <f t="shared" si="4"/>
        <v>0</v>
      </c>
      <c r="U23" s="98">
        <f t="shared" si="4"/>
        <v>0</v>
      </c>
      <c r="V23" s="98">
        <f t="shared" si="4"/>
        <v>0</v>
      </c>
      <c r="W23" s="98">
        <f t="shared" si="5"/>
        <v>0</v>
      </c>
      <c r="X23" s="98">
        <f t="shared" si="5"/>
        <v>0</v>
      </c>
      <c r="Y23" s="98">
        <f t="shared" si="5"/>
        <v>0</v>
      </c>
      <c r="Z23" s="98"/>
      <c r="AA23" s="90"/>
      <c r="AB23" s="90"/>
      <c r="AC23" s="10"/>
      <c r="AD23" s="139"/>
      <c r="AE23" s="144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</row>
    <row r="24" spans="1:252" s="141" customFormat="1" ht="20.25" customHeight="1">
      <c r="A24" s="41" t="str">
        <f t="shared" si="0"/>
        <v>Samstag</v>
      </c>
      <c r="B24" s="49">
        <f t="shared" si="9"/>
        <v>43225</v>
      </c>
      <c r="C24" s="50"/>
      <c r="D24" s="51"/>
      <c r="E24" s="52" t="str">
        <f t="shared" si="1"/>
        <v/>
      </c>
      <c r="F24" s="46"/>
      <c r="G24" s="46"/>
      <c r="H24" s="46"/>
      <c r="I24" s="47">
        <f t="shared" si="2"/>
        <v>0</v>
      </c>
      <c r="J24" s="47">
        <f t="shared" si="6"/>
        <v>0</v>
      </c>
      <c r="K24" s="48">
        <f t="shared" si="7"/>
        <v>0</v>
      </c>
      <c r="L24" s="245"/>
      <c r="M24" s="246"/>
      <c r="N24" s="246"/>
      <c r="O24" s="246"/>
      <c r="P24" s="247"/>
      <c r="Q24" s="128" t="b">
        <f t="shared" si="8"/>
        <v>0</v>
      </c>
      <c r="R24" s="128"/>
      <c r="S24" s="98">
        <f t="shared" si="3"/>
        <v>0</v>
      </c>
      <c r="T24" s="98">
        <f t="shared" si="4"/>
        <v>0</v>
      </c>
      <c r="U24" s="98">
        <f t="shared" si="4"/>
        <v>0</v>
      </c>
      <c r="V24" s="98">
        <f t="shared" si="4"/>
        <v>0</v>
      </c>
      <c r="W24" s="98">
        <f t="shared" si="5"/>
        <v>0</v>
      </c>
      <c r="X24" s="98">
        <f t="shared" si="5"/>
        <v>0</v>
      </c>
      <c r="Y24" s="98">
        <f t="shared" si="5"/>
        <v>0</v>
      </c>
      <c r="Z24" s="98"/>
      <c r="AA24" s="90"/>
      <c r="AB24" s="90"/>
      <c r="AC24" s="10"/>
      <c r="AD24" s="139"/>
      <c r="AE24" s="144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</row>
    <row r="25" spans="1:252" s="141" customFormat="1" ht="20.25" customHeight="1">
      <c r="A25" s="41" t="str">
        <f t="shared" si="0"/>
        <v>Sonntag</v>
      </c>
      <c r="B25" s="49">
        <f t="shared" si="9"/>
        <v>43226</v>
      </c>
      <c r="C25" s="50"/>
      <c r="D25" s="51"/>
      <c r="E25" s="52" t="str">
        <f t="shared" si="1"/>
        <v/>
      </c>
      <c r="F25" s="46"/>
      <c r="G25" s="46"/>
      <c r="H25" s="46"/>
      <c r="I25" s="47">
        <f t="shared" si="2"/>
        <v>0</v>
      </c>
      <c r="J25" s="47">
        <f t="shared" si="6"/>
        <v>0</v>
      </c>
      <c r="K25" s="48">
        <f t="shared" si="7"/>
        <v>0</v>
      </c>
      <c r="L25" s="245"/>
      <c r="M25" s="246"/>
      <c r="N25" s="246"/>
      <c r="O25" s="246"/>
      <c r="P25" s="247"/>
      <c r="Q25" s="128" t="b">
        <f t="shared" si="8"/>
        <v>0</v>
      </c>
      <c r="R25" s="128"/>
      <c r="S25" s="98">
        <f t="shared" si="3"/>
        <v>0</v>
      </c>
      <c r="T25" s="98">
        <f t="shared" si="4"/>
        <v>0</v>
      </c>
      <c r="U25" s="98">
        <f t="shared" si="4"/>
        <v>0</v>
      </c>
      <c r="V25" s="98">
        <f t="shared" si="4"/>
        <v>0</v>
      </c>
      <c r="W25" s="98">
        <f t="shared" si="5"/>
        <v>0</v>
      </c>
      <c r="X25" s="98">
        <f t="shared" si="5"/>
        <v>0</v>
      </c>
      <c r="Y25" s="98">
        <f t="shared" si="5"/>
        <v>0</v>
      </c>
      <c r="Z25" s="98"/>
      <c r="AA25" s="90"/>
      <c r="AB25" s="90"/>
      <c r="AC25" s="10"/>
      <c r="AD25" s="139"/>
      <c r="AE25" s="144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</row>
    <row r="26" spans="1:252" s="141" customFormat="1" ht="20.25" customHeight="1">
      <c r="A26" s="41" t="str">
        <f t="shared" si="0"/>
        <v>Montag</v>
      </c>
      <c r="B26" s="49">
        <f t="shared" si="9"/>
        <v>43227</v>
      </c>
      <c r="C26" s="50"/>
      <c r="D26" s="51"/>
      <c r="E26" s="52">
        <f t="shared" si="1"/>
        <v>0</v>
      </c>
      <c r="F26" s="46"/>
      <c r="G26" s="46"/>
      <c r="H26" s="46"/>
      <c r="I26" s="47">
        <f t="shared" si="2"/>
        <v>0</v>
      </c>
      <c r="J26" s="47">
        <f t="shared" si="6"/>
        <v>0</v>
      </c>
      <c r="K26" s="48">
        <f t="shared" si="7"/>
        <v>0</v>
      </c>
      <c r="L26" s="245"/>
      <c r="M26" s="246"/>
      <c r="N26" s="246"/>
      <c r="O26" s="246"/>
      <c r="P26" s="247"/>
      <c r="Q26" s="128" t="b">
        <f t="shared" si="8"/>
        <v>0</v>
      </c>
      <c r="R26" s="128"/>
      <c r="S26" s="98">
        <f t="shared" si="3"/>
        <v>0</v>
      </c>
      <c r="T26" s="98">
        <f t="shared" si="4"/>
        <v>0</v>
      </c>
      <c r="U26" s="98">
        <f t="shared" si="4"/>
        <v>0</v>
      </c>
      <c r="V26" s="98">
        <f t="shared" si="4"/>
        <v>0</v>
      </c>
      <c r="W26" s="98">
        <f t="shared" si="5"/>
        <v>0</v>
      </c>
      <c r="X26" s="98">
        <f t="shared" si="5"/>
        <v>0</v>
      </c>
      <c r="Y26" s="98">
        <f t="shared" si="5"/>
        <v>0</v>
      </c>
      <c r="Z26" s="98"/>
      <c r="AA26" s="90"/>
      <c r="AB26" s="90"/>
      <c r="AC26" s="10"/>
      <c r="AD26" s="139"/>
      <c r="AE26" s="144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</row>
    <row r="27" spans="1:252" s="141" customFormat="1" ht="20.25" customHeight="1">
      <c r="A27" s="41" t="str">
        <f t="shared" si="0"/>
        <v>Dienstag</v>
      </c>
      <c r="B27" s="49">
        <f t="shared" si="9"/>
        <v>43228</v>
      </c>
      <c r="C27" s="50"/>
      <c r="D27" s="51"/>
      <c r="E27" s="52">
        <f t="shared" si="1"/>
        <v>0</v>
      </c>
      <c r="F27" s="46"/>
      <c r="G27" s="46"/>
      <c r="H27" s="46"/>
      <c r="I27" s="47">
        <f t="shared" si="2"/>
        <v>0</v>
      </c>
      <c r="J27" s="47">
        <f t="shared" si="6"/>
        <v>0</v>
      </c>
      <c r="K27" s="48">
        <f t="shared" si="7"/>
        <v>0</v>
      </c>
      <c r="L27" s="245"/>
      <c r="M27" s="246"/>
      <c r="N27" s="246"/>
      <c r="O27" s="246"/>
      <c r="P27" s="247"/>
      <c r="Q27" s="128" t="b">
        <f t="shared" si="8"/>
        <v>0</v>
      </c>
      <c r="R27" s="128"/>
      <c r="S27" s="98">
        <f t="shared" si="3"/>
        <v>0</v>
      </c>
      <c r="T27" s="98">
        <f t="shared" si="4"/>
        <v>0</v>
      </c>
      <c r="U27" s="98">
        <f t="shared" si="4"/>
        <v>0</v>
      </c>
      <c r="V27" s="98">
        <f t="shared" si="4"/>
        <v>0</v>
      </c>
      <c r="W27" s="98">
        <f t="shared" si="5"/>
        <v>0</v>
      </c>
      <c r="X27" s="98">
        <f t="shared" si="5"/>
        <v>0</v>
      </c>
      <c r="Y27" s="98">
        <f t="shared" si="5"/>
        <v>0</v>
      </c>
      <c r="Z27" s="98"/>
      <c r="AA27" s="90"/>
      <c r="AB27" s="90"/>
      <c r="AC27" s="10"/>
      <c r="AD27" s="139"/>
      <c r="AE27" s="144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</row>
    <row r="28" spans="1:252" s="141" customFormat="1" ht="20.25" customHeight="1">
      <c r="A28" s="41" t="str">
        <f t="shared" si="0"/>
        <v>Mittwoch</v>
      </c>
      <c r="B28" s="49">
        <f t="shared" si="9"/>
        <v>43229</v>
      </c>
      <c r="C28" s="50"/>
      <c r="D28" s="51"/>
      <c r="E28" s="52">
        <f t="shared" si="1"/>
        <v>0</v>
      </c>
      <c r="F28" s="46"/>
      <c r="G28" s="46"/>
      <c r="H28" s="46"/>
      <c r="I28" s="47">
        <f t="shared" si="2"/>
        <v>0</v>
      </c>
      <c r="J28" s="47">
        <f t="shared" si="6"/>
        <v>0</v>
      </c>
      <c r="K28" s="48">
        <f t="shared" si="7"/>
        <v>0</v>
      </c>
      <c r="L28" s="245"/>
      <c r="M28" s="246"/>
      <c r="N28" s="246"/>
      <c r="O28" s="246"/>
      <c r="P28" s="247"/>
      <c r="Q28" s="128" t="b">
        <f t="shared" si="8"/>
        <v>0</v>
      </c>
      <c r="R28" s="128"/>
      <c r="S28" s="98">
        <f t="shared" si="3"/>
        <v>0</v>
      </c>
      <c r="T28" s="98">
        <f t="shared" si="4"/>
        <v>0</v>
      </c>
      <c r="U28" s="98">
        <f t="shared" si="4"/>
        <v>0</v>
      </c>
      <c r="V28" s="98">
        <f t="shared" si="4"/>
        <v>0</v>
      </c>
      <c r="W28" s="98">
        <f t="shared" si="5"/>
        <v>0</v>
      </c>
      <c r="X28" s="98">
        <f t="shared" si="5"/>
        <v>0</v>
      </c>
      <c r="Y28" s="98">
        <f t="shared" si="5"/>
        <v>0</v>
      </c>
      <c r="Z28" s="98"/>
      <c r="AA28" s="90"/>
      <c r="AB28" s="90"/>
      <c r="AC28" s="10"/>
      <c r="AD28" s="139"/>
      <c r="AE28" s="144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</row>
    <row r="29" spans="1:252" s="141" customFormat="1" ht="20.25" customHeight="1">
      <c r="A29" s="41" t="str">
        <f t="shared" si="0"/>
        <v>Donnerstag</v>
      </c>
      <c r="B29" s="49">
        <f t="shared" si="9"/>
        <v>43230</v>
      </c>
      <c r="C29" s="50"/>
      <c r="D29" s="51"/>
      <c r="E29" s="52">
        <f t="shared" si="1"/>
        <v>0</v>
      </c>
      <c r="F29" s="46"/>
      <c r="G29" s="46"/>
      <c r="H29" s="46"/>
      <c r="I29" s="47">
        <f t="shared" si="2"/>
        <v>0</v>
      </c>
      <c r="J29" s="47">
        <f t="shared" si="6"/>
        <v>0</v>
      </c>
      <c r="K29" s="48">
        <f t="shared" si="7"/>
        <v>0</v>
      </c>
      <c r="L29" s="245"/>
      <c r="M29" s="246"/>
      <c r="N29" s="246"/>
      <c r="O29" s="246"/>
      <c r="P29" s="247"/>
      <c r="Q29" s="128" t="b">
        <f t="shared" si="8"/>
        <v>0</v>
      </c>
      <c r="R29" s="128"/>
      <c r="S29" s="98">
        <f t="shared" si="3"/>
        <v>0</v>
      </c>
      <c r="T29" s="98">
        <f t="shared" si="4"/>
        <v>0</v>
      </c>
      <c r="U29" s="98">
        <f t="shared" si="4"/>
        <v>0</v>
      </c>
      <c r="V29" s="98">
        <f t="shared" si="4"/>
        <v>0</v>
      </c>
      <c r="W29" s="98">
        <f t="shared" si="5"/>
        <v>0</v>
      </c>
      <c r="X29" s="98">
        <f t="shared" si="5"/>
        <v>0</v>
      </c>
      <c r="Y29" s="98">
        <f t="shared" si="5"/>
        <v>0</v>
      </c>
      <c r="Z29" s="98"/>
      <c r="AA29" s="90"/>
      <c r="AB29" s="90"/>
      <c r="AC29" s="10"/>
      <c r="AD29" s="139"/>
      <c r="AE29" s="144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</row>
    <row r="30" spans="1:252" s="141" customFormat="1" ht="20.25" customHeight="1">
      <c r="A30" s="41" t="str">
        <f t="shared" si="0"/>
        <v>Freitag</v>
      </c>
      <c r="B30" s="49">
        <f t="shared" si="9"/>
        <v>43231</v>
      </c>
      <c r="C30" s="50"/>
      <c r="D30" s="51"/>
      <c r="E30" s="52">
        <f t="shared" si="1"/>
        <v>0</v>
      </c>
      <c r="F30" s="46"/>
      <c r="G30" s="46"/>
      <c r="H30" s="46"/>
      <c r="I30" s="47">
        <f t="shared" si="2"/>
        <v>0</v>
      </c>
      <c r="J30" s="47">
        <f t="shared" si="6"/>
        <v>0</v>
      </c>
      <c r="K30" s="48">
        <f t="shared" si="7"/>
        <v>0</v>
      </c>
      <c r="L30" s="245"/>
      <c r="M30" s="246"/>
      <c r="N30" s="246"/>
      <c r="O30" s="246"/>
      <c r="P30" s="247"/>
      <c r="Q30" s="128" t="b">
        <f t="shared" si="8"/>
        <v>0</v>
      </c>
      <c r="R30" s="128"/>
      <c r="S30" s="98">
        <f t="shared" si="3"/>
        <v>0</v>
      </c>
      <c r="T30" s="98">
        <f t="shared" si="4"/>
        <v>0</v>
      </c>
      <c r="U30" s="98">
        <f t="shared" si="4"/>
        <v>0</v>
      </c>
      <c r="V30" s="98">
        <f t="shared" si="4"/>
        <v>0</v>
      </c>
      <c r="W30" s="98">
        <f t="shared" si="5"/>
        <v>0</v>
      </c>
      <c r="X30" s="98">
        <f t="shared" si="5"/>
        <v>0</v>
      </c>
      <c r="Y30" s="98">
        <f t="shared" si="5"/>
        <v>0</v>
      </c>
      <c r="Z30" s="98"/>
      <c r="AA30" s="90"/>
      <c r="AB30" s="99"/>
      <c r="AC30" s="10"/>
      <c r="AD30" s="139"/>
      <c r="AE30" s="144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</row>
    <row r="31" spans="1:252" s="141" customFormat="1" ht="20.25" customHeight="1">
      <c r="A31" s="41" t="str">
        <f t="shared" si="0"/>
        <v>Samstag</v>
      </c>
      <c r="B31" s="49">
        <f t="shared" si="9"/>
        <v>43232</v>
      </c>
      <c r="C31" s="50"/>
      <c r="D31" s="51"/>
      <c r="E31" s="52" t="str">
        <f t="shared" si="1"/>
        <v/>
      </c>
      <c r="F31" s="46"/>
      <c r="G31" s="46"/>
      <c r="H31" s="46"/>
      <c r="I31" s="47">
        <f t="shared" si="2"/>
        <v>0</v>
      </c>
      <c r="J31" s="47">
        <f t="shared" si="6"/>
        <v>0</v>
      </c>
      <c r="K31" s="48">
        <f t="shared" si="7"/>
        <v>0</v>
      </c>
      <c r="L31" s="245"/>
      <c r="M31" s="246"/>
      <c r="N31" s="246"/>
      <c r="O31" s="246"/>
      <c r="P31" s="247"/>
      <c r="Q31" s="128" t="b">
        <f t="shared" si="8"/>
        <v>0</v>
      </c>
      <c r="R31" s="128"/>
      <c r="S31" s="98">
        <f t="shared" si="3"/>
        <v>0</v>
      </c>
      <c r="T31" s="98">
        <f t="shared" si="4"/>
        <v>0</v>
      </c>
      <c r="U31" s="98">
        <f t="shared" si="4"/>
        <v>0</v>
      </c>
      <c r="V31" s="98">
        <f t="shared" si="4"/>
        <v>0</v>
      </c>
      <c r="W31" s="98">
        <f t="shared" si="5"/>
        <v>0</v>
      </c>
      <c r="X31" s="98">
        <f t="shared" si="5"/>
        <v>0</v>
      </c>
      <c r="Y31" s="98">
        <f t="shared" si="5"/>
        <v>0</v>
      </c>
      <c r="Z31" s="98"/>
      <c r="AA31" s="90"/>
      <c r="AB31" s="90"/>
      <c r="AC31" s="10"/>
      <c r="AD31" s="139"/>
      <c r="AE31" s="144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</row>
    <row r="32" spans="1:252" s="141" customFormat="1" ht="20.25" customHeight="1">
      <c r="A32" s="41" t="str">
        <f t="shared" si="0"/>
        <v>Sonntag</v>
      </c>
      <c r="B32" s="49">
        <f t="shared" si="9"/>
        <v>43233</v>
      </c>
      <c r="C32" s="50"/>
      <c r="D32" s="51"/>
      <c r="E32" s="52" t="str">
        <f t="shared" si="1"/>
        <v/>
      </c>
      <c r="F32" s="46"/>
      <c r="G32" s="46"/>
      <c r="H32" s="46"/>
      <c r="I32" s="47">
        <f t="shared" si="2"/>
        <v>0</v>
      </c>
      <c r="J32" s="47">
        <f t="shared" si="6"/>
        <v>0</v>
      </c>
      <c r="K32" s="48">
        <f t="shared" si="7"/>
        <v>0</v>
      </c>
      <c r="L32" s="245"/>
      <c r="M32" s="246"/>
      <c r="N32" s="246"/>
      <c r="O32" s="246"/>
      <c r="P32" s="247"/>
      <c r="Q32" s="128" t="b">
        <f t="shared" si="8"/>
        <v>0</v>
      </c>
      <c r="R32" s="128"/>
      <c r="S32" s="98">
        <f t="shared" si="3"/>
        <v>0</v>
      </c>
      <c r="T32" s="98">
        <f t="shared" si="4"/>
        <v>0</v>
      </c>
      <c r="U32" s="98">
        <f t="shared" si="4"/>
        <v>0</v>
      </c>
      <c r="V32" s="98">
        <f t="shared" si="4"/>
        <v>0</v>
      </c>
      <c r="W32" s="98">
        <f t="shared" si="5"/>
        <v>0</v>
      </c>
      <c r="X32" s="98">
        <f t="shared" si="5"/>
        <v>0</v>
      </c>
      <c r="Y32" s="98">
        <f t="shared" si="5"/>
        <v>0</v>
      </c>
      <c r="Z32" s="98"/>
      <c r="AA32" s="90"/>
      <c r="AB32" s="90"/>
      <c r="AC32" s="10"/>
      <c r="AD32" s="139"/>
      <c r="AE32" s="144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</row>
    <row r="33" spans="1:252" s="141" customFormat="1" ht="20.25" customHeight="1">
      <c r="A33" s="41" t="str">
        <f t="shared" si="0"/>
        <v>Montag</v>
      </c>
      <c r="B33" s="49">
        <f t="shared" si="9"/>
        <v>43234</v>
      </c>
      <c r="C33" s="50"/>
      <c r="D33" s="51"/>
      <c r="E33" s="52">
        <f t="shared" si="1"/>
        <v>0</v>
      </c>
      <c r="F33" s="46"/>
      <c r="G33" s="46"/>
      <c r="H33" s="46"/>
      <c r="I33" s="47">
        <f t="shared" si="2"/>
        <v>0</v>
      </c>
      <c r="J33" s="47">
        <f t="shared" si="6"/>
        <v>0</v>
      </c>
      <c r="K33" s="48">
        <f t="shared" si="7"/>
        <v>0</v>
      </c>
      <c r="L33" s="245"/>
      <c r="M33" s="246"/>
      <c r="N33" s="246"/>
      <c r="O33" s="246"/>
      <c r="P33" s="247"/>
      <c r="Q33" s="128" t="b">
        <f t="shared" si="8"/>
        <v>0</v>
      </c>
      <c r="R33" s="128"/>
      <c r="S33" s="98">
        <f t="shared" si="3"/>
        <v>0</v>
      </c>
      <c r="T33" s="98">
        <f t="shared" si="4"/>
        <v>0</v>
      </c>
      <c r="U33" s="98">
        <f t="shared" si="4"/>
        <v>0</v>
      </c>
      <c r="V33" s="98">
        <f t="shared" si="4"/>
        <v>0</v>
      </c>
      <c r="W33" s="98">
        <f t="shared" si="5"/>
        <v>0</v>
      </c>
      <c r="X33" s="98">
        <f t="shared" si="5"/>
        <v>0</v>
      </c>
      <c r="Y33" s="98">
        <f t="shared" si="5"/>
        <v>0</v>
      </c>
      <c r="Z33" s="98"/>
      <c r="AA33" s="90"/>
      <c r="AB33" s="90"/>
      <c r="AC33" s="10"/>
      <c r="AD33" s="139"/>
      <c r="AE33" s="144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</row>
    <row r="34" spans="1:252" s="141" customFormat="1" ht="20.25" customHeight="1">
      <c r="A34" s="41" t="str">
        <f t="shared" si="0"/>
        <v>Dienstag</v>
      </c>
      <c r="B34" s="49">
        <f t="shared" si="9"/>
        <v>43235</v>
      </c>
      <c r="C34" s="50"/>
      <c r="D34" s="51"/>
      <c r="E34" s="52">
        <f t="shared" si="1"/>
        <v>0</v>
      </c>
      <c r="F34" s="46"/>
      <c r="G34" s="46"/>
      <c r="H34" s="46"/>
      <c r="I34" s="47">
        <f t="shared" si="2"/>
        <v>0</v>
      </c>
      <c r="J34" s="47">
        <f t="shared" si="6"/>
        <v>0</v>
      </c>
      <c r="K34" s="48">
        <f t="shared" si="7"/>
        <v>0</v>
      </c>
      <c r="L34" s="245"/>
      <c r="M34" s="246"/>
      <c r="N34" s="246"/>
      <c r="O34" s="246"/>
      <c r="P34" s="247"/>
      <c r="Q34" s="128" t="b">
        <f t="shared" si="8"/>
        <v>0</v>
      </c>
      <c r="R34" s="128"/>
      <c r="S34" s="98">
        <f t="shared" si="3"/>
        <v>0</v>
      </c>
      <c r="T34" s="98">
        <f t="shared" si="4"/>
        <v>0</v>
      </c>
      <c r="U34" s="98">
        <f t="shared" si="4"/>
        <v>0</v>
      </c>
      <c r="V34" s="98">
        <f t="shared" si="4"/>
        <v>0</v>
      </c>
      <c r="W34" s="98">
        <f t="shared" si="5"/>
        <v>0</v>
      </c>
      <c r="X34" s="98">
        <f t="shared" si="5"/>
        <v>0</v>
      </c>
      <c r="Y34" s="98">
        <f t="shared" si="5"/>
        <v>0</v>
      </c>
      <c r="Z34" s="98"/>
      <c r="AA34" s="90"/>
      <c r="AB34" s="90"/>
      <c r="AC34" s="10"/>
      <c r="AD34" s="139"/>
      <c r="AE34" s="144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</row>
    <row r="35" spans="1:252" s="141" customFormat="1" ht="20.25" customHeight="1">
      <c r="A35" s="41" t="str">
        <f t="shared" si="0"/>
        <v>Mittwoch</v>
      </c>
      <c r="B35" s="49">
        <f t="shared" si="9"/>
        <v>43236</v>
      </c>
      <c r="C35" s="50"/>
      <c r="D35" s="51"/>
      <c r="E35" s="52">
        <f t="shared" si="1"/>
        <v>0</v>
      </c>
      <c r="F35" s="46"/>
      <c r="G35" s="46"/>
      <c r="H35" s="46"/>
      <c r="I35" s="47">
        <f t="shared" si="2"/>
        <v>0</v>
      </c>
      <c r="J35" s="47">
        <f t="shared" si="6"/>
        <v>0</v>
      </c>
      <c r="K35" s="48">
        <f t="shared" si="7"/>
        <v>0</v>
      </c>
      <c r="L35" s="245"/>
      <c r="M35" s="246"/>
      <c r="N35" s="246"/>
      <c r="O35" s="246"/>
      <c r="P35" s="247"/>
      <c r="Q35" s="128" t="b">
        <f t="shared" si="8"/>
        <v>0</v>
      </c>
      <c r="R35" s="128"/>
      <c r="S35" s="98">
        <f t="shared" si="3"/>
        <v>0</v>
      </c>
      <c r="T35" s="98">
        <f t="shared" si="4"/>
        <v>0</v>
      </c>
      <c r="U35" s="98">
        <f t="shared" si="4"/>
        <v>0</v>
      </c>
      <c r="V35" s="98">
        <f t="shared" si="4"/>
        <v>0</v>
      </c>
      <c r="W35" s="98">
        <f t="shared" si="5"/>
        <v>0</v>
      </c>
      <c r="X35" s="98">
        <f t="shared" si="5"/>
        <v>0</v>
      </c>
      <c r="Y35" s="98">
        <f t="shared" si="5"/>
        <v>0</v>
      </c>
      <c r="Z35" s="98"/>
      <c r="AA35" s="90"/>
      <c r="AB35" s="90"/>
      <c r="AC35" s="10"/>
      <c r="AD35" s="139"/>
      <c r="AE35" s="144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</row>
    <row r="36" spans="1:252" s="141" customFormat="1" ht="20.25" customHeight="1">
      <c r="A36" s="41" t="str">
        <f t="shared" si="0"/>
        <v>Donnerstag</v>
      </c>
      <c r="B36" s="49">
        <f t="shared" si="9"/>
        <v>43237</v>
      </c>
      <c r="C36" s="50"/>
      <c r="D36" s="51"/>
      <c r="E36" s="52">
        <f t="shared" si="1"/>
        <v>0</v>
      </c>
      <c r="F36" s="46"/>
      <c r="G36" s="46"/>
      <c r="H36" s="46"/>
      <c r="I36" s="47">
        <f t="shared" si="2"/>
        <v>0</v>
      </c>
      <c r="J36" s="47">
        <f t="shared" si="6"/>
        <v>0</v>
      </c>
      <c r="K36" s="48">
        <f t="shared" si="7"/>
        <v>0</v>
      </c>
      <c r="L36" s="245"/>
      <c r="M36" s="246"/>
      <c r="N36" s="246"/>
      <c r="O36" s="246"/>
      <c r="P36" s="247"/>
      <c r="Q36" s="128" t="b">
        <f t="shared" si="8"/>
        <v>0</v>
      </c>
      <c r="R36" s="128"/>
      <c r="S36" s="98">
        <f t="shared" si="3"/>
        <v>0</v>
      </c>
      <c r="T36" s="98">
        <f t="shared" si="4"/>
        <v>0</v>
      </c>
      <c r="U36" s="98">
        <f t="shared" si="4"/>
        <v>0</v>
      </c>
      <c r="V36" s="98">
        <f t="shared" si="4"/>
        <v>0</v>
      </c>
      <c r="W36" s="98">
        <f t="shared" si="5"/>
        <v>0</v>
      </c>
      <c r="X36" s="98">
        <f t="shared" si="5"/>
        <v>0</v>
      </c>
      <c r="Y36" s="98">
        <f t="shared" si="5"/>
        <v>0</v>
      </c>
      <c r="Z36" s="98"/>
      <c r="AA36" s="90"/>
      <c r="AB36" s="90"/>
      <c r="AC36" s="10"/>
      <c r="AD36" s="139"/>
      <c r="AE36" s="144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</row>
    <row r="37" spans="1:252" s="141" customFormat="1" ht="20.25" customHeight="1">
      <c r="A37" s="41" t="str">
        <f t="shared" si="0"/>
        <v>Freitag</v>
      </c>
      <c r="B37" s="49">
        <f t="shared" si="9"/>
        <v>43238</v>
      </c>
      <c r="C37" s="50"/>
      <c r="D37" s="51"/>
      <c r="E37" s="52">
        <f t="shared" si="1"/>
        <v>0</v>
      </c>
      <c r="F37" s="46"/>
      <c r="G37" s="46"/>
      <c r="H37" s="46"/>
      <c r="I37" s="47">
        <f t="shared" si="2"/>
        <v>0</v>
      </c>
      <c r="J37" s="47">
        <f t="shared" si="6"/>
        <v>0</v>
      </c>
      <c r="K37" s="48">
        <f t="shared" si="7"/>
        <v>0</v>
      </c>
      <c r="L37" s="245"/>
      <c r="M37" s="246"/>
      <c r="N37" s="246"/>
      <c r="O37" s="246"/>
      <c r="P37" s="247"/>
      <c r="Q37" s="128" t="b">
        <f t="shared" si="8"/>
        <v>0</v>
      </c>
      <c r="R37" s="128"/>
      <c r="S37" s="98">
        <f t="shared" si="3"/>
        <v>0</v>
      </c>
      <c r="T37" s="98">
        <f t="shared" si="4"/>
        <v>0</v>
      </c>
      <c r="U37" s="98">
        <f t="shared" si="4"/>
        <v>0</v>
      </c>
      <c r="V37" s="98">
        <f t="shared" si="4"/>
        <v>0</v>
      </c>
      <c r="W37" s="98">
        <f t="shared" si="5"/>
        <v>0</v>
      </c>
      <c r="X37" s="98">
        <f t="shared" si="5"/>
        <v>0</v>
      </c>
      <c r="Y37" s="98">
        <f t="shared" si="5"/>
        <v>0</v>
      </c>
      <c r="Z37" s="98"/>
      <c r="AA37" s="90"/>
      <c r="AB37" s="90"/>
      <c r="AC37" s="10"/>
      <c r="AD37" s="139"/>
      <c r="AE37" s="144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</row>
    <row r="38" spans="1:252" s="141" customFormat="1" ht="20.25" customHeight="1">
      <c r="A38" s="41" t="str">
        <f t="shared" si="0"/>
        <v>Samstag</v>
      </c>
      <c r="B38" s="49">
        <f t="shared" si="9"/>
        <v>43239</v>
      </c>
      <c r="C38" s="50"/>
      <c r="D38" s="51"/>
      <c r="E38" s="52" t="str">
        <f t="shared" si="1"/>
        <v/>
      </c>
      <c r="F38" s="46"/>
      <c r="G38" s="46"/>
      <c r="H38" s="46"/>
      <c r="I38" s="47">
        <f t="shared" si="2"/>
        <v>0</v>
      </c>
      <c r="J38" s="47">
        <f t="shared" si="6"/>
        <v>0</v>
      </c>
      <c r="K38" s="48">
        <f t="shared" si="7"/>
        <v>0</v>
      </c>
      <c r="L38" s="245"/>
      <c r="M38" s="246"/>
      <c r="N38" s="246"/>
      <c r="O38" s="246"/>
      <c r="P38" s="247"/>
      <c r="Q38" s="128" t="b">
        <f t="shared" si="8"/>
        <v>0</v>
      </c>
      <c r="R38" s="128"/>
      <c r="S38" s="98">
        <f t="shared" si="3"/>
        <v>0</v>
      </c>
      <c r="T38" s="98">
        <f t="shared" si="4"/>
        <v>0</v>
      </c>
      <c r="U38" s="98">
        <f t="shared" si="4"/>
        <v>0</v>
      </c>
      <c r="V38" s="98">
        <f t="shared" si="4"/>
        <v>0</v>
      </c>
      <c r="W38" s="98">
        <f t="shared" si="5"/>
        <v>0</v>
      </c>
      <c r="X38" s="98">
        <f t="shared" si="5"/>
        <v>0</v>
      </c>
      <c r="Y38" s="98">
        <f t="shared" si="5"/>
        <v>0</v>
      </c>
      <c r="Z38" s="98"/>
      <c r="AA38" s="90"/>
      <c r="AB38" s="90"/>
      <c r="AC38" s="10"/>
      <c r="AD38" s="139"/>
      <c r="AE38" s="144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</row>
    <row r="39" spans="1:252" s="141" customFormat="1" ht="20.25" customHeight="1">
      <c r="A39" s="41" t="str">
        <f t="shared" si="0"/>
        <v>Sonntag</v>
      </c>
      <c r="B39" s="49">
        <f t="shared" si="9"/>
        <v>43240</v>
      </c>
      <c r="C39" s="50"/>
      <c r="D39" s="51"/>
      <c r="E39" s="52" t="str">
        <f t="shared" si="1"/>
        <v/>
      </c>
      <c r="F39" s="46"/>
      <c r="G39" s="46"/>
      <c r="H39" s="46"/>
      <c r="I39" s="47">
        <f t="shared" si="2"/>
        <v>0</v>
      </c>
      <c r="J39" s="47">
        <f t="shared" si="6"/>
        <v>0</v>
      </c>
      <c r="K39" s="48">
        <f t="shared" si="7"/>
        <v>0</v>
      </c>
      <c r="L39" s="245"/>
      <c r="M39" s="246"/>
      <c r="N39" s="246"/>
      <c r="O39" s="246"/>
      <c r="P39" s="247"/>
      <c r="Q39" s="128" t="b">
        <f t="shared" si="8"/>
        <v>0</v>
      </c>
      <c r="R39" s="128"/>
      <c r="S39" s="98">
        <f t="shared" si="3"/>
        <v>0</v>
      </c>
      <c r="T39" s="98">
        <f t="shared" si="4"/>
        <v>0</v>
      </c>
      <c r="U39" s="98">
        <f t="shared" si="4"/>
        <v>0</v>
      </c>
      <c r="V39" s="98">
        <f t="shared" si="4"/>
        <v>0</v>
      </c>
      <c r="W39" s="98">
        <f t="shared" si="5"/>
        <v>0</v>
      </c>
      <c r="X39" s="98">
        <f t="shared" si="5"/>
        <v>0</v>
      </c>
      <c r="Y39" s="98">
        <f t="shared" si="5"/>
        <v>0</v>
      </c>
      <c r="Z39" s="98"/>
      <c r="AA39" s="90"/>
      <c r="AB39" s="90"/>
      <c r="AC39" s="10"/>
      <c r="AD39" s="139"/>
      <c r="AE39" s="144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</row>
    <row r="40" spans="1:252" s="141" customFormat="1" ht="20.25" customHeight="1">
      <c r="A40" s="41" t="str">
        <f t="shared" si="0"/>
        <v>Montag</v>
      </c>
      <c r="B40" s="49">
        <f t="shared" si="9"/>
        <v>43241</v>
      </c>
      <c r="C40" s="50"/>
      <c r="D40" s="51"/>
      <c r="E40" s="52">
        <f t="shared" si="1"/>
        <v>0</v>
      </c>
      <c r="F40" s="46"/>
      <c r="G40" s="46"/>
      <c r="H40" s="46"/>
      <c r="I40" s="47">
        <f t="shared" si="2"/>
        <v>0</v>
      </c>
      <c r="J40" s="47">
        <f t="shared" si="6"/>
        <v>0</v>
      </c>
      <c r="K40" s="48">
        <f t="shared" si="7"/>
        <v>0</v>
      </c>
      <c r="L40" s="245"/>
      <c r="M40" s="246"/>
      <c r="N40" s="246"/>
      <c r="O40" s="246"/>
      <c r="P40" s="247"/>
      <c r="Q40" s="128" t="b">
        <f t="shared" si="8"/>
        <v>0</v>
      </c>
      <c r="R40" s="128"/>
      <c r="S40" s="98">
        <f t="shared" si="3"/>
        <v>0</v>
      </c>
      <c r="T40" s="98">
        <f t="shared" si="4"/>
        <v>0</v>
      </c>
      <c r="U40" s="98">
        <f t="shared" si="4"/>
        <v>0</v>
      </c>
      <c r="V40" s="98">
        <f t="shared" si="4"/>
        <v>0</v>
      </c>
      <c r="W40" s="98">
        <f t="shared" si="5"/>
        <v>0</v>
      </c>
      <c r="X40" s="98">
        <f t="shared" si="5"/>
        <v>0</v>
      </c>
      <c r="Y40" s="98">
        <f t="shared" si="5"/>
        <v>0</v>
      </c>
      <c r="Z40" s="98"/>
      <c r="AA40" s="90"/>
      <c r="AB40" s="90"/>
      <c r="AC40" s="10"/>
      <c r="AD40" s="139"/>
      <c r="AE40" s="144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</row>
    <row r="41" spans="1:252" s="141" customFormat="1" ht="20.25" customHeight="1">
      <c r="A41" s="41" t="str">
        <f t="shared" si="0"/>
        <v>Dienstag</v>
      </c>
      <c r="B41" s="49">
        <f t="shared" si="9"/>
        <v>43242</v>
      </c>
      <c r="C41" s="50"/>
      <c r="D41" s="51"/>
      <c r="E41" s="52">
        <f t="shared" si="1"/>
        <v>0</v>
      </c>
      <c r="F41" s="46"/>
      <c r="G41" s="46"/>
      <c r="H41" s="46"/>
      <c r="I41" s="47">
        <f t="shared" si="2"/>
        <v>0</v>
      </c>
      <c r="J41" s="47">
        <f t="shared" si="6"/>
        <v>0</v>
      </c>
      <c r="K41" s="48">
        <f t="shared" si="7"/>
        <v>0</v>
      </c>
      <c r="L41" s="245"/>
      <c r="M41" s="246"/>
      <c r="N41" s="246"/>
      <c r="O41" s="246"/>
      <c r="P41" s="247"/>
      <c r="Q41" s="128" t="b">
        <f t="shared" si="8"/>
        <v>0</v>
      </c>
      <c r="R41" s="128"/>
      <c r="S41" s="98">
        <f t="shared" si="3"/>
        <v>0</v>
      </c>
      <c r="T41" s="98">
        <f t="shared" si="4"/>
        <v>0</v>
      </c>
      <c r="U41" s="98">
        <f t="shared" si="4"/>
        <v>0</v>
      </c>
      <c r="V41" s="98">
        <f t="shared" si="4"/>
        <v>0</v>
      </c>
      <c r="W41" s="98">
        <f t="shared" si="5"/>
        <v>0</v>
      </c>
      <c r="X41" s="98">
        <f t="shared" si="5"/>
        <v>0</v>
      </c>
      <c r="Y41" s="98">
        <f t="shared" si="5"/>
        <v>0</v>
      </c>
      <c r="Z41" s="98"/>
      <c r="AA41" s="90"/>
      <c r="AB41" s="90"/>
      <c r="AC41" s="10"/>
      <c r="AD41" s="139"/>
      <c r="AE41" s="14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</row>
    <row r="42" spans="1:252" s="141" customFormat="1" ht="20.25" customHeight="1">
      <c r="A42" s="41" t="str">
        <f t="shared" si="0"/>
        <v>Mittwoch</v>
      </c>
      <c r="B42" s="49">
        <f t="shared" si="9"/>
        <v>43243</v>
      </c>
      <c r="C42" s="50"/>
      <c r="D42" s="51"/>
      <c r="E42" s="52">
        <f t="shared" si="1"/>
        <v>0</v>
      </c>
      <c r="F42" s="46"/>
      <c r="G42" s="46"/>
      <c r="H42" s="46"/>
      <c r="I42" s="47">
        <f t="shared" si="2"/>
        <v>0</v>
      </c>
      <c r="J42" s="47">
        <f t="shared" si="6"/>
        <v>0</v>
      </c>
      <c r="K42" s="48">
        <f t="shared" si="7"/>
        <v>0</v>
      </c>
      <c r="L42" s="245"/>
      <c r="M42" s="246"/>
      <c r="N42" s="246"/>
      <c r="O42" s="246"/>
      <c r="P42" s="247"/>
      <c r="Q42" s="128" t="b">
        <f t="shared" si="8"/>
        <v>0</v>
      </c>
      <c r="R42" s="128"/>
      <c r="S42" s="98">
        <f t="shared" si="3"/>
        <v>0</v>
      </c>
      <c r="T42" s="98">
        <f t="shared" si="4"/>
        <v>0</v>
      </c>
      <c r="U42" s="98">
        <f t="shared" si="4"/>
        <v>0</v>
      </c>
      <c r="V42" s="98">
        <f t="shared" si="4"/>
        <v>0</v>
      </c>
      <c r="W42" s="98">
        <f t="shared" si="5"/>
        <v>0</v>
      </c>
      <c r="X42" s="98">
        <f t="shared" si="5"/>
        <v>0</v>
      </c>
      <c r="Y42" s="98">
        <f t="shared" si="5"/>
        <v>0</v>
      </c>
      <c r="Z42" s="98"/>
      <c r="AA42" s="90"/>
      <c r="AB42" s="90"/>
      <c r="AC42" s="10"/>
      <c r="AD42" s="139"/>
      <c r="AE42" s="144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</row>
    <row r="43" spans="1:252" s="141" customFormat="1" ht="20.25" customHeight="1">
      <c r="A43" s="41" t="str">
        <f t="shared" si="0"/>
        <v>Donnerstag</v>
      </c>
      <c r="B43" s="49">
        <f t="shared" si="9"/>
        <v>43244</v>
      </c>
      <c r="C43" s="50"/>
      <c r="D43" s="51"/>
      <c r="E43" s="52">
        <f t="shared" si="1"/>
        <v>0</v>
      </c>
      <c r="F43" s="46"/>
      <c r="G43" s="46"/>
      <c r="H43" s="46"/>
      <c r="I43" s="47">
        <f t="shared" si="2"/>
        <v>0</v>
      </c>
      <c r="J43" s="47">
        <f t="shared" si="6"/>
        <v>0</v>
      </c>
      <c r="K43" s="48">
        <f t="shared" si="7"/>
        <v>0</v>
      </c>
      <c r="L43" s="245"/>
      <c r="M43" s="246"/>
      <c r="N43" s="246"/>
      <c r="O43" s="246"/>
      <c r="P43" s="247"/>
      <c r="Q43" s="128" t="b">
        <f t="shared" si="8"/>
        <v>0</v>
      </c>
      <c r="R43" s="128"/>
      <c r="S43" s="98">
        <f t="shared" si="3"/>
        <v>0</v>
      </c>
      <c r="T43" s="98">
        <f t="shared" si="4"/>
        <v>0</v>
      </c>
      <c r="U43" s="98">
        <f t="shared" si="4"/>
        <v>0</v>
      </c>
      <c r="V43" s="98">
        <f t="shared" si="4"/>
        <v>0</v>
      </c>
      <c r="W43" s="98">
        <f t="shared" si="5"/>
        <v>0</v>
      </c>
      <c r="X43" s="98">
        <f t="shared" si="5"/>
        <v>0</v>
      </c>
      <c r="Y43" s="98">
        <f t="shared" si="5"/>
        <v>0</v>
      </c>
      <c r="Z43" s="98"/>
      <c r="AA43" s="90"/>
      <c r="AB43" s="90"/>
      <c r="AC43" s="10"/>
      <c r="AD43" s="139"/>
      <c r="AE43" s="144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</row>
    <row r="44" spans="1:252" s="141" customFormat="1" ht="20.25" customHeight="1">
      <c r="A44" s="41" t="str">
        <f t="shared" si="0"/>
        <v>Freitag</v>
      </c>
      <c r="B44" s="49">
        <f t="shared" si="9"/>
        <v>43245</v>
      </c>
      <c r="C44" s="50"/>
      <c r="D44" s="51"/>
      <c r="E44" s="52">
        <f t="shared" si="1"/>
        <v>0</v>
      </c>
      <c r="F44" s="46"/>
      <c r="G44" s="46"/>
      <c r="H44" s="46"/>
      <c r="I44" s="47">
        <f t="shared" si="2"/>
        <v>0</v>
      </c>
      <c r="J44" s="47">
        <f t="shared" si="6"/>
        <v>0</v>
      </c>
      <c r="K44" s="48">
        <f t="shared" si="7"/>
        <v>0</v>
      </c>
      <c r="L44" s="245"/>
      <c r="M44" s="246"/>
      <c r="N44" s="246"/>
      <c r="O44" s="246"/>
      <c r="P44" s="247"/>
      <c r="Q44" s="128" t="b">
        <f t="shared" si="8"/>
        <v>0</v>
      </c>
      <c r="R44" s="128"/>
      <c r="S44" s="98">
        <f t="shared" si="3"/>
        <v>0</v>
      </c>
      <c r="T44" s="98">
        <f t="shared" si="4"/>
        <v>0</v>
      </c>
      <c r="U44" s="98">
        <f t="shared" si="4"/>
        <v>0</v>
      </c>
      <c r="V44" s="98">
        <f t="shared" si="4"/>
        <v>0</v>
      </c>
      <c r="W44" s="98">
        <f t="shared" si="5"/>
        <v>0</v>
      </c>
      <c r="X44" s="98">
        <f t="shared" si="5"/>
        <v>0</v>
      </c>
      <c r="Y44" s="98">
        <f t="shared" si="5"/>
        <v>0</v>
      </c>
      <c r="Z44" s="98"/>
      <c r="AA44" s="90"/>
      <c r="AB44" s="90"/>
      <c r="AC44" s="10"/>
      <c r="AD44" s="139"/>
      <c r="AE44" s="144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</row>
    <row r="45" spans="1:252" s="141" customFormat="1" ht="20.25" customHeight="1">
      <c r="A45" s="41" t="str">
        <f t="shared" si="0"/>
        <v>Samstag</v>
      </c>
      <c r="B45" s="49">
        <f t="shared" si="9"/>
        <v>43246</v>
      </c>
      <c r="C45" s="50"/>
      <c r="D45" s="51"/>
      <c r="E45" s="52" t="str">
        <f t="shared" si="1"/>
        <v/>
      </c>
      <c r="F45" s="46"/>
      <c r="G45" s="46"/>
      <c r="H45" s="46"/>
      <c r="I45" s="47">
        <f t="shared" si="2"/>
        <v>0</v>
      </c>
      <c r="J45" s="47">
        <f t="shared" si="6"/>
        <v>0</v>
      </c>
      <c r="K45" s="48">
        <f t="shared" si="7"/>
        <v>0</v>
      </c>
      <c r="L45" s="245"/>
      <c r="M45" s="246"/>
      <c r="N45" s="246"/>
      <c r="O45" s="246"/>
      <c r="P45" s="247"/>
      <c r="Q45" s="128" t="b">
        <f t="shared" si="8"/>
        <v>0</v>
      </c>
      <c r="R45" s="128"/>
      <c r="S45" s="98">
        <f t="shared" si="3"/>
        <v>0</v>
      </c>
      <c r="T45" s="98">
        <f t="shared" si="4"/>
        <v>0</v>
      </c>
      <c r="U45" s="98">
        <f t="shared" si="4"/>
        <v>0</v>
      </c>
      <c r="V45" s="98">
        <f t="shared" si="4"/>
        <v>0</v>
      </c>
      <c r="W45" s="98">
        <f t="shared" si="5"/>
        <v>0</v>
      </c>
      <c r="X45" s="98">
        <f t="shared" si="5"/>
        <v>0</v>
      </c>
      <c r="Y45" s="98">
        <f t="shared" si="5"/>
        <v>0</v>
      </c>
      <c r="Z45" s="98"/>
      <c r="AA45" s="90"/>
      <c r="AB45" s="90"/>
      <c r="AC45" s="10"/>
      <c r="AD45" s="139"/>
      <c r="AE45" s="144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</row>
    <row r="46" spans="1:252" s="141" customFormat="1" ht="20.25" customHeight="1">
      <c r="A46" s="41" t="str">
        <f t="shared" si="0"/>
        <v>Sonntag</v>
      </c>
      <c r="B46" s="49">
        <f t="shared" si="9"/>
        <v>43247</v>
      </c>
      <c r="C46" s="50"/>
      <c r="D46" s="51"/>
      <c r="E46" s="52" t="str">
        <f t="shared" si="1"/>
        <v/>
      </c>
      <c r="F46" s="46"/>
      <c r="G46" s="46"/>
      <c r="H46" s="46"/>
      <c r="I46" s="47">
        <f t="shared" si="2"/>
        <v>0</v>
      </c>
      <c r="J46" s="47">
        <f t="shared" si="6"/>
        <v>0</v>
      </c>
      <c r="K46" s="48">
        <f t="shared" si="7"/>
        <v>0</v>
      </c>
      <c r="L46" s="245"/>
      <c r="M46" s="246"/>
      <c r="N46" s="246"/>
      <c r="O46" s="246"/>
      <c r="P46" s="247"/>
      <c r="Q46" s="128" t="b">
        <f t="shared" si="8"/>
        <v>0</v>
      </c>
      <c r="R46" s="128"/>
      <c r="S46" s="98">
        <f t="shared" si="3"/>
        <v>0</v>
      </c>
      <c r="T46" s="98">
        <f t="shared" si="4"/>
        <v>0</v>
      </c>
      <c r="U46" s="98">
        <f t="shared" si="4"/>
        <v>0</v>
      </c>
      <c r="V46" s="98">
        <f t="shared" si="4"/>
        <v>0</v>
      </c>
      <c r="W46" s="98">
        <f t="shared" si="5"/>
        <v>0</v>
      </c>
      <c r="X46" s="98">
        <f t="shared" si="5"/>
        <v>0</v>
      </c>
      <c r="Y46" s="98">
        <f t="shared" si="5"/>
        <v>0</v>
      </c>
      <c r="Z46" s="98"/>
      <c r="AA46" s="90"/>
      <c r="AB46" s="90"/>
      <c r="AC46" s="10"/>
      <c r="AD46" s="139"/>
      <c r="AE46" s="144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</row>
    <row r="47" spans="1:252" s="141" customFormat="1" ht="20.25" customHeight="1">
      <c r="A47" s="41" t="str">
        <f t="shared" si="0"/>
        <v>Montag</v>
      </c>
      <c r="B47" s="49">
        <f t="shared" si="9"/>
        <v>43248</v>
      </c>
      <c r="C47" s="50"/>
      <c r="D47" s="51"/>
      <c r="E47" s="52">
        <f t="shared" si="1"/>
        <v>0</v>
      </c>
      <c r="F47" s="46"/>
      <c r="G47" s="46"/>
      <c r="H47" s="46"/>
      <c r="I47" s="47">
        <f t="shared" si="2"/>
        <v>0</v>
      </c>
      <c r="J47" s="47">
        <f t="shared" si="6"/>
        <v>0</v>
      </c>
      <c r="K47" s="48">
        <f t="shared" si="7"/>
        <v>0</v>
      </c>
      <c r="L47" s="245"/>
      <c r="M47" s="246"/>
      <c r="N47" s="246"/>
      <c r="O47" s="246"/>
      <c r="P47" s="247"/>
      <c r="Q47" s="128" t="b">
        <f t="shared" si="8"/>
        <v>0</v>
      </c>
      <c r="R47" s="128"/>
      <c r="S47" s="98">
        <f t="shared" si="3"/>
        <v>0</v>
      </c>
      <c r="T47" s="98">
        <f t="shared" si="4"/>
        <v>0</v>
      </c>
      <c r="U47" s="98">
        <f t="shared" si="4"/>
        <v>0</v>
      </c>
      <c r="V47" s="98">
        <f t="shared" si="4"/>
        <v>0</v>
      </c>
      <c r="W47" s="98">
        <f t="shared" si="5"/>
        <v>0</v>
      </c>
      <c r="X47" s="98">
        <f t="shared" si="5"/>
        <v>0</v>
      </c>
      <c r="Y47" s="98">
        <f t="shared" si="5"/>
        <v>0</v>
      </c>
      <c r="Z47" s="98"/>
      <c r="AA47" s="90"/>
      <c r="AB47" s="90"/>
      <c r="AC47" s="10"/>
      <c r="AD47" s="139"/>
      <c r="AE47" s="144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</row>
    <row r="48" spans="1:252" s="141" customFormat="1" ht="20.25" customHeight="1">
      <c r="A48" s="41" t="str">
        <f t="shared" si="0"/>
        <v>Dienstag</v>
      </c>
      <c r="B48" s="49">
        <f t="shared" si="9"/>
        <v>43249</v>
      </c>
      <c r="C48" s="50"/>
      <c r="D48" s="51"/>
      <c r="E48" s="52">
        <f t="shared" si="1"/>
        <v>0</v>
      </c>
      <c r="F48" s="46"/>
      <c r="G48" s="46"/>
      <c r="H48" s="46"/>
      <c r="I48" s="47">
        <f t="shared" si="2"/>
        <v>0</v>
      </c>
      <c r="J48" s="47">
        <f t="shared" si="6"/>
        <v>0</v>
      </c>
      <c r="K48" s="48">
        <f t="shared" si="7"/>
        <v>0</v>
      </c>
      <c r="L48" s="245"/>
      <c r="M48" s="246"/>
      <c r="N48" s="246"/>
      <c r="O48" s="246"/>
      <c r="P48" s="247"/>
      <c r="Q48" s="128" t="b">
        <f t="shared" si="8"/>
        <v>0</v>
      </c>
      <c r="R48" s="128"/>
      <c r="S48" s="98">
        <f t="shared" si="3"/>
        <v>0</v>
      </c>
      <c r="T48" s="98">
        <f t="shared" si="4"/>
        <v>0</v>
      </c>
      <c r="U48" s="98">
        <f t="shared" si="4"/>
        <v>0</v>
      </c>
      <c r="V48" s="98">
        <f t="shared" si="4"/>
        <v>0</v>
      </c>
      <c r="W48" s="98">
        <f t="shared" si="5"/>
        <v>0</v>
      </c>
      <c r="X48" s="98">
        <f t="shared" si="5"/>
        <v>0</v>
      </c>
      <c r="Y48" s="98">
        <f t="shared" si="5"/>
        <v>0</v>
      </c>
      <c r="Z48" s="98"/>
      <c r="AA48" s="90"/>
      <c r="AB48" s="90"/>
      <c r="AC48" s="10"/>
      <c r="AD48" s="139"/>
      <c r="AE48" s="144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</row>
    <row r="49" spans="1:252" s="141" customFormat="1" ht="20.25" customHeight="1">
      <c r="A49" s="41" t="str">
        <f t="shared" si="0"/>
        <v>Mittwoch</v>
      </c>
      <c r="B49" s="49">
        <f t="shared" si="9"/>
        <v>43250</v>
      </c>
      <c r="C49" s="50"/>
      <c r="D49" s="51"/>
      <c r="E49" s="52">
        <f t="shared" si="1"/>
        <v>0</v>
      </c>
      <c r="F49" s="46"/>
      <c r="G49" s="46"/>
      <c r="H49" s="46"/>
      <c r="I49" s="47">
        <f t="shared" si="2"/>
        <v>0</v>
      </c>
      <c r="J49" s="47">
        <f t="shared" si="6"/>
        <v>0</v>
      </c>
      <c r="K49" s="48">
        <f t="shared" si="7"/>
        <v>0</v>
      </c>
      <c r="L49" s="245"/>
      <c r="M49" s="246"/>
      <c r="N49" s="246"/>
      <c r="O49" s="246"/>
      <c r="P49" s="247"/>
      <c r="Q49" s="128" t="b">
        <f t="shared" si="8"/>
        <v>0</v>
      </c>
      <c r="R49" s="128"/>
      <c r="S49" s="98">
        <f t="shared" si="3"/>
        <v>0</v>
      </c>
      <c r="T49" s="98">
        <f t="shared" si="4"/>
        <v>0</v>
      </c>
      <c r="U49" s="98">
        <f t="shared" si="4"/>
        <v>0</v>
      </c>
      <c r="V49" s="98">
        <f t="shared" si="4"/>
        <v>0</v>
      </c>
      <c r="W49" s="98">
        <f t="shared" si="5"/>
        <v>0</v>
      </c>
      <c r="X49" s="98">
        <f t="shared" si="5"/>
        <v>0</v>
      </c>
      <c r="Y49" s="98">
        <f t="shared" si="5"/>
        <v>0</v>
      </c>
      <c r="Z49" s="98"/>
      <c r="AA49" s="90"/>
      <c r="AB49" s="90"/>
      <c r="AC49" s="10"/>
      <c r="AD49" s="139"/>
      <c r="AE49" s="144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</row>
    <row r="50" spans="1:252" s="141" customFormat="1" ht="20.25" customHeight="1" thickBot="1">
      <c r="A50" s="41" t="str">
        <f t="shared" si="0"/>
        <v>Donnerstag</v>
      </c>
      <c r="B50" s="49">
        <f t="shared" si="9"/>
        <v>43251</v>
      </c>
      <c r="C50" s="55"/>
      <c r="D50" s="56"/>
      <c r="E50" s="52">
        <f t="shared" si="1"/>
        <v>0</v>
      </c>
      <c r="F50" s="58"/>
      <c r="G50" s="58"/>
      <c r="H50" s="58"/>
      <c r="I50" s="47">
        <f t="shared" si="2"/>
        <v>0</v>
      </c>
      <c r="J50" s="59">
        <f t="shared" si="6"/>
        <v>0</v>
      </c>
      <c r="K50" s="60">
        <f t="shared" si="7"/>
        <v>0</v>
      </c>
      <c r="L50" s="248"/>
      <c r="M50" s="249"/>
      <c r="N50" s="249"/>
      <c r="O50" s="249"/>
      <c r="P50" s="250"/>
      <c r="Q50" s="128" t="b">
        <f t="shared" si="8"/>
        <v>0</v>
      </c>
      <c r="R50" s="128"/>
      <c r="S50" s="100">
        <f t="shared" si="3"/>
        <v>0</v>
      </c>
      <c r="T50" s="100">
        <f t="shared" si="4"/>
        <v>0</v>
      </c>
      <c r="U50" s="100">
        <f t="shared" si="4"/>
        <v>0</v>
      </c>
      <c r="V50" s="100">
        <f t="shared" si="4"/>
        <v>0</v>
      </c>
      <c r="W50" s="100">
        <f t="shared" si="5"/>
        <v>0</v>
      </c>
      <c r="X50" s="100">
        <f t="shared" si="5"/>
        <v>0</v>
      </c>
      <c r="Y50" s="100">
        <f t="shared" si="5"/>
        <v>0</v>
      </c>
      <c r="Z50" s="101"/>
      <c r="AA50" s="90"/>
      <c r="AB50" s="90"/>
      <c r="AC50" s="10"/>
      <c r="AD50" s="139"/>
      <c r="AE50" s="144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</row>
    <row r="51" spans="1:252" s="141" customFormat="1" ht="18.75" customHeight="1">
      <c r="A51" s="10"/>
      <c r="B51" s="61" t="s">
        <v>48</v>
      </c>
      <c r="C51" s="62"/>
      <c r="D51" s="63"/>
      <c r="E51" s="63" t="s">
        <v>24</v>
      </c>
      <c r="F51" s="64"/>
      <c r="G51" s="64"/>
      <c r="H51" s="64"/>
      <c r="I51" s="63" t="s">
        <v>34</v>
      </c>
      <c r="J51" s="63" t="s">
        <v>50</v>
      </c>
      <c r="K51" s="63" t="s">
        <v>49</v>
      </c>
      <c r="L51" s="65"/>
      <c r="M51" s="65"/>
      <c r="N51" s="65"/>
      <c r="O51" s="65"/>
      <c r="P51" s="66"/>
      <c r="Q51" s="67"/>
      <c r="R51" s="102"/>
      <c r="S51" s="98">
        <f>IF(E52="",0,INT(E52)+((E52-INT(E52))/100*60))</f>
        <v>0</v>
      </c>
      <c r="T51" s="102"/>
      <c r="U51" s="102"/>
      <c r="V51" s="10"/>
      <c r="W51" s="101">
        <f>IF(I52="","",INT(I52)+((I52-INT(I52))/100*60))</f>
        <v>0</v>
      </c>
      <c r="X51" s="98">
        <f>IF(J52="","",INT(J52)+((J52-INT(J52))/100*60))</f>
        <v>0</v>
      </c>
      <c r="Y51" s="103">
        <f>IF(K52="","",INT(K52)+((K52-INT(K52))/100*60))</f>
        <v>0</v>
      </c>
      <c r="Z51" s="103"/>
      <c r="AA51" s="90"/>
      <c r="AB51" s="90"/>
      <c r="AC51" s="10"/>
      <c r="AD51" s="139"/>
      <c r="AE51" s="144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</row>
    <row r="52" spans="1:252" s="141" customFormat="1" ht="18.75" customHeight="1">
      <c r="A52" s="10"/>
      <c r="B52" s="68"/>
      <c r="C52" s="69"/>
      <c r="D52" s="70"/>
      <c r="E52" s="71">
        <f>SUM(E20:E50)</f>
        <v>0</v>
      </c>
      <c r="F52" s="72"/>
      <c r="G52" s="73"/>
      <c r="H52" s="70"/>
      <c r="I52" s="71">
        <f>SUM(I20:I50)</f>
        <v>0</v>
      </c>
      <c r="J52" s="71">
        <f>SUM(J20:J50)</f>
        <v>0</v>
      </c>
      <c r="K52" s="131">
        <f>K50</f>
        <v>0</v>
      </c>
      <c r="L52" s="132"/>
      <c r="M52" s="132"/>
      <c r="N52" s="132"/>
      <c r="O52" s="132"/>
      <c r="P52" s="74"/>
      <c r="Q52" s="75"/>
      <c r="R52" s="105"/>
      <c r="S52" s="104">
        <f>E52/24</f>
        <v>0</v>
      </c>
      <c r="T52" s="105"/>
      <c r="U52" s="105"/>
      <c r="V52" s="10"/>
      <c r="W52" s="104">
        <f>I52/24</f>
        <v>0</v>
      </c>
      <c r="X52" s="104">
        <f>IF(X51&lt;0,"-"&amp;TEXT((X51*-1)/24,"[h]:mm"),X51/24)</f>
        <v>0</v>
      </c>
      <c r="Y52" s="10"/>
      <c r="Z52" s="10"/>
      <c r="AA52" s="90"/>
      <c r="AB52" s="90"/>
      <c r="AC52" s="10"/>
      <c r="AD52" s="139"/>
      <c r="AE52" s="144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</row>
    <row r="53" spans="1:252" s="141" customFormat="1" ht="15">
      <c r="A53" s="10"/>
      <c r="B53" s="76"/>
      <c r="C53" s="76"/>
      <c r="D53" s="76"/>
      <c r="E53" s="76"/>
      <c r="F53" s="77"/>
      <c r="G53" s="78"/>
      <c r="H53" s="157" t="s">
        <v>82</v>
      </c>
      <c r="I53" s="10"/>
      <c r="J53" s="158"/>
      <c r="K53" s="80"/>
      <c r="L53" s="81"/>
      <c r="M53" s="81"/>
      <c r="N53" s="81"/>
      <c r="O53" s="81"/>
      <c r="P53" s="82"/>
      <c r="Q53" s="82"/>
      <c r="R53" s="106"/>
      <c r="S53" s="106"/>
      <c r="T53" s="106"/>
      <c r="U53" s="106"/>
      <c r="V53" s="10"/>
      <c r="W53" s="10"/>
      <c r="X53" s="98">
        <f>IF(X51&lt;0,X51*-1,X51)</f>
        <v>0</v>
      </c>
      <c r="Y53" s="10"/>
      <c r="Z53" s="10"/>
      <c r="AA53" s="90"/>
      <c r="AB53" s="90"/>
      <c r="AC53" s="10"/>
      <c r="AD53" s="139"/>
      <c r="AE53" s="144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</row>
    <row r="54" spans="1:252" s="141" customFormat="1" ht="15">
      <c r="A54" s="10"/>
      <c r="B54" s="76"/>
      <c r="C54" s="76"/>
      <c r="D54" s="76"/>
      <c r="E54" s="76"/>
      <c r="F54" s="77"/>
      <c r="G54" s="78"/>
      <c r="H54" s="159" t="s">
        <v>76</v>
      </c>
      <c r="I54" s="158"/>
      <c r="J54" s="158"/>
      <c r="K54" s="80"/>
      <c r="L54" s="81"/>
      <c r="M54" s="81"/>
      <c r="N54" s="81"/>
      <c r="O54" s="81"/>
      <c r="P54" s="82"/>
      <c r="Q54" s="82"/>
      <c r="R54" s="106"/>
      <c r="S54" s="106"/>
      <c r="T54" s="106"/>
      <c r="U54" s="106"/>
      <c r="V54" s="10"/>
      <c r="W54" s="10"/>
      <c r="X54" s="104">
        <f>X53/24</f>
        <v>0</v>
      </c>
      <c r="Y54" s="10"/>
      <c r="Z54" s="10"/>
      <c r="AA54" s="90"/>
      <c r="AB54" s="90"/>
      <c r="AC54" s="10"/>
      <c r="AD54" s="139"/>
      <c r="AE54" s="144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</row>
    <row r="55" spans="1:252" s="141" customFormat="1" ht="15">
      <c r="A55" s="10"/>
      <c r="B55" s="83"/>
      <c r="C55" s="83"/>
      <c r="D55" s="83"/>
      <c r="E55" s="83"/>
      <c r="F55" s="83"/>
      <c r="G55" s="83"/>
      <c r="H55" s="84" t="s">
        <v>78</v>
      </c>
      <c r="I55" s="10"/>
      <c r="J55" s="10"/>
      <c r="K55" s="79"/>
      <c r="L55" s="79"/>
      <c r="M55" s="79"/>
      <c r="N55" s="79"/>
      <c r="O55" s="79"/>
      <c r="P55" s="29"/>
      <c r="Q55" s="29"/>
      <c r="R55" s="10"/>
      <c r="S55" s="10"/>
      <c r="T55" s="10"/>
      <c r="U55" s="10"/>
      <c r="V55" s="10"/>
      <c r="W55" s="10"/>
      <c r="X55" s="10"/>
      <c r="Y55" s="10"/>
      <c r="Z55" s="10"/>
      <c r="AA55" s="90"/>
      <c r="AB55" s="90"/>
      <c r="AC55" s="10"/>
      <c r="AD55" s="139"/>
      <c r="AE55" s="144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</row>
    <row r="56" spans="1:252" s="141" customFormat="1" ht="15">
      <c r="A56" s="10"/>
      <c r="B56" s="84"/>
      <c r="C56" s="84"/>
      <c r="D56" s="84"/>
      <c r="E56" s="84"/>
      <c r="F56" s="84"/>
      <c r="G56" s="84"/>
      <c r="H56" s="41" t="s">
        <v>81</v>
      </c>
      <c r="I56" s="160"/>
      <c r="J56" s="90"/>
      <c r="K56" s="251"/>
      <c r="L56" s="251"/>
      <c r="M56" s="166"/>
      <c r="N56" s="166"/>
      <c r="O56" s="166"/>
      <c r="P56" s="85"/>
      <c r="Q56" s="85"/>
      <c r="R56" s="107"/>
      <c r="S56" s="107"/>
      <c r="T56" s="107"/>
      <c r="U56" s="107"/>
      <c r="V56" s="10"/>
      <c r="W56" s="10"/>
      <c r="X56" s="10"/>
      <c r="Y56" s="10"/>
      <c r="Z56" s="10"/>
      <c r="AA56" s="90"/>
      <c r="AB56" s="90"/>
      <c r="AC56" s="10"/>
      <c r="AD56" s="139"/>
      <c r="AE56" s="144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</row>
    <row r="57" spans="1:252" s="141" customFormat="1" ht="15">
      <c r="A57" s="10"/>
      <c r="B57" s="86"/>
      <c r="C57" s="86"/>
      <c r="D57" s="86"/>
      <c r="E57" s="86"/>
      <c r="F57" s="86"/>
      <c r="G57" s="86"/>
      <c r="H57" s="161" t="s">
        <v>77</v>
      </c>
      <c r="I57" s="10"/>
      <c r="J57" s="10"/>
      <c r="K57" s="87"/>
      <c r="L57" s="87"/>
      <c r="M57" s="87"/>
      <c r="N57" s="87"/>
      <c r="O57" s="87"/>
      <c r="P57" s="88"/>
      <c r="Q57" s="29"/>
      <c r="R57" s="10"/>
      <c r="S57" s="10"/>
      <c r="T57" s="10"/>
      <c r="U57" s="10"/>
      <c r="V57" s="10"/>
      <c r="W57" s="10"/>
      <c r="X57" s="10"/>
      <c r="Y57" s="10"/>
      <c r="Z57" s="10"/>
      <c r="AA57" s="90"/>
      <c r="AB57" s="90"/>
      <c r="AC57" s="10"/>
      <c r="AD57" s="139"/>
      <c r="AE57" s="144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</row>
    <row r="58" spans="1:252" s="141" customFormat="1" ht="15">
      <c r="A58" s="10"/>
      <c r="B58" s="89" t="s">
        <v>5</v>
      </c>
      <c r="C58" s="252" t="s">
        <v>6</v>
      </c>
      <c r="D58" s="252"/>
      <c r="E58" s="252"/>
      <c r="F58" s="252"/>
      <c r="G58" s="252"/>
      <c r="H58" s="41" t="s">
        <v>79</v>
      </c>
      <c r="I58" s="162"/>
      <c r="J58" s="10"/>
      <c r="K58" s="89" t="s">
        <v>5</v>
      </c>
      <c r="L58" s="253" t="s">
        <v>20</v>
      </c>
      <c r="M58" s="253"/>
      <c r="N58" s="253"/>
      <c r="O58" s="253"/>
      <c r="P58" s="253"/>
      <c r="Q58" s="29"/>
      <c r="R58" s="10"/>
      <c r="S58" s="10"/>
      <c r="T58" s="10"/>
      <c r="U58" s="10"/>
      <c r="V58" s="10"/>
      <c r="W58" s="10"/>
      <c r="X58" s="10"/>
      <c r="Y58" s="10"/>
      <c r="Z58" s="10"/>
      <c r="AA58" s="90"/>
      <c r="AB58" s="90"/>
      <c r="AC58" s="10"/>
      <c r="AD58" s="139"/>
      <c r="AE58" s="144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</row>
    <row r="59" spans="1:252" s="141" customFormat="1" ht="15">
      <c r="A59" s="10"/>
      <c r="B59" s="89"/>
      <c r="C59" s="169"/>
      <c r="D59" s="169"/>
      <c r="E59" s="169"/>
      <c r="F59" s="169"/>
      <c r="G59" s="169"/>
      <c r="H59" s="41" t="s">
        <v>80</v>
      </c>
      <c r="I59" s="162"/>
      <c r="J59" s="10"/>
      <c r="K59" s="89"/>
      <c r="L59" s="169"/>
      <c r="M59" s="169"/>
      <c r="N59" s="169"/>
      <c r="O59" s="169"/>
      <c r="P59" s="169"/>
      <c r="Q59" s="29"/>
      <c r="R59" s="10"/>
      <c r="S59" s="10"/>
      <c r="T59" s="10"/>
      <c r="U59" s="10"/>
      <c r="V59" s="10"/>
      <c r="W59" s="10"/>
      <c r="X59" s="10"/>
      <c r="Y59" s="10"/>
      <c r="Z59" s="10"/>
      <c r="AA59" s="90"/>
      <c r="AB59" s="90"/>
      <c r="AC59" s="10"/>
      <c r="AD59" s="139"/>
      <c r="AE59" s="144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</row>
    <row r="60" spans="1:252" s="141" customFormat="1" ht="15">
      <c r="A60" s="10"/>
      <c r="B60" s="79"/>
      <c r="C60" s="79"/>
      <c r="D60" s="79"/>
      <c r="E60" s="79"/>
      <c r="F60" s="79"/>
      <c r="G60" s="79"/>
      <c r="H60" s="163" t="s">
        <v>83</v>
      </c>
      <c r="I60" s="41"/>
      <c r="J60" s="164">
        <v>42114</v>
      </c>
      <c r="K60" s="79"/>
      <c r="L60" s="79"/>
      <c r="M60" s="79"/>
      <c r="N60" s="79"/>
      <c r="O60" s="79"/>
      <c r="P60" s="29"/>
      <c r="Q60" s="29"/>
      <c r="R60" s="10"/>
      <c r="S60" s="10"/>
      <c r="T60" s="10"/>
      <c r="U60" s="10"/>
      <c r="V60" s="90"/>
      <c r="W60" s="10"/>
      <c r="X60" s="10"/>
      <c r="Y60" s="10"/>
      <c r="Z60" s="10"/>
      <c r="AA60" s="90"/>
      <c r="AB60" s="90"/>
      <c r="AC60" s="10"/>
      <c r="AD60" s="139"/>
      <c r="AE60" s="144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</row>
    <row r="61" spans="1:252" s="141" customFormat="1" ht="15" hidden="1">
      <c r="A61" s="10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29"/>
      <c r="Q61" s="29"/>
      <c r="R61" s="10"/>
      <c r="S61" s="10"/>
      <c r="T61" s="10"/>
      <c r="U61" s="10"/>
      <c r="V61" s="10"/>
      <c r="W61" s="10"/>
      <c r="X61" s="10"/>
      <c r="Y61" s="10"/>
      <c r="Z61" s="10"/>
      <c r="AA61" s="90"/>
      <c r="AB61" s="90"/>
      <c r="AC61" s="10"/>
      <c r="AD61" s="139"/>
      <c r="AE61" s="144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</row>
    <row r="62" spans="1:252" s="141" customFormat="1" ht="15" hidden="1">
      <c r="A62" s="10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29"/>
      <c r="Q62" s="29"/>
      <c r="R62" s="10"/>
      <c r="S62" s="10"/>
      <c r="T62" s="10"/>
      <c r="U62" s="10"/>
      <c r="V62" s="10"/>
      <c r="W62" s="10"/>
      <c r="X62" s="10"/>
      <c r="Y62" s="10"/>
      <c r="Z62" s="10"/>
      <c r="AA62" s="90"/>
      <c r="AB62" s="90"/>
      <c r="AC62" s="10"/>
      <c r="AD62" s="139"/>
      <c r="AE62" s="144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</row>
    <row r="63" spans="1:252" s="141" customFormat="1" ht="15" hidden="1">
      <c r="A63" s="10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29"/>
      <c r="Q63" s="29"/>
      <c r="R63" s="10"/>
      <c r="S63" s="10"/>
      <c r="T63" s="10"/>
      <c r="U63" s="10"/>
      <c r="V63" s="10"/>
      <c r="W63" s="10"/>
      <c r="X63" s="10"/>
      <c r="Y63" s="10"/>
      <c r="Z63" s="10"/>
      <c r="AA63" s="90"/>
      <c r="AB63" s="90"/>
      <c r="AC63" s="10"/>
      <c r="AD63" s="139"/>
      <c r="AE63" s="144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</row>
    <row r="64" spans="1:252" s="141" customFormat="1" ht="15" hidden="1">
      <c r="A64" s="10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29"/>
      <c r="Q64" s="29"/>
      <c r="R64" s="10"/>
      <c r="S64" s="10"/>
      <c r="T64" s="10"/>
      <c r="U64" s="10"/>
      <c r="V64" s="10"/>
      <c r="W64" s="10"/>
      <c r="X64" s="10"/>
      <c r="Y64" s="10"/>
      <c r="Z64" s="10"/>
      <c r="AA64" s="90"/>
      <c r="AB64" s="90"/>
      <c r="AC64" s="10"/>
      <c r="AD64" s="139"/>
      <c r="AE64" s="144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</row>
    <row r="65" spans="1:252" s="141" customFormat="1" ht="15" hidden="1">
      <c r="A65" s="10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29"/>
      <c r="Q65" s="29"/>
      <c r="R65" s="10"/>
      <c r="S65" s="10"/>
      <c r="T65" s="10"/>
      <c r="U65" s="10"/>
      <c r="V65" s="10"/>
      <c r="W65" s="10"/>
      <c r="X65" s="10"/>
      <c r="Y65" s="10"/>
      <c r="Z65" s="10"/>
      <c r="AA65" s="90"/>
      <c r="AB65" s="90"/>
      <c r="AC65" s="10"/>
      <c r="AD65" s="139"/>
      <c r="AE65" s="144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</row>
    <row r="66" spans="1:252" s="141" customFormat="1" ht="15" hidden="1">
      <c r="A66" s="10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29"/>
      <c r="Q66" s="29"/>
      <c r="R66" s="10"/>
      <c r="S66" s="10"/>
      <c r="T66" s="10"/>
      <c r="U66" s="10"/>
      <c r="V66" s="10"/>
      <c r="W66" s="10"/>
      <c r="X66" s="10"/>
      <c r="Y66" s="10"/>
      <c r="Z66" s="10"/>
      <c r="AA66" s="90"/>
      <c r="AB66" s="90"/>
      <c r="AC66" s="10"/>
      <c r="AD66" s="139"/>
      <c r="AE66" s="144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</row>
    <row r="67" spans="1:252" s="141" customFormat="1" ht="15" hidden="1">
      <c r="A67" s="10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29"/>
      <c r="Q67" s="29"/>
      <c r="R67" s="10"/>
      <c r="S67" s="10"/>
      <c r="T67" s="10"/>
      <c r="U67" s="10"/>
      <c r="V67" s="10"/>
      <c r="W67" s="10"/>
      <c r="X67" s="10"/>
      <c r="Y67" s="10"/>
      <c r="Z67" s="10"/>
      <c r="AA67" s="90"/>
      <c r="AB67" s="90"/>
      <c r="AC67" s="10"/>
      <c r="AD67" s="139"/>
      <c r="AE67" s="144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</row>
    <row r="68" spans="1:252" s="141" customFormat="1" ht="15" hidden="1">
      <c r="A68" s="10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29"/>
      <c r="Q68" s="29"/>
      <c r="R68" s="10"/>
      <c r="S68" s="10"/>
      <c r="T68" s="10"/>
      <c r="U68" s="10"/>
      <c r="V68" s="10"/>
      <c r="W68" s="10"/>
      <c r="X68" s="10"/>
      <c r="Y68" s="10"/>
      <c r="Z68" s="10"/>
      <c r="AA68" s="90"/>
      <c r="AB68" s="90"/>
      <c r="AC68" s="10"/>
      <c r="AD68" s="139"/>
      <c r="AE68" s="144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</row>
    <row r="69" spans="1:252" s="141" customFormat="1" ht="15" hidden="1">
      <c r="A69" s="10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29"/>
      <c r="Q69" s="29"/>
      <c r="R69" s="10"/>
      <c r="S69" s="10"/>
      <c r="T69" s="10"/>
      <c r="U69" s="10"/>
      <c r="V69" s="10"/>
      <c r="W69" s="10"/>
      <c r="X69" s="10"/>
      <c r="Y69" s="10"/>
      <c r="Z69" s="10"/>
      <c r="AA69" s="90"/>
      <c r="AB69" s="90"/>
      <c r="AC69" s="10"/>
      <c r="AD69" s="139"/>
      <c r="AE69" s="144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</row>
    <row r="70" spans="1:252" s="141" customFormat="1" ht="15" hidden="1">
      <c r="A70" s="10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29"/>
      <c r="Q70" s="29"/>
      <c r="R70" s="10"/>
      <c r="S70" s="10"/>
      <c r="T70" s="10"/>
      <c r="U70" s="10"/>
      <c r="V70" s="10"/>
      <c r="W70" s="10"/>
      <c r="X70" s="10"/>
      <c r="Y70" s="10"/>
      <c r="Z70" s="10"/>
      <c r="AA70" s="90"/>
      <c r="AB70" s="90"/>
      <c r="AC70" s="10"/>
      <c r="AD70" s="139"/>
      <c r="AE70" s="144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</row>
    <row r="71" spans="1:252" s="141" customFormat="1" ht="15" hidden="1">
      <c r="A71" s="10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29"/>
      <c r="Q71" s="29"/>
      <c r="R71" s="10"/>
      <c r="S71" s="10"/>
      <c r="T71" s="10"/>
      <c r="U71" s="10"/>
      <c r="V71" s="10"/>
      <c r="W71" s="10"/>
      <c r="X71" s="10"/>
      <c r="Y71" s="10"/>
      <c r="Z71" s="10"/>
      <c r="AA71" s="90"/>
      <c r="AB71" s="90"/>
      <c r="AC71" s="10"/>
      <c r="AD71" s="139"/>
      <c r="AE71" s="144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</row>
    <row r="72" spans="1:252" s="141" customFormat="1" ht="15" hidden="1">
      <c r="A72" s="10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29"/>
      <c r="Q72" s="29"/>
      <c r="R72" s="10"/>
      <c r="S72" s="10"/>
      <c r="T72" s="10"/>
      <c r="U72" s="10"/>
      <c r="V72" s="10"/>
      <c r="W72" s="10"/>
      <c r="X72" s="10"/>
      <c r="Y72" s="10"/>
      <c r="Z72" s="10"/>
      <c r="AA72" s="90"/>
      <c r="AB72" s="90"/>
      <c r="AC72" s="10"/>
      <c r="AD72" s="139"/>
      <c r="AE72" s="144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</row>
    <row r="73" spans="1:252" s="141" customFormat="1" ht="15" hidden="1">
      <c r="A73" s="10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29"/>
      <c r="Q73" s="29"/>
      <c r="R73" s="10"/>
      <c r="S73" s="10"/>
      <c r="T73" s="10"/>
      <c r="U73" s="10"/>
      <c r="V73" s="10"/>
      <c r="W73" s="10"/>
      <c r="X73" s="10"/>
      <c r="Y73" s="10"/>
      <c r="Z73" s="10"/>
      <c r="AA73" s="90"/>
      <c r="AB73" s="90"/>
      <c r="AC73" s="10"/>
      <c r="AD73" s="139"/>
      <c r="AE73" s="144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</row>
    <row r="74" spans="1:252" s="141" customFormat="1" ht="15" hidden="1">
      <c r="A74" s="10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29"/>
      <c r="Q74" s="29"/>
      <c r="R74" s="10"/>
      <c r="S74" s="10"/>
      <c r="T74" s="10"/>
      <c r="U74" s="10"/>
      <c r="V74" s="10"/>
      <c r="W74" s="10"/>
      <c r="X74" s="10"/>
      <c r="Y74" s="10"/>
      <c r="Z74" s="10"/>
      <c r="AA74" s="90"/>
      <c r="AB74" s="90"/>
      <c r="AC74" s="10"/>
      <c r="AD74" s="139"/>
      <c r="AE74" s="144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</row>
    <row r="75" spans="1:252" s="141" customFormat="1" ht="15" hidden="1">
      <c r="A75" s="10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29"/>
      <c r="Q75" s="29"/>
      <c r="R75" s="10"/>
      <c r="S75" s="10"/>
      <c r="T75" s="10"/>
      <c r="U75" s="10"/>
      <c r="V75" s="10"/>
      <c r="W75" s="10"/>
      <c r="X75" s="10"/>
      <c r="Y75" s="10"/>
      <c r="Z75" s="10"/>
      <c r="AA75" s="90"/>
      <c r="AB75" s="90"/>
      <c r="AC75" s="10"/>
      <c r="AD75" s="139"/>
      <c r="AE75" s="144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</row>
    <row r="76" spans="1:252" s="141" customFormat="1" ht="15" hidden="1">
      <c r="A76" s="10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29"/>
      <c r="Q76" s="29"/>
      <c r="R76" s="10"/>
      <c r="S76" s="10"/>
      <c r="T76" s="10"/>
      <c r="U76" s="10"/>
      <c r="V76" s="10"/>
      <c r="W76" s="10"/>
      <c r="X76" s="10"/>
      <c r="Y76" s="10"/>
      <c r="Z76" s="10"/>
      <c r="AA76" s="90"/>
      <c r="AB76" s="90"/>
      <c r="AC76" s="10"/>
      <c r="AD76" s="139"/>
      <c r="AE76" s="144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</row>
    <row r="77" spans="1:252" s="141" customFormat="1" ht="15" hidden="1">
      <c r="A77" s="10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29"/>
      <c r="Q77" s="29"/>
      <c r="R77" s="10"/>
      <c r="S77" s="10"/>
      <c r="T77" s="10"/>
      <c r="U77" s="10"/>
      <c r="V77" s="10"/>
      <c r="W77" s="10"/>
      <c r="X77" s="10"/>
      <c r="Y77" s="10"/>
      <c r="Z77" s="10"/>
      <c r="AA77" s="90"/>
      <c r="AB77" s="90"/>
      <c r="AC77" s="10"/>
      <c r="AD77" s="139"/>
      <c r="AE77" s="144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</row>
    <row r="78" spans="1:252" s="141" customFormat="1" ht="15" hidden="1">
      <c r="A78" s="10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29"/>
      <c r="Q78" s="29"/>
      <c r="R78" s="10"/>
      <c r="S78" s="10"/>
      <c r="T78" s="10"/>
      <c r="U78" s="10"/>
      <c r="V78" s="10"/>
      <c r="W78" s="10"/>
      <c r="X78" s="10"/>
      <c r="Y78" s="10"/>
      <c r="Z78" s="10"/>
      <c r="AA78" s="90"/>
      <c r="AB78" s="90"/>
      <c r="AC78" s="10"/>
      <c r="AD78" s="139"/>
      <c r="AE78" s="144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</row>
  </sheetData>
  <sheetProtection password="FF69" sheet="1" objects="1" scenarios="1" selectLockedCells="1"/>
  <mergeCells count="46">
    <mergeCell ref="L19:P19"/>
    <mergeCell ref="B2:H2"/>
    <mergeCell ref="I2:J2"/>
    <mergeCell ref="E5:H5"/>
    <mergeCell ref="M5:O5"/>
    <mergeCell ref="E7:H7"/>
    <mergeCell ref="M7:O7"/>
    <mergeCell ref="E15:F15"/>
    <mergeCell ref="C18:E18"/>
    <mergeCell ref="F18:H18"/>
    <mergeCell ref="I18:K18"/>
    <mergeCell ref="L18:P18"/>
    <mergeCell ref="L31:P31"/>
    <mergeCell ref="L20:P20"/>
    <mergeCell ref="L21:P21"/>
    <mergeCell ref="L22:P22"/>
    <mergeCell ref="L23:P23"/>
    <mergeCell ref="L24:P24"/>
    <mergeCell ref="L25:P25"/>
    <mergeCell ref="L26:P26"/>
    <mergeCell ref="L27:P27"/>
    <mergeCell ref="L28:P28"/>
    <mergeCell ref="L29:P29"/>
    <mergeCell ref="L30:P30"/>
    <mergeCell ref="L43:P43"/>
    <mergeCell ref="L32:P32"/>
    <mergeCell ref="L33:P33"/>
    <mergeCell ref="L34:P34"/>
    <mergeCell ref="L35:P35"/>
    <mergeCell ref="L36:P36"/>
    <mergeCell ref="L37:P37"/>
    <mergeCell ref="L38:P38"/>
    <mergeCell ref="L39:P39"/>
    <mergeCell ref="L40:P40"/>
    <mergeCell ref="L41:P41"/>
    <mergeCell ref="L42:P42"/>
    <mergeCell ref="L50:P50"/>
    <mergeCell ref="K56:L56"/>
    <mergeCell ref="C58:G58"/>
    <mergeCell ref="L58:P58"/>
    <mergeCell ref="L44:P44"/>
    <mergeCell ref="L45:P45"/>
    <mergeCell ref="L46:P46"/>
    <mergeCell ref="L47:P47"/>
    <mergeCell ref="L48:P48"/>
    <mergeCell ref="L49:P49"/>
  </mergeCells>
  <conditionalFormatting sqref="L20:O22 C51:O51 C20:D50">
    <cfRule type="expression" dxfId="1154" priority="126" stopIfTrue="1">
      <formula>OR(($A20="Samstag"),($A20="Sonntag"))</formula>
    </cfRule>
  </conditionalFormatting>
  <conditionalFormatting sqref="L23:O23">
    <cfRule type="expression" dxfId="1153" priority="125" stopIfTrue="1">
      <formula>OR(($A23="Samstag"),($A23="Sonntag"))</formula>
    </cfRule>
  </conditionalFormatting>
  <conditionalFormatting sqref="L24:O50">
    <cfRule type="expression" dxfId="1152" priority="124" stopIfTrue="1">
      <formula>OR(($A24="Samstag"),($A24="Sonntag"))</formula>
    </cfRule>
  </conditionalFormatting>
  <conditionalFormatting sqref="B20:B50">
    <cfRule type="expression" dxfId="1151" priority="4" stopIfTrue="1">
      <formula>OR(($A20="Samstag"),($A20="Sonntag"))</formula>
    </cfRule>
    <cfRule type="expression" dxfId="1150" priority="5" stopIfTrue="1">
      <formula>$Q20=TRUE()</formula>
    </cfRule>
  </conditionalFormatting>
  <conditionalFormatting sqref="F30:H30">
    <cfRule type="expression" dxfId="1149" priority="123" stopIfTrue="1">
      <formula>OR(($A30="Samstag"),($A30="Sonntag"))</formula>
    </cfRule>
  </conditionalFormatting>
  <conditionalFormatting sqref="F30:H30">
    <cfRule type="expression" dxfId="1148" priority="122" stopIfTrue="1">
      <formula>OR(($A30="Samstag"),($A30="Sonntag"))</formula>
    </cfRule>
  </conditionalFormatting>
  <conditionalFormatting sqref="F50:H50">
    <cfRule type="expression" dxfId="1147" priority="111" stopIfTrue="1">
      <formula>OR(($A50="Samstag"),($A50="Sonntag"))</formula>
    </cfRule>
  </conditionalFormatting>
  <conditionalFormatting sqref="F50:H50">
    <cfRule type="expression" dxfId="1146" priority="110" stopIfTrue="1">
      <formula>OR(($A50="Samstag"),($A50="Sonntag"))</formula>
    </cfRule>
  </conditionalFormatting>
  <conditionalFormatting sqref="F44:H44">
    <cfRule type="expression" dxfId="1145" priority="114" stopIfTrue="1">
      <formula>OR(($A44="Samstag"),($A44="Sonntag"))</formula>
    </cfRule>
  </conditionalFormatting>
  <conditionalFormatting sqref="F30:H30">
    <cfRule type="expression" dxfId="1144" priority="118" stopIfTrue="1">
      <formula>OR(($A30="Samstag"),($A30="Sonntag"))</formula>
    </cfRule>
  </conditionalFormatting>
  <conditionalFormatting sqref="F22:H23">
    <cfRule type="expression" dxfId="1143" priority="121" stopIfTrue="1">
      <formula>OR(($A22="Samstag"),($A22="Sonntag"))</formula>
    </cfRule>
  </conditionalFormatting>
  <conditionalFormatting sqref="F22:H22">
    <cfRule type="expression" dxfId="1142" priority="120" stopIfTrue="1">
      <formula>OR(($A22="Samstag"),($A22="Sonntag"))</formula>
    </cfRule>
  </conditionalFormatting>
  <conditionalFormatting sqref="F23:H23">
    <cfRule type="expression" dxfId="1141" priority="119" stopIfTrue="1">
      <formula>OR(($A23="Samstag"),($A23="Sonntag"))</formula>
    </cfRule>
  </conditionalFormatting>
  <conditionalFormatting sqref="F37:H37">
    <cfRule type="expression" dxfId="1140" priority="116" stopIfTrue="1">
      <formula>OR(($A37="Samstag"),($A37="Sonntag"))</formula>
    </cfRule>
  </conditionalFormatting>
  <conditionalFormatting sqref="F37:H37">
    <cfRule type="expression" dxfId="1139" priority="117" stopIfTrue="1">
      <formula>OR(($A37="Samstag"),($A37="Sonntag"))</formula>
    </cfRule>
  </conditionalFormatting>
  <conditionalFormatting sqref="F37:H37">
    <cfRule type="expression" dxfId="1138" priority="115" stopIfTrue="1">
      <formula>OR(($A37="Samstag"),($A37="Sonntag"))</formula>
    </cfRule>
  </conditionalFormatting>
  <conditionalFormatting sqref="F44:H44">
    <cfRule type="expression" dxfId="1137" priority="113" stopIfTrue="1">
      <formula>OR(($A44="Samstag"),($A44="Sonntag"))</formula>
    </cfRule>
  </conditionalFormatting>
  <conditionalFormatting sqref="F44:H44">
    <cfRule type="expression" dxfId="1136" priority="112" stopIfTrue="1">
      <formula>OR(($A44="Samstag"),($A44="Sonntag"))</formula>
    </cfRule>
  </conditionalFormatting>
  <conditionalFormatting sqref="F20:H20">
    <cfRule type="expression" dxfId="1135" priority="109" stopIfTrue="1">
      <formula>OR(($A20="Samstag"),($A20="Sonntag"))</formula>
    </cfRule>
  </conditionalFormatting>
  <conditionalFormatting sqref="F20:H20">
    <cfRule type="expression" dxfId="1134" priority="108" stopIfTrue="1">
      <formula>OR(($A20="Samstag"),($A20="Sonntag"))</formula>
    </cfRule>
  </conditionalFormatting>
  <conditionalFormatting sqref="G21">
    <cfRule type="expression" dxfId="1133" priority="107" stopIfTrue="1">
      <formula>OR(($A21="Samstag"),($A21="Sonntag"))</formula>
    </cfRule>
  </conditionalFormatting>
  <conditionalFormatting sqref="G21">
    <cfRule type="expression" dxfId="1132" priority="106" stopIfTrue="1">
      <formula>OR(($A21="Samstag"),($A21="Sonntag"))</formula>
    </cfRule>
  </conditionalFormatting>
  <conditionalFormatting sqref="F29:H29">
    <cfRule type="expression" dxfId="1131" priority="105" stopIfTrue="1">
      <formula>OR(($A29="Samstag"),($A29="Sonntag"))</formula>
    </cfRule>
  </conditionalFormatting>
  <conditionalFormatting sqref="F29:H29">
    <cfRule type="expression" dxfId="1130" priority="104" stopIfTrue="1">
      <formula>OR(($A29="Samstag"),($A29="Sonntag"))</formula>
    </cfRule>
  </conditionalFormatting>
  <conditionalFormatting sqref="F36:H36">
    <cfRule type="expression" dxfId="1129" priority="103" stopIfTrue="1">
      <formula>OR(($A36="Samstag"),($A36="Sonntag"))</formula>
    </cfRule>
  </conditionalFormatting>
  <conditionalFormatting sqref="F36:H36">
    <cfRule type="expression" dxfId="1128" priority="102" stopIfTrue="1">
      <formula>OR(($A36="Samstag"),($A36="Sonntag"))</formula>
    </cfRule>
  </conditionalFormatting>
  <conditionalFormatting sqref="F43:H43">
    <cfRule type="expression" dxfId="1127" priority="101" stopIfTrue="1">
      <formula>OR(($A43="Samstag"),($A43="Sonntag"))</formula>
    </cfRule>
  </conditionalFormatting>
  <conditionalFormatting sqref="F43:H43">
    <cfRule type="expression" dxfId="1126" priority="100" stopIfTrue="1">
      <formula>OR(($A43="Samstag"),($A43="Sonntag"))</formula>
    </cfRule>
  </conditionalFormatting>
  <conditionalFormatting sqref="G24:G28">
    <cfRule type="expression" dxfId="1125" priority="99" stopIfTrue="1">
      <formula>OR(($A24="Samstag"),($A24="Sonntag"))</formula>
    </cfRule>
  </conditionalFormatting>
  <conditionalFormatting sqref="G24:G28">
    <cfRule type="expression" dxfId="1124" priority="98" stopIfTrue="1">
      <formula>OR(($A24="Samstag"),($A24="Sonntag"))</formula>
    </cfRule>
  </conditionalFormatting>
  <conditionalFormatting sqref="G31:G35">
    <cfRule type="expression" dxfId="1123" priority="97" stopIfTrue="1">
      <formula>OR(($A31="Samstag"),($A31="Sonntag"))</formula>
    </cfRule>
  </conditionalFormatting>
  <conditionalFormatting sqref="G31:G35">
    <cfRule type="expression" dxfId="1122" priority="96" stopIfTrue="1">
      <formula>OR(($A31="Samstag"),($A31="Sonntag"))</formula>
    </cfRule>
  </conditionalFormatting>
  <conditionalFormatting sqref="G38:G42">
    <cfRule type="expression" dxfId="1121" priority="95" stopIfTrue="1">
      <formula>OR(($A38="Samstag"),($A38="Sonntag"))</formula>
    </cfRule>
  </conditionalFormatting>
  <conditionalFormatting sqref="G38:G42">
    <cfRule type="expression" dxfId="1120" priority="94" stopIfTrue="1">
      <formula>OR(($A38="Samstag"),($A38="Sonntag"))</formula>
    </cfRule>
  </conditionalFormatting>
  <conditionalFormatting sqref="G45:G49">
    <cfRule type="expression" dxfId="1119" priority="93" stopIfTrue="1">
      <formula>OR(($A45="Samstag"),($A45="Sonntag"))</formula>
    </cfRule>
  </conditionalFormatting>
  <conditionalFormatting sqref="G45:G49">
    <cfRule type="expression" dxfId="1118" priority="92" stopIfTrue="1">
      <formula>OR(($A45="Samstag"),($A45="Sonntag"))</formula>
    </cfRule>
  </conditionalFormatting>
  <conditionalFormatting sqref="F21">
    <cfRule type="expression" dxfId="1117" priority="91" stopIfTrue="1">
      <formula>OR(($A21="Samstag"),($A21="Sonntag"))</formula>
    </cfRule>
  </conditionalFormatting>
  <conditionalFormatting sqref="F21">
    <cfRule type="expression" dxfId="1116" priority="90" stopIfTrue="1">
      <formula>OR(($A21="Samstag"),($A21="Sonntag"))</formula>
    </cfRule>
  </conditionalFormatting>
  <conditionalFormatting sqref="F24:F28">
    <cfRule type="expression" dxfId="1115" priority="89" stopIfTrue="1">
      <formula>OR(($A24="Samstag"),($A24="Sonntag"))</formula>
    </cfRule>
  </conditionalFormatting>
  <conditionalFormatting sqref="F24:F28">
    <cfRule type="expression" dxfId="1114" priority="88" stopIfTrue="1">
      <formula>OR(($A24="Samstag"),($A24="Sonntag"))</formula>
    </cfRule>
  </conditionalFormatting>
  <conditionalFormatting sqref="F31:F35">
    <cfRule type="expression" dxfId="1113" priority="87" stopIfTrue="1">
      <formula>OR(($A31="Samstag"),($A31="Sonntag"))</formula>
    </cfRule>
  </conditionalFormatting>
  <conditionalFormatting sqref="F31:F35">
    <cfRule type="expression" dxfId="1112" priority="86" stopIfTrue="1">
      <formula>OR(($A31="Samstag"),($A31="Sonntag"))</formula>
    </cfRule>
  </conditionalFormatting>
  <conditionalFormatting sqref="F38:F42">
    <cfRule type="expression" dxfId="1111" priority="85" stopIfTrue="1">
      <formula>OR(($A38="Samstag"),($A38="Sonntag"))</formula>
    </cfRule>
  </conditionalFormatting>
  <conditionalFormatting sqref="F38:F42">
    <cfRule type="expression" dxfId="1110" priority="84" stopIfTrue="1">
      <formula>OR(($A38="Samstag"),($A38="Sonntag"))</formula>
    </cfRule>
  </conditionalFormatting>
  <conditionalFormatting sqref="H38:H42">
    <cfRule type="expression" dxfId="1109" priority="75" stopIfTrue="1">
      <formula>OR(($A38="Samstag"),($A38="Sonntag"))</formula>
    </cfRule>
  </conditionalFormatting>
  <conditionalFormatting sqref="H38:H42">
    <cfRule type="expression" dxfId="1108" priority="74" stopIfTrue="1">
      <formula>OR(($A38="Samstag"),($A38="Sonntag"))</formula>
    </cfRule>
  </conditionalFormatting>
  <conditionalFormatting sqref="F45:F49">
    <cfRule type="expression" dxfId="1107" priority="83" stopIfTrue="1">
      <formula>OR(($A45="Samstag"),($A45="Sonntag"))</formula>
    </cfRule>
  </conditionalFormatting>
  <conditionalFormatting sqref="F45:F49">
    <cfRule type="expression" dxfId="1106" priority="82" stopIfTrue="1">
      <formula>OR(($A45="Samstag"),($A45="Sonntag"))</formula>
    </cfRule>
  </conditionalFormatting>
  <conditionalFormatting sqref="H21">
    <cfRule type="expression" dxfId="1105" priority="81" stopIfTrue="1">
      <formula>OR(($A21="Samstag"),($A21="Sonntag"))</formula>
    </cfRule>
  </conditionalFormatting>
  <conditionalFormatting sqref="H21">
    <cfRule type="expression" dxfId="1104" priority="80" stopIfTrue="1">
      <formula>OR(($A21="Samstag"),($A21="Sonntag"))</formula>
    </cfRule>
  </conditionalFormatting>
  <conditionalFormatting sqref="H24:H28">
    <cfRule type="expression" dxfId="1103" priority="79" stopIfTrue="1">
      <formula>OR(($A24="Samstag"),($A24="Sonntag"))</formula>
    </cfRule>
  </conditionalFormatting>
  <conditionalFormatting sqref="H24:H28">
    <cfRule type="expression" dxfId="1102" priority="78" stopIfTrue="1">
      <formula>OR(($A24="Samstag"),($A24="Sonntag"))</formula>
    </cfRule>
  </conditionalFormatting>
  <conditionalFormatting sqref="H31:H35">
    <cfRule type="expression" dxfId="1101" priority="77" stopIfTrue="1">
      <formula>OR(($A31="Samstag"),($A31="Sonntag"))</formula>
    </cfRule>
  </conditionalFormatting>
  <conditionalFormatting sqref="H31:H35">
    <cfRule type="expression" dxfId="1100" priority="76" stopIfTrue="1">
      <formula>OR(($A31="Samstag"),($A31="Sonntag"))</formula>
    </cfRule>
  </conditionalFormatting>
  <conditionalFormatting sqref="H45:H49">
    <cfRule type="expression" dxfId="1099" priority="73" stopIfTrue="1">
      <formula>OR(($A45="Samstag"),($A45="Sonntag"))</formula>
    </cfRule>
  </conditionalFormatting>
  <conditionalFormatting sqref="H45:H49">
    <cfRule type="expression" dxfId="1098" priority="72" stopIfTrue="1">
      <formula>OR(($A45="Samstag"),($A45="Sonntag"))</formula>
    </cfRule>
  </conditionalFormatting>
  <conditionalFormatting sqref="J30">
    <cfRule type="expression" dxfId="1097" priority="71" stopIfTrue="1">
      <formula>OR(($A30="Samstag"),($A30="Sonntag"))</formula>
    </cfRule>
  </conditionalFormatting>
  <conditionalFormatting sqref="J30">
    <cfRule type="expression" dxfId="1096" priority="70" stopIfTrue="1">
      <formula>OR(($A30="Samstag"),($A30="Sonntag"))</formula>
    </cfRule>
  </conditionalFormatting>
  <conditionalFormatting sqref="J50">
    <cfRule type="expression" dxfId="1095" priority="59" stopIfTrue="1">
      <formula>OR(($A50="Samstag"),($A50="Sonntag"))</formula>
    </cfRule>
  </conditionalFormatting>
  <conditionalFormatting sqref="J50">
    <cfRule type="expression" dxfId="1094" priority="58" stopIfTrue="1">
      <formula>OR(($A50="Samstag"),($A50="Sonntag"))</formula>
    </cfRule>
  </conditionalFormatting>
  <conditionalFormatting sqref="J44">
    <cfRule type="expression" dxfId="1093" priority="62" stopIfTrue="1">
      <formula>OR(($A44="Samstag"),($A44="Sonntag"))</formula>
    </cfRule>
  </conditionalFormatting>
  <conditionalFormatting sqref="J30">
    <cfRule type="expression" dxfId="1092" priority="66" stopIfTrue="1">
      <formula>OR(($A30="Samstag"),($A30="Sonntag"))</formula>
    </cfRule>
  </conditionalFormatting>
  <conditionalFormatting sqref="J22:J23">
    <cfRule type="expression" dxfId="1091" priority="69" stopIfTrue="1">
      <formula>OR(($A22="Samstag"),($A22="Sonntag"))</formula>
    </cfRule>
  </conditionalFormatting>
  <conditionalFormatting sqref="J22">
    <cfRule type="expression" dxfId="1090" priority="68" stopIfTrue="1">
      <formula>OR(($A22="Samstag"),($A22="Sonntag"))</formula>
    </cfRule>
  </conditionalFormatting>
  <conditionalFormatting sqref="J23">
    <cfRule type="expression" dxfId="1089" priority="67" stopIfTrue="1">
      <formula>OR(($A23="Samstag"),($A23="Sonntag"))</formula>
    </cfRule>
  </conditionalFormatting>
  <conditionalFormatting sqref="J37">
    <cfRule type="expression" dxfId="1088" priority="64" stopIfTrue="1">
      <formula>OR(($A37="Samstag"),($A37="Sonntag"))</formula>
    </cfRule>
  </conditionalFormatting>
  <conditionalFormatting sqref="J37">
    <cfRule type="expression" dxfId="1087" priority="65" stopIfTrue="1">
      <formula>OR(($A37="Samstag"),($A37="Sonntag"))</formula>
    </cfRule>
  </conditionalFormatting>
  <conditionalFormatting sqref="J37">
    <cfRule type="expression" dxfId="1086" priority="63" stopIfTrue="1">
      <formula>OR(($A37="Samstag"),($A37="Sonntag"))</formula>
    </cfRule>
  </conditionalFormatting>
  <conditionalFormatting sqref="J44">
    <cfRule type="expression" dxfId="1085" priority="61" stopIfTrue="1">
      <formula>OR(($A44="Samstag"),($A44="Sonntag"))</formula>
    </cfRule>
  </conditionalFormatting>
  <conditionalFormatting sqref="J44">
    <cfRule type="expression" dxfId="1084" priority="60" stopIfTrue="1">
      <formula>OR(($A44="Samstag"),($A44="Sonntag"))</formula>
    </cfRule>
  </conditionalFormatting>
  <conditionalFormatting sqref="J20">
    <cfRule type="expression" dxfId="1083" priority="57" stopIfTrue="1">
      <formula>OR(($A20="Samstag"),($A20="Sonntag"))</formula>
    </cfRule>
  </conditionalFormatting>
  <conditionalFormatting sqref="J20">
    <cfRule type="expression" dxfId="1082" priority="56" stopIfTrue="1">
      <formula>OR(($A20="Samstag"),($A20="Sonntag"))</formula>
    </cfRule>
  </conditionalFormatting>
  <conditionalFormatting sqref="J29">
    <cfRule type="expression" dxfId="1081" priority="55" stopIfTrue="1">
      <formula>OR(($A29="Samstag"),($A29="Sonntag"))</formula>
    </cfRule>
  </conditionalFormatting>
  <conditionalFormatting sqref="J29">
    <cfRule type="expression" dxfId="1080" priority="54" stopIfTrue="1">
      <formula>OR(($A29="Samstag"),($A29="Sonntag"))</formula>
    </cfRule>
  </conditionalFormatting>
  <conditionalFormatting sqref="J36">
    <cfRule type="expression" dxfId="1079" priority="53" stopIfTrue="1">
      <formula>OR(($A36="Samstag"),($A36="Sonntag"))</formula>
    </cfRule>
  </conditionalFormatting>
  <conditionalFormatting sqref="J36">
    <cfRule type="expression" dxfId="1078" priority="52" stopIfTrue="1">
      <formula>OR(($A36="Samstag"),($A36="Sonntag"))</formula>
    </cfRule>
  </conditionalFormatting>
  <conditionalFormatting sqref="J43">
    <cfRule type="expression" dxfId="1077" priority="51" stopIfTrue="1">
      <formula>OR(($A43="Samstag"),($A43="Sonntag"))</formula>
    </cfRule>
  </conditionalFormatting>
  <conditionalFormatting sqref="J43">
    <cfRule type="expression" dxfId="1076" priority="50" stopIfTrue="1">
      <formula>OR(($A43="Samstag"),($A43="Sonntag"))</formula>
    </cfRule>
  </conditionalFormatting>
  <conditionalFormatting sqref="J38:J42">
    <cfRule type="expression" dxfId="1075" priority="43" stopIfTrue="1">
      <formula>OR(($A38="Samstag"),($A38="Sonntag"))</formula>
    </cfRule>
  </conditionalFormatting>
  <conditionalFormatting sqref="J38:J42">
    <cfRule type="expression" dxfId="1074" priority="42" stopIfTrue="1">
      <formula>OR(($A38="Samstag"),($A38="Sonntag"))</formula>
    </cfRule>
  </conditionalFormatting>
  <conditionalFormatting sqref="J21">
    <cfRule type="expression" dxfId="1073" priority="49" stopIfTrue="1">
      <formula>OR(($A21="Samstag"),($A21="Sonntag"))</formula>
    </cfRule>
  </conditionalFormatting>
  <conditionalFormatting sqref="J21">
    <cfRule type="expression" dxfId="1072" priority="48" stopIfTrue="1">
      <formula>OR(($A21="Samstag"),($A21="Sonntag"))</formula>
    </cfRule>
  </conditionalFormatting>
  <conditionalFormatting sqref="J24:J28">
    <cfRule type="expression" dxfId="1071" priority="47" stopIfTrue="1">
      <formula>OR(($A24="Samstag"),($A24="Sonntag"))</formula>
    </cfRule>
  </conditionalFormatting>
  <conditionalFormatting sqref="J24:J28">
    <cfRule type="expression" dxfId="1070" priority="46" stopIfTrue="1">
      <formula>OR(($A24="Samstag"),($A24="Sonntag"))</formula>
    </cfRule>
  </conditionalFormatting>
  <conditionalFormatting sqref="J31:J35">
    <cfRule type="expression" dxfId="1069" priority="45" stopIfTrue="1">
      <formula>OR(($A31="Samstag"),($A31="Sonntag"))</formula>
    </cfRule>
  </conditionalFormatting>
  <conditionalFormatting sqref="J31:J35">
    <cfRule type="expression" dxfId="1068" priority="44" stopIfTrue="1">
      <formula>OR(($A31="Samstag"),($A31="Sonntag"))</formula>
    </cfRule>
  </conditionalFormatting>
  <conditionalFormatting sqref="J45:J49">
    <cfRule type="expression" dxfId="1067" priority="41" stopIfTrue="1">
      <formula>OR(($A45="Samstag"),($A45="Sonntag"))</formula>
    </cfRule>
  </conditionalFormatting>
  <conditionalFormatting sqref="J45:J49">
    <cfRule type="expression" dxfId="1066" priority="40" stopIfTrue="1">
      <formula>OR(($A45="Samstag"),($A45="Sonntag"))</formula>
    </cfRule>
  </conditionalFormatting>
  <conditionalFormatting sqref="K30">
    <cfRule type="expression" dxfId="1065" priority="39" stopIfTrue="1">
      <formula>OR(($A30="Samstag"),($A30="Sonntag"))</formula>
    </cfRule>
  </conditionalFormatting>
  <conditionalFormatting sqref="K30">
    <cfRule type="expression" dxfId="1064" priority="38" stopIfTrue="1">
      <formula>OR(($A30="Samstag"),($A30="Sonntag"))</formula>
    </cfRule>
  </conditionalFormatting>
  <conditionalFormatting sqref="K50">
    <cfRule type="expression" dxfId="1063" priority="27" stopIfTrue="1">
      <formula>OR(($A50="Samstag"),($A50="Sonntag"))</formula>
    </cfRule>
  </conditionalFormatting>
  <conditionalFormatting sqref="K50">
    <cfRule type="expression" dxfId="1062" priority="26" stopIfTrue="1">
      <formula>OR(($A50="Samstag"),($A50="Sonntag"))</formula>
    </cfRule>
  </conditionalFormatting>
  <conditionalFormatting sqref="K44">
    <cfRule type="expression" dxfId="1061" priority="30" stopIfTrue="1">
      <formula>OR(($A44="Samstag"),($A44="Sonntag"))</formula>
    </cfRule>
  </conditionalFormatting>
  <conditionalFormatting sqref="K30">
    <cfRule type="expression" dxfId="1060" priority="34" stopIfTrue="1">
      <formula>OR(($A30="Samstag"),($A30="Sonntag"))</formula>
    </cfRule>
  </conditionalFormatting>
  <conditionalFormatting sqref="K22:K23">
    <cfRule type="expression" dxfId="1059" priority="37" stopIfTrue="1">
      <formula>OR(($A22="Samstag"),($A22="Sonntag"))</formula>
    </cfRule>
  </conditionalFormatting>
  <conditionalFormatting sqref="K22">
    <cfRule type="expression" dxfId="1058" priority="36" stopIfTrue="1">
      <formula>OR(($A22="Samstag"),($A22="Sonntag"))</formula>
    </cfRule>
  </conditionalFormatting>
  <conditionalFormatting sqref="K23">
    <cfRule type="expression" dxfId="1057" priority="35" stopIfTrue="1">
      <formula>OR(($A23="Samstag"),($A23="Sonntag"))</formula>
    </cfRule>
  </conditionalFormatting>
  <conditionalFormatting sqref="K37">
    <cfRule type="expression" dxfId="1056" priority="32" stopIfTrue="1">
      <formula>OR(($A37="Samstag"),($A37="Sonntag"))</formula>
    </cfRule>
  </conditionalFormatting>
  <conditionalFormatting sqref="K37">
    <cfRule type="expression" dxfId="1055" priority="33" stopIfTrue="1">
      <formula>OR(($A37="Samstag"),($A37="Sonntag"))</formula>
    </cfRule>
  </conditionalFormatting>
  <conditionalFormatting sqref="K37">
    <cfRule type="expression" dxfId="1054" priority="31" stopIfTrue="1">
      <formula>OR(($A37="Samstag"),($A37="Sonntag"))</formula>
    </cfRule>
  </conditionalFormatting>
  <conditionalFormatting sqref="K44">
    <cfRule type="expression" dxfId="1053" priority="29" stopIfTrue="1">
      <formula>OR(($A44="Samstag"),($A44="Sonntag"))</formula>
    </cfRule>
  </conditionalFormatting>
  <conditionalFormatting sqref="K44">
    <cfRule type="expression" dxfId="1052" priority="28" stopIfTrue="1">
      <formula>OR(($A44="Samstag"),($A44="Sonntag"))</formula>
    </cfRule>
  </conditionalFormatting>
  <conditionalFormatting sqref="K20">
    <cfRule type="expression" dxfId="1051" priority="25" stopIfTrue="1">
      <formula>OR(($A20="Samstag"),($A20="Sonntag"))</formula>
    </cfRule>
  </conditionalFormatting>
  <conditionalFormatting sqref="K20">
    <cfRule type="expression" dxfId="1050" priority="24" stopIfTrue="1">
      <formula>OR(($A20="Samstag"),($A20="Sonntag"))</formula>
    </cfRule>
  </conditionalFormatting>
  <conditionalFormatting sqref="K29">
    <cfRule type="expression" dxfId="1049" priority="23" stopIfTrue="1">
      <formula>OR(($A29="Samstag"),($A29="Sonntag"))</formula>
    </cfRule>
  </conditionalFormatting>
  <conditionalFormatting sqref="K29">
    <cfRule type="expression" dxfId="1048" priority="22" stopIfTrue="1">
      <formula>OR(($A29="Samstag"),($A29="Sonntag"))</formula>
    </cfRule>
  </conditionalFormatting>
  <conditionalFormatting sqref="K36">
    <cfRule type="expression" dxfId="1047" priority="21" stopIfTrue="1">
      <formula>OR(($A36="Samstag"),($A36="Sonntag"))</formula>
    </cfRule>
  </conditionalFormatting>
  <conditionalFormatting sqref="K36">
    <cfRule type="expression" dxfId="1046" priority="20" stopIfTrue="1">
      <formula>OR(($A36="Samstag"),($A36="Sonntag"))</formula>
    </cfRule>
  </conditionalFormatting>
  <conditionalFormatting sqref="K43">
    <cfRule type="expression" dxfId="1045" priority="19" stopIfTrue="1">
      <formula>OR(($A43="Samstag"),($A43="Sonntag"))</formula>
    </cfRule>
  </conditionalFormatting>
  <conditionalFormatting sqref="K43">
    <cfRule type="expression" dxfId="1044" priority="18" stopIfTrue="1">
      <formula>OR(($A43="Samstag"),($A43="Sonntag"))</formula>
    </cfRule>
  </conditionalFormatting>
  <conditionalFormatting sqref="K38:K42">
    <cfRule type="expression" dxfId="1043" priority="11" stopIfTrue="1">
      <formula>OR(($A38="Samstag"),($A38="Sonntag"))</formula>
    </cfRule>
  </conditionalFormatting>
  <conditionalFormatting sqref="K38:K42">
    <cfRule type="expression" dxfId="1042" priority="10" stopIfTrue="1">
      <formula>OR(($A38="Samstag"),($A38="Sonntag"))</formula>
    </cfRule>
  </conditionalFormatting>
  <conditionalFormatting sqref="K21">
    <cfRule type="expression" dxfId="1041" priority="17" stopIfTrue="1">
      <formula>OR(($A21="Samstag"),($A21="Sonntag"))</formula>
    </cfRule>
  </conditionalFormatting>
  <conditionalFormatting sqref="K21">
    <cfRule type="expression" dxfId="1040" priority="16" stopIfTrue="1">
      <formula>OR(($A21="Samstag"),($A21="Sonntag"))</formula>
    </cfRule>
  </conditionalFormatting>
  <conditionalFormatting sqref="K24:K28">
    <cfRule type="expression" dxfId="1039" priority="15" stopIfTrue="1">
      <formula>OR(($A24="Samstag"),($A24="Sonntag"))</formula>
    </cfRule>
  </conditionalFormatting>
  <conditionalFormatting sqref="K24:K28">
    <cfRule type="expression" dxfId="1038" priority="14" stopIfTrue="1">
      <formula>OR(($A24="Samstag"),($A24="Sonntag"))</formula>
    </cfRule>
  </conditionalFormatting>
  <conditionalFormatting sqref="K31:K35">
    <cfRule type="expression" dxfId="1037" priority="13" stopIfTrue="1">
      <formula>OR(($A31="Samstag"),($A31="Sonntag"))</formula>
    </cfRule>
  </conditionalFormatting>
  <conditionalFormatting sqref="K31:K35">
    <cfRule type="expression" dxfId="1036" priority="12" stopIfTrue="1">
      <formula>OR(($A31="Samstag"),($A31="Sonntag"))</formula>
    </cfRule>
  </conditionalFormatting>
  <conditionalFormatting sqref="K45:K49">
    <cfRule type="expression" dxfId="1035" priority="9" stopIfTrue="1">
      <formula>OR(($A45="Samstag"),($A45="Sonntag"))</formula>
    </cfRule>
  </conditionalFormatting>
  <conditionalFormatting sqref="K45:K49">
    <cfRule type="expression" dxfId="1034" priority="8" stopIfTrue="1">
      <formula>OR(($A45="Samstag"),($A45="Sonntag"))</formula>
    </cfRule>
  </conditionalFormatting>
  <conditionalFormatting sqref="N11 N15">
    <cfRule type="cellIs" dxfId="1033" priority="6" stopIfTrue="1" operator="equal">
      <formula>0</formula>
    </cfRule>
  </conditionalFormatting>
  <conditionalFormatting sqref="N11">
    <cfRule type="cellIs" dxfId="1032" priority="128" stopIfTrue="1" operator="equal">
      <formula>$F$10</formula>
    </cfRule>
    <cfRule type="cellIs" dxfId="1031" priority="129" stopIfTrue="1" operator="notEqual">
      <formula>$F$10</formula>
    </cfRule>
  </conditionalFormatting>
  <conditionalFormatting sqref="N15">
    <cfRule type="cellIs" dxfId="1030" priority="7" stopIfTrue="1" operator="notEqual">
      <formula>$F$14</formula>
    </cfRule>
    <cfRule type="cellIs" dxfId="1029" priority="127" stopIfTrue="1" operator="equal">
      <formula>$F$14</formula>
    </cfRule>
  </conditionalFormatting>
  <conditionalFormatting sqref="I20:I50">
    <cfRule type="expression" dxfId="1028" priority="3" stopIfTrue="1">
      <formula>OR(($A20="Samstag"),($A20="Sonntag"))</formula>
    </cfRule>
  </conditionalFormatting>
  <conditionalFormatting sqref="I20:I50">
    <cfRule type="expression" dxfId="1027" priority="2" stopIfTrue="1">
      <formula>OR(($A20="Samstag"),($A20="Sonntag"))</formula>
    </cfRule>
  </conditionalFormatting>
  <conditionalFormatting sqref="E20:E50">
    <cfRule type="expression" dxfId="1026" priority="1" stopIfTrue="1">
      <formula>OR(($A20="Samstag"),($A20="Sonntag"))</formula>
    </cfRule>
  </conditionalFormatting>
  <dataValidations disablePrompts="1" count="7">
    <dataValidation type="decimal" allowBlank="1" showInputMessage="1" showErrorMessage="1" errorTitle="Eingabefehler" error="Bitte geben Sie eine positive Dezimalzahl ein." sqref="D20:D50">
      <formula1>0</formula1>
      <formula2>20</formula2>
    </dataValidation>
    <dataValidation type="decimal" allowBlank="1" showInputMessage="1" showErrorMessage="1" errorTitle="Eingabefehler" error="Bitte geben Sie eine Uhrzeit im Dezimalformat ( hh,mm ) zwischen 0,00 und 23,59 ein." sqref="F20:H50">
      <formula1>0</formula1>
      <formula2>23.59</formula2>
    </dataValidation>
    <dataValidation type="decimal" allowBlank="1" showInputMessage="1" showErrorMessage="1" sqref="I10:M10 I14:M14">
      <formula1>$AA$33</formula1>
      <formula2>$AA$34</formula2>
    </dataValidation>
    <dataValidation showInputMessage="1" showErrorMessage="1" sqref="G8:I8"/>
    <dataValidation type="decimal" allowBlank="1" showInputMessage="1" showErrorMessage="1" errorTitle="Eingabefehler" error="Bitte geben Sie eine Dezimalzahl ein." sqref="M7">
      <formula1>-1000</formula1>
      <formula2>1000</formula2>
    </dataValidation>
    <dataValidation type="list" allowBlank="1" showInputMessage="1" showErrorMessage="1" sqref="E15:F15">
      <formula1>$B$20:$B$50</formula1>
    </dataValidation>
    <dataValidation type="list" allowBlank="1" showInputMessage="1" showErrorMessage="1" sqref="C20:C50">
      <formula1>Vorgaben</formula1>
    </dataValidation>
  </dataValidations>
  <pageMargins left="0.43307086614173229" right="0.23622047244094491" top="0.89" bottom="0.54" header="0.4" footer="0.31496062992125984"/>
  <pageSetup paperSize="9" scale="68" fitToWidth="0" fitToHeight="0" orientation="portrait" r:id="rId1"/>
  <headerFooter alignWithMargins="0">
    <oddHeader>&amp;L&amp;G</oddHeader>
    <oddFooter>&amp;L&amp;"-,Standard"&amp;8FeU-SH31-2015&amp;R&amp;"-,Standard"&amp;8Arbeitszeitkonto - Stand: 15.04.2015</oddFooter>
  </headerFooter>
  <drawing r:id="rId2"/>
  <legacyDrawing r:id="rId3"/>
  <legacyDrawingHF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R78"/>
  <sheetViews>
    <sheetView showGridLines="0" showRowColHeaders="0" zoomScale="110" zoomScaleNormal="110" zoomScaleSheetLayoutView="55" zoomScalePageLayoutView="70" workbookViewId="0">
      <selection activeCell="K11" sqref="K11"/>
    </sheetView>
  </sheetViews>
  <sheetFormatPr baseColWidth="10" defaultColWidth="0" defaultRowHeight="0" customHeight="1" zeroHeight="1"/>
  <cols>
    <col min="1" max="1" width="5" style="10" customWidth="1"/>
    <col min="2" max="2" width="7.25" style="79" customWidth="1"/>
    <col min="3" max="3" width="7.5" style="79" customWidth="1"/>
    <col min="4" max="8" width="7.75" style="79" customWidth="1"/>
    <col min="9" max="13" width="8.125" style="79" customWidth="1"/>
    <col min="14" max="14" width="7.5" style="79" customWidth="1"/>
    <col min="15" max="15" width="10" style="79" customWidth="1"/>
    <col min="16" max="16" width="7.5" style="29" customWidth="1"/>
    <col min="17" max="17" width="5" style="29" customWidth="1"/>
    <col min="18" max="18" width="10.125" style="10" customWidth="1"/>
    <col min="19" max="19" width="7.625" style="10" bestFit="1" customWidth="1"/>
    <col min="20" max="20" width="7.25" style="10" bestFit="1" customWidth="1"/>
    <col min="21" max="21" width="7.375" style="10" bestFit="1" customWidth="1"/>
    <col min="22" max="22" width="7.875" style="10" bestFit="1" customWidth="1"/>
    <col min="23" max="23" width="7.625" style="10" bestFit="1" customWidth="1"/>
    <col min="24" max="24" width="8.25" style="10" bestFit="1" customWidth="1"/>
    <col min="25" max="25" width="9.75" style="10" bestFit="1" customWidth="1"/>
    <col min="26" max="26" width="7.25" style="10" customWidth="1"/>
    <col min="27" max="27" width="10.5" style="90" customWidth="1"/>
    <col min="28" max="28" width="8.375" style="90" customWidth="1"/>
    <col min="29" max="29" width="11.125" style="10" customWidth="1"/>
    <col min="30" max="31" width="11.125" style="139" hidden="1" customWidth="1"/>
    <col min="32" max="34" width="6.25" style="141" hidden="1" customWidth="1"/>
    <col min="35" max="252" width="6.25" style="5" hidden="1" customWidth="1"/>
    <col min="253" max="16384" width="6.25" style="5" hidden="1"/>
  </cols>
  <sheetData>
    <row r="1" spans="2:21" ht="11.25" customHeight="1"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2"/>
      <c r="Q1" s="12"/>
      <c r="R1" s="91"/>
      <c r="S1" s="91"/>
      <c r="T1" s="91"/>
      <c r="U1" s="91"/>
    </row>
    <row r="2" spans="2:21" ht="18.75" customHeight="1">
      <c r="B2" s="219" t="s">
        <v>22</v>
      </c>
      <c r="C2" s="219"/>
      <c r="D2" s="219"/>
      <c r="E2" s="219"/>
      <c r="F2" s="219"/>
      <c r="G2" s="219"/>
      <c r="H2" s="219"/>
      <c r="I2" s="219" t="s">
        <v>59</v>
      </c>
      <c r="J2" s="219"/>
      <c r="K2" s="129">
        <v>2018</v>
      </c>
      <c r="L2" s="137"/>
      <c r="M2" s="137"/>
      <c r="N2" s="137"/>
      <c r="O2" s="137"/>
      <c r="P2" s="138"/>
      <c r="Q2" s="12"/>
      <c r="R2" s="91"/>
      <c r="S2" s="91"/>
      <c r="T2" s="91"/>
      <c r="U2" s="91"/>
    </row>
    <row r="3" spans="2:21" ht="11.25" customHeight="1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2"/>
      <c r="Q3" s="12"/>
      <c r="R3" s="91"/>
      <c r="S3" s="91"/>
      <c r="T3" s="91"/>
      <c r="U3" s="91"/>
    </row>
    <row r="4" spans="2:21" ht="15" customHeight="1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7"/>
      <c r="Q4" s="12"/>
      <c r="R4" s="91"/>
      <c r="S4" s="91"/>
      <c r="T4" s="91"/>
      <c r="U4" s="91"/>
    </row>
    <row r="5" spans="2:21" ht="22.5" customHeight="1">
      <c r="B5" s="170"/>
      <c r="C5" s="30" t="s">
        <v>3</v>
      </c>
      <c r="D5" s="19"/>
      <c r="E5" s="220" t="str">
        <f>Mai!E5</f>
        <v>Mustermann, Manfred</v>
      </c>
      <c r="F5" s="221"/>
      <c r="G5" s="221"/>
      <c r="H5" s="222"/>
      <c r="I5" s="20"/>
      <c r="J5" s="30" t="s">
        <v>4</v>
      </c>
      <c r="K5" s="20"/>
      <c r="M5" s="220" t="str">
        <f>Mai!M5</f>
        <v>Musterbereich</v>
      </c>
      <c r="N5" s="221"/>
      <c r="O5" s="222"/>
      <c r="P5" s="21"/>
      <c r="Q5" s="22"/>
      <c r="R5" s="95"/>
      <c r="S5" s="90"/>
      <c r="T5" s="90"/>
    </row>
    <row r="6" spans="2:21" ht="15">
      <c r="B6" s="23"/>
      <c r="C6" s="24"/>
      <c r="D6" s="24"/>
      <c r="E6" s="24"/>
      <c r="F6" s="24"/>
      <c r="G6" s="25"/>
      <c r="H6" s="25"/>
      <c r="I6" s="20"/>
      <c r="J6" s="20"/>
      <c r="P6" s="28"/>
    </row>
    <row r="7" spans="2:21" ht="22.5" customHeight="1">
      <c r="B7" s="170"/>
      <c r="C7" s="30" t="s">
        <v>8</v>
      </c>
      <c r="D7" s="20"/>
      <c r="E7" s="223"/>
      <c r="F7" s="224"/>
      <c r="G7" s="224"/>
      <c r="H7" s="225"/>
      <c r="I7" s="20"/>
      <c r="J7" s="30" t="s">
        <v>41</v>
      </c>
      <c r="K7" s="20"/>
      <c r="M7" s="235">
        <f>Mai!K52</f>
        <v>0</v>
      </c>
      <c r="N7" s="236"/>
      <c r="O7" s="237"/>
      <c r="P7" s="28"/>
    </row>
    <row r="8" spans="2:21" ht="15">
      <c r="B8" s="18"/>
      <c r="C8" s="30"/>
      <c r="D8" s="30"/>
      <c r="E8" s="30"/>
      <c r="F8" s="24"/>
      <c r="G8" s="31"/>
      <c r="H8" s="31"/>
      <c r="I8" s="31"/>
      <c r="P8" s="28"/>
      <c r="Q8" s="33"/>
      <c r="R8" s="90"/>
      <c r="S8" s="90"/>
      <c r="T8" s="90"/>
      <c r="U8" s="90"/>
    </row>
    <row r="9" spans="2:21" ht="15" customHeight="1">
      <c r="B9" s="177"/>
      <c r="C9" s="178"/>
      <c r="D9" s="179"/>
      <c r="E9" s="179"/>
      <c r="F9" s="180"/>
      <c r="G9" s="180"/>
      <c r="H9" s="181" t="s">
        <v>66</v>
      </c>
      <c r="I9" s="182" t="s">
        <v>25</v>
      </c>
      <c r="J9" s="183" t="s">
        <v>26</v>
      </c>
      <c r="K9" s="184" t="s">
        <v>27</v>
      </c>
      <c r="L9" s="182" t="s">
        <v>28</v>
      </c>
      <c r="M9" s="182" t="s">
        <v>29</v>
      </c>
      <c r="N9" s="185"/>
      <c r="O9" s="215"/>
      <c r="P9" s="28"/>
    </row>
    <row r="10" spans="2:21" ht="22.5" customHeight="1">
      <c r="B10" s="177"/>
      <c r="C10" s="18" t="s">
        <v>54</v>
      </c>
      <c r="D10" s="26"/>
      <c r="E10" s="27"/>
      <c r="F10" s="172">
        <f>Mai!F10</f>
        <v>0</v>
      </c>
      <c r="G10" s="136"/>
      <c r="H10" s="186" t="s">
        <v>67</v>
      </c>
      <c r="I10" s="187">
        <f>$F$10/5</f>
        <v>0</v>
      </c>
      <c r="J10" s="188">
        <f>$F$10/5</f>
        <v>0</v>
      </c>
      <c r="K10" s="188">
        <f>$F$10/5</f>
        <v>0</v>
      </c>
      <c r="L10" s="188">
        <f>$F$10/5</f>
        <v>0</v>
      </c>
      <c r="M10" s="189">
        <f>$F$10/5</f>
        <v>0</v>
      </c>
      <c r="N10" s="190" t="s">
        <v>69</v>
      </c>
      <c r="O10" s="215"/>
      <c r="P10" s="28"/>
    </row>
    <row r="11" spans="2:21" ht="22.5" customHeight="1">
      <c r="B11" s="177"/>
      <c r="C11" s="191"/>
      <c r="D11" s="216"/>
      <c r="E11" s="216"/>
      <c r="F11" s="192"/>
      <c r="G11" s="192"/>
      <c r="H11" s="193" t="s">
        <v>68</v>
      </c>
      <c r="I11" s="118"/>
      <c r="J11" s="119"/>
      <c r="K11" s="119"/>
      <c r="L11" s="119"/>
      <c r="M11" s="120"/>
      <c r="N11" s="125">
        <f>SUM(I11:M11)</f>
        <v>0</v>
      </c>
      <c r="O11" s="215"/>
      <c r="P11" s="28"/>
    </row>
    <row r="12" spans="2:21" ht="18.75" customHeight="1">
      <c r="B12" s="177"/>
      <c r="C12" s="214" t="s">
        <v>85</v>
      </c>
      <c r="D12" s="30"/>
      <c r="E12" s="32"/>
      <c r="F12" s="11"/>
      <c r="G12" s="11"/>
      <c r="O12" s="215"/>
      <c r="P12" s="28"/>
    </row>
    <row r="13" spans="2:21" ht="15" customHeight="1">
      <c r="B13" s="177"/>
      <c r="C13" s="176"/>
      <c r="D13" s="194"/>
      <c r="E13" s="195"/>
      <c r="F13" s="195"/>
      <c r="G13" s="196"/>
      <c r="H13" s="197" t="s">
        <v>87</v>
      </c>
      <c r="I13" s="198" t="s">
        <v>25</v>
      </c>
      <c r="J13" s="199" t="s">
        <v>26</v>
      </c>
      <c r="K13" s="200" t="s">
        <v>27</v>
      </c>
      <c r="L13" s="198" t="s">
        <v>28</v>
      </c>
      <c r="M13" s="198" t="s">
        <v>29</v>
      </c>
      <c r="N13" s="201"/>
      <c r="O13" s="215"/>
      <c r="P13" s="28"/>
    </row>
    <row r="14" spans="2:21" ht="23.25" customHeight="1">
      <c r="B14" s="177"/>
      <c r="C14" s="212" t="s">
        <v>86</v>
      </c>
      <c r="D14" s="213"/>
      <c r="E14" s="213"/>
      <c r="F14" s="217"/>
      <c r="G14" s="202"/>
      <c r="H14" s="203" t="s">
        <v>67</v>
      </c>
      <c r="I14" s="204">
        <f>$F$14/5</f>
        <v>0</v>
      </c>
      <c r="J14" s="205">
        <f>$F$14/5</f>
        <v>0</v>
      </c>
      <c r="K14" s="205">
        <f>$F$14/5</f>
        <v>0</v>
      </c>
      <c r="L14" s="205">
        <f>$F$14/5</f>
        <v>0</v>
      </c>
      <c r="M14" s="206">
        <f>$F$14/5</f>
        <v>0</v>
      </c>
      <c r="N14" s="207" t="s">
        <v>69</v>
      </c>
      <c r="O14" s="215"/>
      <c r="P14" s="28"/>
    </row>
    <row r="15" spans="2:21" ht="22.5" customHeight="1">
      <c r="B15" s="177"/>
      <c r="C15" s="208" t="s">
        <v>84</v>
      </c>
      <c r="D15" s="209"/>
      <c r="E15" s="238"/>
      <c r="F15" s="238"/>
      <c r="G15" s="218" t="b">
        <f>IF($E$15&lt;&gt;0,TRUE(),FALSE())</f>
        <v>0</v>
      </c>
      <c r="H15" s="210" t="s">
        <v>68</v>
      </c>
      <c r="I15" s="173"/>
      <c r="J15" s="174"/>
      <c r="K15" s="174"/>
      <c r="L15" s="174"/>
      <c r="M15" s="175"/>
      <c r="N15" s="211">
        <f>SUM(I15:M15)</f>
        <v>0</v>
      </c>
      <c r="O15" s="215"/>
      <c r="P15" s="28"/>
    </row>
    <row r="16" spans="2:21" ht="15">
      <c r="B16" s="121"/>
      <c r="C16" s="122"/>
      <c r="D16" s="123"/>
      <c r="E16" s="123"/>
      <c r="F16" s="123"/>
      <c r="G16" s="123"/>
      <c r="H16" s="123"/>
      <c r="I16" s="123"/>
      <c r="J16" s="123"/>
      <c r="K16" s="13"/>
      <c r="L16" s="13"/>
      <c r="M16" s="13"/>
      <c r="N16" s="13"/>
      <c r="O16" s="13"/>
      <c r="P16" s="35"/>
    </row>
    <row r="17" spans="1:252" ht="15">
      <c r="A17" s="36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</row>
    <row r="18" spans="1:252" s="6" customFormat="1" ht="18.75" customHeight="1">
      <c r="A18" s="37"/>
      <c r="B18" s="165"/>
      <c r="C18" s="226" t="s">
        <v>51</v>
      </c>
      <c r="D18" s="227"/>
      <c r="E18" s="228"/>
      <c r="F18" s="229" t="s">
        <v>52</v>
      </c>
      <c r="G18" s="230"/>
      <c r="H18" s="231"/>
      <c r="I18" s="232" t="s">
        <v>47</v>
      </c>
      <c r="J18" s="233"/>
      <c r="K18" s="234"/>
      <c r="L18" s="232"/>
      <c r="M18" s="233"/>
      <c r="N18" s="233"/>
      <c r="O18" s="233"/>
      <c r="P18" s="234"/>
      <c r="Q18" s="38"/>
      <c r="R18" s="92"/>
      <c r="S18" s="92" t="s">
        <v>44</v>
      </c>
      <c r="T18" s="92" t="s">
        <v>45</v>
      </c>
      <c r="U18" s="92" t="s">
        <v>45</v>
      </c>
      <c r="V18" s="93" t="s">
        <v>46</v>
      </c>
      <c r="W18" s="93" t="s">
        <v>44</v>
      </c>
      <c r="X18" s="93" t="s">
        <v>44</v>
      </c>
      <c r="Y18" s="93"/>
      <c r="Z18" s="93"/>
      <c r="AA18" s="92"/>
      <c r="AB18" s="92"/>
      <c r="AC18" s="93"/>
      <c r="AD18" s="142"/>
      <c r="AE18" s="142"/>
      <c r="AF18" s="143"/>
      <c r="AG18" s="143"/>
      <c r="AH18" s="143"/>
    </row>
    <row r="19" spans="1:252" ht="18.75" customHeight="1">
      <c r="A19" s="39">
        <f>DATEVALUE(I2&amp;K2)</f>
        <v>43252</v>
      </c>
      <c r="B19" s="167" t="s">
        <v>0</v>
      </c>
      <c r="C19" s="2" t="s">
        <v>18</v>
      </c>
      <c r="D19" s="9" t="s">
        <v>35</v>
      </c>
      <c r="E19" s="168" t="s">
        <v>32</v>
      </c>
      <c r="F19" s="167" t="s">
        <v>1</v>
      </c>
      <c r="G19" s="171" t="s">
        <v>7</v>
      </c>
      <c r="H19" s="168" t="s">
        <v>2</v>
      </c>
      <c r="I19" s="171" t="s">
        <v>31</v>
      </c>
      <c r="J19" s="3" t="s">
        <v>42</v>
      </c>
      <c r="K19" s="171" t="s">
        <v>33</v>
      </c>
      <c r="L19" s="239" t="s">
        <v>19</v>
      </c>
      <c r="M19" s="240"/>
      <c r="N19" s="240"/>
      <c r="O19" s="240"/>
      <c r="P19" s="241"/>
      <c r="Q19" s="40"/>
      <c r="R19" s="127"/>
      <c r="S19" s="94" t="s">
        <v>24</v>
      </c>
      <c r="T19" s="94" t="s">
        <v>1</v>
      </c>
      <c r="U19" s="94" t="s">
        <v>7</v>
      </c>
      <c r="V19" s="95" t="s">
        <v>2</v>
      </c>
      <c r="W19" s="95" t="s">
        <v>34</v>
      </c>
      <c r="X19" s="96" t="s">
        <v>42</v>
      </c>
      <c r="Y19" s="95" t="s">
        <v>33</v>
      </c>
      <c r="Z19" s="97"/>
    </row>
    <row r="20" spans="1:252" ht="20.25" customHeight="1">
      <c r="A20" s="41" t="str">
        <f t="shared" ref="A20:A50" si="0">TEXT(B20,"TTTT")</f>
        <v>Freitag</v>
      </c>
      <c r="B20" s="42">
        <f>($A$19+ROW(B1)-1)*(MONTH($A$19+1)=MONTH($A$19))</f>
        <v>43252</v>
      </c>
      <c r="C20" s="43"/>
      <c r="D20" s="44"/>
      <c r="E20" s="52">
        <f t="shared" ref="E20:E50" si="1">IF(OR(A20="Samstag",A20="Sonntag",C20="UU"),"",
IF(C20="SV",D20,
IF(OR($E$15="",B20&lt;$E$15),IF($N$11=0,HLOOKUP($A20,$I$9:$M$10,2,FALSE),IF($N$11=$F$10,HLOOKUP($A20,$I$9:$M$11,3,FALSE),"FEHLER")),
IF($N$15=0,HLOOKUP($A20,$I$13:$M$14,2,FALSE),IF($N$15=$F$14,HLOOKUP($A20,$I$13:$M$15,3,FALSE),"FEHLER")))))</f>
        <v>0</v>
      </c>
      <c r="F20" s="46"/>
      <c r="G20" s="46"/>
      <c r="H20" s="46"/>
      <c r="I20" s="47">
        <f t="shared" ref="I20:I50" si="2">IF(OR(C20="K",C20="U",C20="F"),E20,IF(C20="SU",IF(H20="",D20,((V20-T20)-U20)+D20),IF(AND(H20="",E20=""),0,(V20-T20)-U20)))</f>
        <v>0</v>
      </c>
      <c r="J20" s="47">
        <f>IF(E20="",I20,I20-E20)</f>
        <v>0</v>
      </c>
      <c r="K20" s="48">
        <f>SUM($M$7,J20)</f>
        <v>0</v>
      </c>
      <c r="L20" s="242"/>
      <c r="M20" s="243"/>
      <c r="N20" s="243"/>
      <c r="O20" s="243"/>
      <c r="P20" s="244"/>
      <c r="Q20" s="128" t="b">
        <f>IF($G$15=FALSE(),FALSE(),IF($B20&gt;=$E$15,TRUE(),FALSE()))</f>
        <v>0</v>
      </c>
      <c r="S20" s="98">
        <f t="shared" ref="S20:S50" si="3">IF(E20="",0,INT(E20)+((E20-INT(E20))/100*60))</f>
        <v>0</v>
      </c>
      <c r="T20" s="98">
        <f t="shared" ref="T20:V50" si="4">IF(F20="",0,INT(F20)+((F20-INT(F20))*100/60))</f>
        <v>0</v>
      </c>
      <c r="U20" s="98">
        <f t="shared" si="4"/>
        <v>0</v>
      </c>
      <c r="V20" s="98">
        <f t="shared" si="4"/>
        <v>0</v>
      </c>
      <c r="W20" s="98">
        <f t="shared" ref="W20:Y50" si="5">IF(I20="","",INT(I20)+((I20-INT(I20))/100*60))</f>
        <v>0</v>
      </c>
      <c r="X20" s="98">
        <f t="shared" si="5"/>
        <v>0</v>
      </c>
      <c r="Y20" s="98">
        <f t="shared" si="5"/>
        <v>0</v>
      </c>
      <c r="Z20" s="98"/>
      <c r="AE20" s="144"/>
    </row>
    <row r="21" spans="1:252" s="141" customFormat="1" ht="20.25" customHeight="1">
      <c r="A21" s="41" t="str">
        <f t="shared" si="0"/>
        <v>Samstag</v>
      </c>
      <c r="B21" s="49">
        <f>($A$19+ROW(B2)-1)*(MONTH(B20+1)=MONTH($A$19))</f>
        <v>43253</v>
      </c>
      <c r="C21" s="50"/>
      <c r="D21" s="51"/>
      <c r="E21" s="52" t="str">
        <f t="shared" si="1"/>
        <v/>
      </c>
      <c r="F21" s="46"/>
      <c r="G21" s="46"/>
      <c r="H21" s="46"/>
      <c r="I21" s="47">
        <f t="shared" si="2"/>
        <v>0</v>
      </c>
      <c r="J21" s="47">
        <f t="shared" ref="J21:J50" si="6">IF(E21="",I21,I21-E21)</f>
        <v>0</v>
      </c>
      <c r="K21" s="48">
        <f t="shared" ref="K21:K50" si="7">SUM(K20,J21)</f>
        <v>0</v>
      </c>
      <c r="L21" s="245"/>
      <c r="M21" s="246"/>
      <c r="N21" s="246"/>
      <c r="O21" s="246"/>
      <c r="P21" s="247"/>
      <c r="Q21" s="128" t="b">
        <f t="shared" ref="Q21:Q50" si="8">IF($G$15=FALSE(),FALSE(),IF($B21&gt;=$E$15,TRUE(),FALSE()))</f>
        <v>0</v>
      </c>
      <c r="R21" s="128"/>
      <c r="S21" s="98">
        <f t="shared" si="3"/>
        <v>0</v>
      </c>
      <c r="T21" s="98">
        <f t="shared" si="4"/>
        <v>0</v>
      </c>
      <c r="U21" s="98">
        <f t="shared" si="4"/>
        <v>0</v>
      </c>
      <c r="V21" s="98">
        <f t="shared" si="4"/>
        <v>0</v>
      </c>
      <c r="W21" s="98">
        <f t="shared" si="5"/>
        <v>0</v>
      </c>
      <c r="X21" s="98">
        <f t="shared" si="5"/>
        <v>0</v>
      </c>
      <c r="Y21" s="98">
        <f t="shared" si="5"/>
        <v>0</v>
      </c>
      <c r="Z21" s="98"/>
      <c r="AA21" s="90"/>
      <c r="AB21" s="90"/>
      <c r="AC21" s="10"/>
      <c r="AD21" s="139"/>
      <c r="AE21" s="144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</row>
    <row r="22" spans="1:252" s="141" customFormat="1" ht="20.25" customHeight="1">
      <c r="A22" s="41" t="str">
        <f t="shared" si="0"/>
        <v>Sonntag</v>
      </c>
      <c r="B22" s="49">
        <f t="shared" ref="B22:B50" si="9">($A$19+ROW(B3)-1)*(MONTH(B21+1)=MONTH($A$19))</f>
        <v>43254</v>
      </c>
      <c r="C22" s="50"/>
      <c r="D22" s="51"/>
      <c r="E22" s="52" t="str">
        <f t="shared" si="1"/>
        <v/>
      </c>
      <c r="F22" s="46"/>
      <c r="G22" s="46"/>
      <c r="H22" s="46"/>
      <c r="I22" s="47">
        <f t="shared" si="2"/>
        <v>0</v>
      </c>
      <c r="J22" s="47">
        <f t="shared" si="6"/>
        <v>0</v>
      </c>
      <c r="K22" s="48">
        <f t="shared" si="7"/>
        <v>0</v>
      </c>
      <c r="L22" s="245"/>
      <c r="M22" s="246"/>
      <c r="N22" s="246"/>
      <c r="O22" s="246"/>
      <c r="P22" s="247"/>
      <c r="Q22" s="128" t="b">
        <f t="shared" si="8"/>
        <v>0</v>
      </c>
      <c r="R22" s="128"/>
      <c r="S22" s="98">
        <f t="shared" si="3"/>
        <v>0</v>
      </c>
      <c r="T22" s="98">
        <f t="shared" si="4"/>
        <v>0</v>
      </c>
      <c r="U22" s="98">
        <f t="shared" si="4"/>
        <v>0</v>
      </c>
      <c r="V22" s="98">
        <f t="shared" si="4"/>
        <v>0</v>
      </c>
      <c r="W22" s="98">
        <f t="shared" si="5"/>
        <v>0</v>
      </c>
      <c r="X22" s="98">
        <f t="shared" si="5"/>
        <v>0</v>
      </c>
      <c r="Y22" s="98">
        <f t="shared" si="5"/>
        <v>0</v>
      </c>
      <c r="Z22" s="98"/>
      <c r="AA22" s="90"/>
      <c r="AB22" s="90"/>
      <c r="AC22" s="10"/>
      <c r="AD22" s="139"/>
      <c r="AE22" s="144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</row>
    <row r="23" spans="1:252" s="141" customFormat="1" ht="20.25" customHeight="1">
      <c r="A23" s="41" t="str">
        <f t="shared" si="0"/>
        <v>Montag</v>
      </c>
      <c r="B23" s="49">
        <f t="shared" si="9"/>
        <v>43255</v>
      </c>
      <c r="C23" s="50"/>
      <c r="D23" s="51"/>
      <c r="E23" s="52">
        <f t="shared" si="1"/>
        <v>0</v>
      </c>
      <c r="F23" s="46"/>
      <c r="G23" s="46"/>
      <c r="H23" s="46"/>
      <c r="I23" s="47">
        <f t="shared" si="2"/>
        <v>0</v>
      </c>
      <c r="J23" s="47">
        <f t="shared" si="6"/>
        <v>0</v>
      </c>
      <c r="K23" s="48">
        <f t="shared" si="7"/>
        <v>0</v>
      </c>
      <c r="L23" s="245"/>
      <c r="M23" s="246"/>
      <c r="N23" s="246"/>
      <c r="O23" s="246"/>
      <c r="P23" s="247"/>
      <c r="Q23" s="128" t="b">
        <f t="shared" si="8"/>
        <v>0</v>
      </c>
      <c r="R23" s="128"/>
      <c r="S23" s="98">
        <f t="shared" si="3"/>
        <v>0</v>
      </c>
      <c r="T23" s="98">
        <f t="shared" si="4"/>
        <v>0</v>
      </c>
      <c r="U23" s="98">
        <f t="shared" si="4"/>
        <v>0</v>
      </c>
      <c r="V23" s="98">
        <f t="shared" si="4"/>
        <v>0</v>
      </c>
      <c r="W23" s="98">
        <f t="shared" si="5"/>
        <v>0</v>
      </c>
      <c r="X23" s="98">
        <f t="shared" si="5"/>
        <v>0</v>
      </c>
      <c r="Y23" s="98">
        <f t="shared" si="5"/>
        <v>0</v>
      </c>
      <c r="Z23" s="98"/>
      <c r="AA23" s="90"/>
      <c r="AB23" s="90"/>
      <c r="AC23" s="10"/>
      <c r="AD23" s="139"/>
      <c r="AE23" s="144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</row>
    <row r="24" spans="1:252" s="141" customFormat="1" ht="20.25" customHeight="1">
      <c r="A24" s="41" t="str">
        <f t="shared" si="0"/>
        <v>Dienstag</v>
      </c>
      <c r="B24" s="49">
        <f t="shared" si="9"/>
        <v>43256</v>
      </c>
      <c r="C24" s="50"/>
      <c r="D24" s="51"/>
      <c r="E24" s="52">
        <f t="shared" si="1"/>
        <v>0</v>
      </c>
      <c r="F24" s="46"/>
      <c r="G24" s="46"/>
      <c r="H24" s="46"/>
      <c r="I24" s="47">
        <f t="shared" si="2"/>
        <v>0</v>
      </c>
      <c r="J24" s="47">
        <f t="shared" si="6"/>
        <v>0</v>
      </c>
      <c r="K24" s="48">
        <f t="shared" si="7"/>
        <v>0</v>
      </c>
      <c r="L24" s="245"/>
      <c r="M24" s="246"/>
      <c r="N24" s="246"/>
      <c r="O24" s="246"/>
      <c r="P24" s="247"/>
      <c r="Q24" s="128" t="b">
        <f t="shared" si="8"/>
        <v>0</v>
      </c>
      <c r="R24" s="128"/>
      <c r="S24" s="98">
        <f t="shared" si="3"/>
        <v>0</v>
      </c>
      <c r="T24" s="98">
        <f t="shared" si="4"/>
        <v>0</v>
      </c>
      <c r="U24" s="98">
        <f t="shared" si="4"/>
        <v>0</v>
      </c>
      <c r="V24" s="98">
        <f t="shared" si="4"/>
        <v>0</v>
      </c>
      <c r="W24" s="98">
        <f t="shared" si="5"/>
        <v>0</v>
      </c>
      <c r="X24" s="98">
        <f t="shared" si="5"/>
        <v>0</v>
      </c>
      <c r="Y24" s="98">
        <f t="shared" si="5"/>
        <v>0</v>
      </c>
      <c r="Z24" s="98"/>
      <c r="AA24" s="90"/>
      <c r="AB24" s="90"/>
      <c r="AC24" s="10"/>
      <c r="AD24" s="139"/>
      <c r="AE24" s="144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</row>
    <row r="25" spans="1:252" s="141" customFormat="1" ht="20.25" customHeight="1">
      <c r="A25" s="41" t="str">
        <f t="shared" si="0"/>
        <v>Mittwoch</v>
      </c>
      <c r="B25" s="49">
        <f t="shared" si="9"/>
        <v>43257</v>
      </c>
      <c r="C25" s="50"/>
      <c r="D25" s="51"/>
      <c r="E25" s="52">
        <f t="shared" si="1"/>
        <v>0</v>
      </c>
      <c r="F25" s="46"/>
      <c r="G25" s="46"/>
      <c r="H25" s="46"/>
      <c r="I25" s="47">
        <f t="shared" si="2"/>
        <v>0</v>
      </c>
      <c r="J25" s="47">
        <f t="shared" si="6"/>
        <v>0</v>
      </c>
      <c r="K25" s="48">
        <f t="shared" si="7"/>
        <v>0</v>
      </c>
      <c r="L25" s="245"/>
      <c r="M25" s="246"/>
      <c r="N25" s="246"/>
      <c r="O25" s="246"/>
      <c r="P25" s="247"/>
      <c r="Q25" s="128" t="b">
        <f t="shared" si="8"/>
        <v>0</v>
      </c>
      <c r="R25" s="128"/>
      <c r="S25" s="98">
        <f t="shared" si="3"/>
        <v>0</v>
      </c>
      <c r="T25" s="98">
        <f t="shared" si="4"/>
        <v>0</v>
      </c>
      <c r="U25" s="98">
        <f t="shared" si="4"/>
        <v>0</v>
      </c>
      <c r="V25" s="98">
        <f t="shared" si="4"/>
        <v>0</v>
      </c>
      <c r="W25" s="98">
        <f t="shared" si="5"/>
        <v>0</v>
      </c>
      <c r="X25" s="98">
        <f t="shared" si="5"/>
        <v>0</v>
      </c>
      <c r="Y25" s="98">
        <f t="shared" si="5"/>
        <v>0</v>
      </c>
      <c r="Z25" s="98"/>
      <c r="AA25" s="90"/>
      <c r="AB25" s="90"/>
      <c r="AC25" s="10"/>
      <c r="AD25" s="139"/>
      <c r="AE25" s="144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</row>
    <row r="26" spans="1:252" s="141" customFormat="1" ht="20.25" customHeight="1">
      <c r="A26" s="41" t="str">
        <f t="shared" si="0"/>
        <v>Donnerstag</v>
      </c>
      <c r="B26" s="49">
        <f t="shared" si="9"/>
        <v>43258</v>
      </c>
      <c r="C26" s="50"/>
      <c r="D26" s="51"/>
      <c r="E26" s="52">
        <f t="shared" si="1"/>
        <v>0</v>
      </c>
      <c r="F26" s="46"/>
      <c r="G26" s="46"/>
      <c r="H26" s="46"/>
      <c r="I26" s="47">
        <f t="shared" si="2"/>
        <v>0</v>
      </c>
      <c r="J26" s="47">
        <f t="shared" si="6"/>
        <v>0</v>
      </c>
      <c r="K26" s="48">
        <f t="shared" si="7"/>
        <v>0</v>
      </c>
      <c r="L26" s="245"/>
      <c r="M26" s="246"/>
      <c r="N26" s="246"/>
      <c r="O26" s="246"/>
      <c r="P26" s="247"/>
      <c r="Q26" s="128" t="b">
        <f t="shared" si="8"/>
        <v>0</v>
      </c>
      <c r="R26" s="128"/>
      <c r="S26" s="98">
        <f t="shared" si="3"/>
        <v>0</v>
      </c>
      <c r="T26" s="98">
        <f t="shared" si="4"/>
        <v>0</v>
      </c>
      <c r="U26" s="98">
        <f t="shared" si="4"/>
        <v>0</v>
      </c>
      <c r="V26" s="98">
        <f t="shared" si="4"/>
        <v>0</v>
      </c>
      <c r="W26" s="98">
        <f t="shared" si="5"/>
        <v>0</v>
      </c>
      <c r="X26" s="98">
        <f t="shared" si="5"/>
        <v>0</v>
      </c>
      <c r="Y26" s="98">
        <f t="shared" si="5"/>
        <v>0</v>
      </c>
      <c r="Z26" s="98"/>
      <c r="AA26" s="90"/>
      <c r="AB26" s="90"/>
      <c r="AC26" s="10"/>
      <c r="AD26" s="139"/>
      <c r="AE26" s="144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</row>
    <row r="27" spans="1:252" s="141" customFormat="1" ht="20.25" customHeight="1">
      <c r="A27" s="41" t="str">
        <f t="shared" si="0"/>
        <v>Freitag</v>
      </c>
      <c r="B27" s="49">
        <f t="shared" si="9"/>
        <v>43259</v>
      </c>
      <c r="C27" s="50"/>
      <c r="D27" s="51"/>
      <c r="E27" s="52">
        <f t="shared" si="1"/>
        <v>0</v>
      </c>
      <c r="F27" s="46"/>
      <c r="G27" s="46"/>
      <c r="H27" s="46"/>
      <c r="I27" s="47">
        <f t="shared" si="2"/>
        <v>0</v>
      </c>
      <c r="J27" s="47">
        <f t="shared" si="6"/>
        <v>0</v>
      </c>
      <c r="K27" s="48">
        <f t="shared" si="7"/>
        <v>0</v>
      </c>
      <c r="L27" s="245"/>
      <c r="M27" s="246"/>
      <c r="N27" s="246"/>
      <c r="O27" s="246"/>
      <c r="P27" s="247"/>
      <c r="Q27" s="128" t="b">
        <f t="shared" si="8"/>
        <v>0</v>
      </c>
      <c r="R27" s="128"/>
      <c r="S27" s="98">
        <f t="shared" si="3"/>
        <v>0</v>
      </c>
      <c r="T27" s="98">
        <f t="shared" si="4"/>
        <v>0</v>
      </c>
      <c r="U27" s="98">
        <f t="shared" si="4"/>
        <v>0</v>
      </c>
      <c r="V27" s="98">
        <f t="shared" si="4"/>
        <v>0</v>
      </c>
      <c r="W27" s="98">
        <f t="shared" si="5"/>
        <v>0</v>
      </c>
      <c r="X27" s="98">
        <f t="shared" si="5"/>
        <v>0</v>
      </c>
      <c r="Y27" s="98">
        <f t="shared" si="5"/>
        <v>0</v>
      </c>
      <c r="Z27" s="98"/>
      <c r="AA27" s="90"/>
      <c r="AB27" s="90"/>
      <c r="AC27" s="10"/>
      <c r="AD27" s="139"/>
      <c r="AE27" s="144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</row>
    <row r="28" spans="1:252" s="141" customFormat="1" ht="20.25" customHeight="1">
      <c r="A28" s="41" t="str">
        <f t="shared" si="0"/>
        <v>Samstag</v>
      </c>
      <c r="B28" s="49">
        <f t="shared" si="9"/>
        <v>43260</v>
      </c>
      <c r="C28" s="50"/>
      <c r="D28" s="51"/>
      <c r="E28" s="52" t="str">
        <f t="shared" si="1"/>
        <v/>
      </c>
      <c r="F28" s="46"/>
      <c r="G28" s="46"/>
      <c r="H28" s="46"/>
      <c r="I28" s="47">
        <f t="shared" si="2"/>
        <v>0</v>
      </c>
      <c r="J28" s="47">
        <f t="shared" si="6"/>
        <v>0</v>
      </c>
      <c r="K28" s="48">
        <f t="shared" si="7"/>
        <v>0</v>
      </c>
      <c r="L28" s="245"/>
      <c r="M28" s="246"/>
      <c r="N28" s="246"/>
      <c r="O28" s="246"/>
      <c r="P28" s="247"/>
      <c r="Q28" s="128" t="b">
        <f t="shared" si="8"/>
        <v>0</v>
      </c>
      <c r="R28" s="128"/>
      <c r="S28" s="98">
        <f t="shared" si="3"/>
        <v>0</v>
      </c>
      <c r="T28" s="98">
        <f t="shared" si="4"/>
        <v>0</v>
      </c>
      <c r="U28" s="98">
        <f t="shared" si="4"/>
        <v>0</v>
      </c>
      <c r="V28" s="98">
        <f t="shared" si="4"/>
        <v>0</v>
      </c>
      <c r="W28" s="98">
        <f t="shared" si="5"/>
        <v>0</v>
      </c>
      <c r="X28" s="98">
        <f t="shared" si="5"/>
        <v>0</v>
      </c>
      <c r="Y28" s="98">
        <f t="shared" si="5"/>
        <v>0</v>
      </c>
      <c r="Z28" s="98"/>
      <c r="AA28" s="90"/>
      <c r="AB28" s="90"/>
      <c r="AC28" s="10"/>
      <c r="AD28" s="139"/>
      <c r="AE28" s="144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</row>
    <row r="29" spans="1:252" s="141" customFormat="1" ht="20.25" customHeight="1">
      <c r="A29" s="41" t="str">
        <f t="shared" si="0"/>
        <v>Sonntag</v>
      </c>
      <c r="B29" s="49">
        <f t="shared" si="9"/>
        <v>43261</v>
      </c>
      <c r="C29" s="50"/>
      <c r="D29" s="51"/>
      <c r="E29" s="52" t="str">
        <f t="shared" si="1"/>
        <v/>
      </c>
      <c r="F29" s="46"/>
      <c r="G29" s="46"/>
      <c r="H29" s="46"/>
      <c r="I29" s="47">
        <f t="shared" si="2"/>
        <v>0</v>
      </c>
      <c r="J29" s="47">
        <f t="shared" si="6"/>
        <v>0</v>
      </c>
      <c r="K29" s="48">
        <f t="shared" si="7"/>
        <v>0</v>
      </c>
      <c r="L29" s="245"/>
      <c r="M29" s="246"/>
      <c r="N29" s="246"/>
      <c r="O29" s="246"/>
      <c r="P29" s="247"/>
      <c r="Q29" s="128" t="b">
        <f t="shared" si="8"/>
        <v>0</v>
      </c>
      <c r="R29" s="128"/>
      <c r="S29" s="98">
        <f t="shared" si="3"/>
        <v>0</v>
      </c>
      <c r="T29" s="98">
        <f t="shared" si="4"/>
        <v>0</v>
      </c>
      <c r="U29" s="98">
        <f t="shared" si="4"/>
        <v>0</v>
      </c>
      <c r="V29" s="98">
        <f t="shared" si="4"/>
        <v>0</v>
      </c>
      <c r="W29" s="98">
        <f t="shared" si="5"/>
        <v>0</v>
      </c>
      <c r="X29" s="98">
        <f t="shared" si="5"/>
        <v>0</v>
      </c>
      <c r="Y29" s="98">
        <f t="shared" si="5"/>
        <v>0</v>
      </c>
      <c r="Z29" s="98"/>
      <c r="AA29" s="90"/>
      <c r="AB29" s="90"/>
      <c r="AC29" s="10"/>
      <c r="AD29" s="139"/>
      <c r="AE29" s="144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</row>
    <row r="30" spans="1:252" s="141" customFormat="1" ht="20.25" customHeight="1">
      <c r="A30" s="41" t="str">
        <f t="shared" si="0"/>
        <v>Montag</v>
      </c>
      <c r="B30" s="49">
        <f t="shared" si="9"/>
        <v>43262</v>
      </c>
      <c r="C30" s="50"/>
      <c r="D30" s="51"/>
      <c r="E30" s="52">
        <f t="shared" si="1"/>
        <v>0</v>
      </c>
      <c r="F30" s="46"/>
      <c r="G30" s="46"/>
      <c r="H30" s="46"/>
      <c r="I30" s="47">
        <f t="shared" si="2"/>
        <v>0</v>
      </c>
      <c r="J30" s="47">
        <f t="shared" si="6"/>
        <v>0</v>
      </c>
      <c r="K30" s="48">
        <f t="shared" si="7"/>
        <v>0</v>
      </c>
      <c r="L30" s="245"/>
      <c r="M30" s="246"/>
      <c r="N30" s="246"/>
      <c r="O30" s="246"/>
      <c r="P30" s="247"/>
      <c r="Q30" s="128" t="b">
        <f t="shared" si="8"/>
        <v>0</v>
      </c>
      <c r="R30" s="128"/>
      <c r="S30" s="98">
        <f t="shared" si="3"/>
        <v>0</v>
      </c>
      <c r="T30" s="98">
        <f t="shared" si="4"/>
        <v>0</v>
      </c>
      <c r="U30" s="98">
        <f t="shared" si="4"/>
        <v>0</v>
      </c>
      <c r="V30" s="98">
        <f t="shared" si="4"/>
        <v>0</v>
      </c>
      <c r="W30" s="98">
        <f t="shared" si="5"/>
        <v>0</v>
      </c>
      <c r="X30" s="98">
        <f t="shared" si="5"/>
        <v>0</v>
      </c>
      <c r="Y30" s="98">
        <f t="shared" si="5"/>
        <v>0</v>
      </c>
      <c r="Z30" s="98"/>
      <c r="AA30" s="90"/>
      <c r="AB30" s="99"/>
      <c r="AC30" s="10"/>
      <c r="AD30" s="139"/>
      <c r="AE30" s="144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</row>
    <row r="31" spans="1:252" s="141" customFormat="1" ht="20.25" customHeight="1">
      <c r="A31" s="41" t="str">
        <f t="shared" si="0"/>
        <v>Dienstag</v>
      </c>
      <c r="B31" s="49">
        <f t="shared" si="9"/>
        <v>43263</v>
      </c>
      <c r="C31" s="50"/>
      <c r="D31" s="51"/>
      <c r="E31" s="52">
        <f t="shared" si="1"/>
        <v>0</v>
      </c>
      <c r="F31" s="46"/>
      <c r="G31" s="46"/>
      <c r="H31" s="46"/>
      <c r="I31" s="47">
        <f t="shared" si="2"/>
        <v>0</v>
      </c>
      <c r="J31" s="47">
        <f t="shared" si="6"/>
        <v>0</v>
      </c>
      <c r="K31" s="48">
        <f t="shared" si="7"/>
        <v>0</v>
      </c>
      <c r="L31" s="245"/>
      <c r="M31" s="246"/>
      <c r="N31" s="246"/>
      <c r="O31" s="246"/>
      <c r="P31" s="247"/>
      <c r="Q31" s="128" t="b">
        <f t="shared" si="8"/>
        <v>0</v>
      </c>
      <c r="R31" s="128"/>
      <c r="S31" s="98">
        <f t="shared" si="3"/>
        <v>0</v>
      </c>
      <c r="T31" s="98">
        <f t="shared" si="4"/>
        <v>0</v>
      </c>
      <c r="U31" s="98">
        <f t="shared" si="4"/>
        <v>0</v>
      </c>
      <c r="V31" s="98">
        <f t="shared" si="4"/>
        <v>0</v>
      </c>
      <c r="W31" s="98">
        <f t="shared" si="5"/>
        <v>0</v>
      </c>
      <c r="X31" s="98">
        <f t="shared" si="5"/>
        <v>0</v>
      </c>
      <c r="Y31" s="98">
        <f t="shared" si="5"/>
        <v>0</v>
      </c>
      <c r="Z31" s="98"/>
      <c r="AA31" s="90"/>
      <c r="AB31" s="90"/>
      <c r="AC31" s="10"/>
      <c r="AD31" s="139"/>
      <c r="AE31" s="144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</row>
    <row r="32" spans="1:252" s="141" customFormat="1" ht="20.25" customHeight="1">
      <c r="A32" s="41" t="str">
        <f t="shared" si="0"/>
        <v>Mittwoch</v>
      </c>
      <c r="B32" s="49">
        <f t="shared" si="9"/>
        <v>43264</v>
      </c>
      <c r="C32" s="50"/>
      <c r="D32" s="51"/>
      <c r="E32" s="52">
        <f t="shared" si="1"/>
        <v>0</v>
      </c>
      <c r="F32" s="46"/>
      <c r="G32" s="46"/>
      <c r="H32" s="46"/>
      <c r="I32" s="47">
        <f t="shared" si="2"/>
        <v>0</v>
      </c>
      <c r="J32" s="47">
        <f t="shared" si="6"/>
        <v>0</v>
      </c>
      <c r="K32" s="48">
        <f t="shared" si="7"/>
        <v>0</v>
      </c>
      <c r="L32" s="245"/>
      <c r="M32" s="246"/>
      <c r="N32" s="246"/>
      <c r="O32" s="246"/>
      <c r="P32" s="247"/>
      <c r="Q32" s="128" t="b">
        <f t="shared" si="8"/>
        <v>0</v>
      </c>
      <c r="R32" s="128"/>
      <c r="S32" s="98">
        <f t="shared" si="3"/>
        <v>0</v>
      </c>
      <c r="T32" s="98">
        <f t="shared" si="4"/>
        <v>0</v>
      </c>
      <c r="U32" s="98">
        <f t="shared" si="4"/>
        <v>0</v>
      </c>
      <c r="V32" s="98">
        <f t="shared" si="4"/>
        <v>0</v>
      </c>
      <c r="W32" s="98">
        <f t="shared" si="5"/>
        <v>0</v>
      </c>
      <c r="X32" s="98">
        <f t="shared" si="5"/>
        <v>0</v>
      </c>
      <c r="Y32" s="98">
        <f t="shared" si="5"/>
        <v>0</v>
      </c>
      <c r="Z32" s="98"/>
      <c r="AA32" s="90"/>
      <c r="AB32" s="90"/>
      <c r="AC32" s="10"/>
      <c r="AD32" s="139"/>
      <c r="AE32" s="144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</row>
    <row r="33" spans="1:252" s="141" customFormat="1" ht="20.25" customHeight="1">
      <c r="A33" s="41" t="str">
        <f t="shared" si="0"/>
        <v>Donnerstag</v>
      </c>
      <c r="B33" s="49">
        <f t="shared" si="9"/>
        <v>43265</v>
      </c>
      <c r="C33" s="50"/>
      <c r="D33" s="51"/>
      <c r="E33" s="52">
        <f t="shared" si="1"/>
        <v>0</v>
      </c>
      <c r="F33" s="46"/>
      <c r="G33" s="46"/>
      <c r="H33" s="46"/>
      <c r="I33" s="47">
        <f t="shared" si="2"/>
        <v>0</v>
      </c>
      <c r="J33" s="47">
        <f t="shared" si="6"/>
        <v>0</v>
      </c>
      <c r="K33" s="48">
        <f t="shared" si="7"/>
        <v>0</v>
      </c>
      <c r="L33" s="245"/>
      <c r="M33" s="246"/>
      <c r="N33" s="246"/>
      <c r="O33" s="246"/>
      <c r="P33" s="247"/>
      <c r="Q33" s="128" t="b">
        <f t="shared" si="8"/>
        <v>0</v>
      </c>
      <c r="R33" s="128"/>
      <c r="S33" s="98">
        <f t="shared" si="3"/>
        <v>0</v>
      </c>
      <c r="T33" s="98">
        <f t="shared" si="4"/>
        <v>0</v>
      </c>
      <c r="U33" s="98">
        <f t="shared" si="4"/>
        <v>0</v>
      </c>
      <c r="V33" s="98">
        <f t="shared" si="4"/>
        <v>0</v>
      </c>
      <c r="W33" s="98">
        <f t="shared" si="5"/>
        <v>0</v>
      </c>
      <c r="X33" s="98">
        <f t="shared" si="5"/>
        <v>0</v>
      </c>
      <c r="Y33" s="98">
        <f t="shared" si="5"/>
        <v>0</v>
      </c>
      <c r="Z33" s="98"/>
      <c r="AA33" s="90"/>
      <c r="AB33" s="90"/>
      <c r="AC33" s="10"/>
      <c r="AD33" s="139"/>
      <c r="AE33" s="144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</row>
    <row r="34" spans="1:252" s="141" customFormat="1" ht="20.25" customHeight="1">
      <c r="A34" s="41" t="str">
        <f t="shared" si="0"/>
        <v>Freitag</v>
      </c>
      <c r="B34" s="49">
        <f t="shared" si="9"/>
        <v>43266</v>
      </c>
      <c r="C34" s="50"/>
      <c r="D34" s="51"/>
      <c r="E34" s="52">
        <f t="shared" si="1"/>
        <v>0</v>
      </c>
      <c r="F34" s="46"/>
      <c r="G34" s="46"/>
      <c r="H34" s="46"/>
      <c r="I34" s="47">
        <f t="shared" si="2"/>
        <v>0</v>
      </c>
      <c r="J34" s="47">
        <f t="shared" si="6"/>
        <v>0</v>
      </c>
      <c r="K34" s="48">
        <f t="shared" si="7"/>
        <v>0</v>
      </c>
      <c r="L34" s="245"/>
      <c r="M34" s="246"/>
      <c r="N34" s="246"/>
      <c r="O34" s="246"/>
      <c r="P34" s="247"/>
      <c r="Q34" s="128" t="b">
        <f t="shared" si="8"/>
        <v>0</v>
      </c>
      <c r="R34" s="128"/>
      <c r="S34" s="98">
        <f t="shared" si="3"/>
        <v>0</v>
      </c>
      <c r="T34" s="98">
        <f t="shared" si="4"/>
        <v>0</v>
      </c>
      <c r="U34" s="98">
        <f t="shared" si="4"/>
        <v>0</v>
      </c>
      <c r="V34" s="98">
        <f t="shared" si="4"/>
        <v>0</v>
      </c>
      <c r="W34" s="98">
        <f t="shared" si="5"/>
        <v>0</v>
      </c>
      <c r="X34" s="98">
        <f t="shared" si="5"/>
        <v>0</v>
      </c>
      <c r="Y34" s="98">
        <f t="shared" si="5"/>
        <v>0</v>
      </c>
      <c r="Z34" s="98"/>
      <c r="AA34" s="90"/>
      <c r="AB34" s="90"/>
      <c r="AC34" s="10"/>
      <c r="AD34" s="139"/>
      <c r="AE34" s="144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</row>
    <row r="35" spans="1:252" s="141" customFormat="1" ht="20.25" customHeight="1">
      <c r="A35" s="41" t="str">
        <f t="shared" si="0"/>
        <v>Samstag</v>
      </c>
      <c r="B35" s="49">
        <f t="shared" si="9"/>
        <v>43267</v>
      </c>
      <c r="C35" s="50"/>
      <c r="D35" s="51"/>
      <c r="E35" s="52" t="str">
        <f t="shared" si="1"/>
        <v/>
      </c>
      <c r="F35" s="46"/>
      <c r="G35" s="46"/>
      <c r="H35" s="46"/>
      <c r="I35" s="47">
        <f t="shared" si="2"/>
        <v>0</v>
      </c>
      <c r="J35" s="47">
        <f t="shared" si="6"/>
        <v>0</v>
      </c>
      <c r="K35" s="48">
        <f t="shared" si="7"/>
        <v>0</v>
      </c>
      <c r="L35" s="245"/>
      <c r="M35" s="246"/>
      <c r="N35" s="246"/>
      <c r="O35" s="246"/>
      <c r="P35" s="247"/>
      <c r="Q35" s="128" t="b">
        <f t="shared" si="8"/>
        <v>0</v>
      </c>
      <c r="R35" s="128"/>
      <c r="S35" s="98">
        <f t="shared" si="3"/>
        <v>0</v>
      </c>
      <c r="T35" s="98">
        <f t="shared" si="4"/>
        <v>0</v>
      </c>
      <c r="U35" s="98">
        <f t="shared" si="4"/>
        <v>0</v>
      </c>
      <c r="V35" s="98">
        <f t="shared" si="4"/>
        <v>0</v>
      </c>
      <c r="W35" s="98">
        <f t="shared" si="5"/>
        <v>0</v>
      </c>
      <c r="X35" s="98">
        <f t="shared" si="5"/>
        <v>0</v>
      </c>
      <c r="Y35" s="98">
        <f t="shared" si="5"/>
        <v>0</v>
      </c>
      <c r="Z35" s="98"/>
      <c r="AA35" s="90"/>
      <c r="AB35" s="90"/>
      <c r="AC35" s="10"/>
      <c r="AD35" s="139"/>
      <c r="AE35" s="144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</row>
    <row r="36" spans="1:252" s="141" customFormat="1" ht="20.25" customHeight="1">
      <c r="A36" s="41" t="str">
        <f t="shared" si="0"/>
        <v>Sonntag</v>
      </c>
      <c r="B36" s="49">
        <f t="shared" si="9"/>
        <v>43268</v>
      </c>
      <c r="C36" s="50"/>
      <c r="D36" s="51"/>
      <c r="E36" s="52" t="str">
        <f t="shared" si="1"/>
        <v/>
      </c>
      <c r="F36" s="46"/>
      <c r="G36" s="46"/>
      <c r="H36" s="46"/>
      <c r="I36" s="47">
        <f t="shared" si="2"/>
        <v>0</v>
      </c>
      <c r="J36" s="47">
        <f t="shared" si="6"/>
        <v>0</v>
      </c>
      <c r="K36" s="48">
        <f t="shared" si="7"/>
        <v>0</v>
      </c>
      <c r="L36" s="245"/>
      <c r="M36" s="246"/>
      <c r="N36" s="246"/>
      <c r="O36" s="246"/>
      <c r="P36" s="247"/>
      <c r="Q36" s="128" t="b">
        <f t="shared" si="8"/>
        <v>0</v>
      </c>
      <c r="R36" s="128"/>
      <c r="S36" s="98">
        <f t="shared" si="3"/>
        <v>0</v>
      </c>
      <c r="T36" s="98">
        <f t="shared" si="4"/>
        <v>0</v>
      </c>
      <c r="U36" s="98">
        <f t="shared" si="4"/>
        <v>0</v>
      </c>
      <c r="V36" s="98">
        <f t="shared" si="4"/>
        <v>0</v>
      </c>
      <c r="W36" s="98">
        <f t="shared" si="5"/>
        <v>0</v>
      </c>
      <c r="X36" s="98">
        <f t="shared" si="5"/>
        <v>0</v>
      </c>
      <c r="Y36" s="98">
        <f t="shared" si="5"/>
        <v>0</v>
      </c>
      <c r="Z36" s="98"/>
      <c r="AA36" s="90"/>
      <c r="AB36" s="90"/>
      <c r="AC36" s="10"/>
      <c r="AD36" s="139"/>
      <c r="AE36" s="144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</row>
    <row r="37" spans="1:252" s="141" customFormat="1" ht="20.25" customHeight="1">
      <c r="A37" s="41" t="str">
        <f t="shared" si="0"/>
        <v>Montag</v>
      </c>
      <c r="B37" s="49">
        <f t="shared" si="9"/>
        <v>43269</v>
      </c>
      <c r="C37" s="50"/>
      <c r="D37" s="51"/>
      <c r="E37" s="52">
        <f t="shared" si="1"/>
        <v>0</v>
      </c>
      <c r="F37" s="46"/>
      <c r="G37" s="46"/>
      <c r="H37" s="46"/>
      <c r="I37" s="47">
        <f t="shared" si="2"/>
        <v>0</v>
      </c>
      <c r="J37" s="47">
        <f t="shared" si="6"/>
        <v>0</v>
      </c>
      <c r="K37" s="48">
        <f t="shared" si="7"/>
        <v>0</v>
      </c>
      <c r="L37" s="245"/>
      <c r="M37" s="246"/>
      <c r="N37" s="246"/>
      <c r="O37" s="246"/>
      <c r="P37" s="247"/>
      <c r="Q37" s="128" t="b">
        <f t="shared" si="8"/>
        <v>0</v>
      </c>
      <c r="R37" s="128"/>
      <c r="S37" s="98">
        <f t="shared" si="3"/>
        <v>0</v>
      </c>
      <c r="T37" s="98">
        <f t="shared" si="4"/>
        <v>0</v>
      </c>
      <c r="U37" s="98">
        <f t="shared" si="4"/>
        <v>0</v>
      </c>
      <c r="V37" s="98">
        <f t="shared" si="4"/>
        <v>0</v>
      </c>
      <c r="W37" s="98">
        <f t="shared" si="5"/>
        <v>0</v>
      </c>
      <c r="X37" s="98">
        <f t="shared" si="5"/>
        <v>0</v>
      </c>
      <c r="Y37" s="98">
        <f t="shared" si="5"/>
        <v>0</v>
      </c>
      <c r="Z37" s="98"/>
      <c r="AA37" s="90"/>
      <c r="AB37" s="90"/>
      <c r="AC37" s="10"/>
      <c r="AD37" s="139"/>
      <c r="AE37" s="144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</row>
    <row r="38" spans="1:252" s="141" customFormat="1" ht="20.25" customHeight="1">
      <c r="A38" s="41" t="str">
        <f t="shared" si="0"/>
        <v>Dienstag</v>
      </c>
      <c r="B38" s="49">
        <f t="shared" si="9"/>
        <v>43270</v>
      </c>
      <c r="C38" s="50"/>
      <c r="D38" s="51"/>
      <c r="E38" s="52">
        <f t="shared" si="1"/>
        <v>0</v>
      </c>
      <c r="F38" s="46"/>
      <c r="G38" s="46"/>
      <c r="H38" s="46"/>
      <c r="I38" s="47">
        <f t="shared" si="2"/>
        <v>0</v>
      </c>
      <c r="J38" s="47">
        <f t="shared" si="6"/>
        <v>0</v>
      </c>
      <c r="K38" s="48">
        <f t="shared" si="7"/>
        <v>0</v>
      </c>
      <c r="L38" s="245"/>
      <c r="M38" s="246"/>
      <c r="N38" s="246"/>
      <c r="O38" s="246"/>
      <c r="P38" s="247"/>
      <c r="Q38" s="128" t="b">
        <f t="shared" si="8"/>
        <v>0</v>
      </c>
      <c r="R38" s="128"/>
      <c r="S38" s="98">
        <f t="shared" si="3"/>
        <v>0</v>
      </c>
      <c r="T38" s="98">
        <f t="shared" si="4"/>
        <v>0</v>
      </c>
      <c r="U38" s="98">
        <f t="shared" si="4"/>
        <v>0</v>
      </c>
      <c r="V38" s="98">
        <f t="shared" si="4"/>
        <v>0</v>
      </c>
      <c r="W38" s="98">
        <f t="shared" si="5"/>
        <v>0</v>
      </c>
      <c r="X38" s="98">
        <f t="shared" si="5"/>
        <v>0</v>
      </c>
      <c r="Y38" s="98">
        <f t="shared" si="5"/>
        <v>0</v>
      </c>
      <c r="Z38" s="98"/>
      <c r="AA38" s="90"/>
      <c r="AB38" s="90"/>
      <c r="AC38" s="10"/>
      <c r="AD38" s="139"/>
      <c r="AE38" s="144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</row>
    <row r="39" spans="1:252" s="141" customFormat="1" ht="20.25" customHeight="1">
      <c r="A39" s="41" t="str">
        <f t="shared" si="0"/>
        <v>Mittwoch</v>
      </c>
      <c r="B39" s="49">
        <f t="shared" si="9"/>
        <v>43271</v>
      </c>
      <c r="C39" s="50"/>
      <c r="D39" s="51"/>
      <c r="E39" s="52">
        <f t="shared" si="1"/>
        <v>0</v>
      </c>
      <c r="F39" s="46"/>
      <c r="G39" s="46"/>
      <c r="H39" s="46"/>
      <c r="I39" s="47">
        <f t="shared" si="2"/>
        <v>0</v>
      </c>
      <c r="J39" s="47">
        <f t="shared" si="6"/>
        <v>0</v>
      </c>
      <c r="K39" s="48">
        <f t="shared" si="7"/>
        <v>0</v>
      </c>
      <c r="L39" s="245"/>
      <c r="M39" s="246"/>
      <c r="N39" s="246"/>
      <c r="O39" s="246"/>
      <c r="P39" s="247"/>
      <c r="Q39" s="128" t="b">
        <f t="shared" si="8"/>
        <v>0</v>
      </c>
      <c r="R39" s="128"/>
      <c r="S39" s="98">
        <f t="shared" si="3"/>
        <v>0</v>
      </c>
      <c r="T39" s="98">
        <f t="shared" si="4"/>
        <v>0</v>
      </c>
      <c r="U39" s="98">
        <f t="shared" si="4"/>
        <v>0</v>
      </c>
      <c r="V39" s="98">
        <f t="shared" si="4"/>
        <v>0</v>
      </c>
      <c r="W39" s="98">
        <f t="shared" si="5"/>
        <v>0</v>
      </c>
      <c r="X39" s="98">
        <f t="shared" si="5"/>
        <v>0</v>
      </c>
      <c r="Y39" s="98">
        <f t="shared" si="5"/>
        <v>0</v>
      </c>
      <c r="Z39" s="98"/>
      <c r="AA39" s="90"/>
      <c r="AB39" s="90"/>
      <c r="AC39" s="10"/>
      <c r="AD39" s="139"/>
      <c r="AE39" s="144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</row>
    <row r="40" spans="1:252" s="141" customFormat="1" ht="20.25" customHeight="1">
      <c r="A40" s="41" t="str">
        <f t="shared" si="0"/>
        <v>Donnerstag</v>
      </c>
      <c r="B40" s="49">
        <f t="shared" si="9"/>
        <v>43272</v>
      </c>
      <c r="C40" s="50"/>
      <c r="D40" s="51"/>
      <c r="E40" s="52">
        <f t="shared" si="1"/>
        <v>0</v>
      </c>
      <c r="F40" s="46"/>
      <c r="G40" s="46"/>
      <c r="H40" s="46"/>
      <c r="I40" s="47">
        <f t="shared" si="2"/>
        <v>0</v>
      </c>
      <c r="J40" s="47">
        <f t="shared" si="6"/>
        <v>0</v>
      </c>
      <c r="K40" s="48">
        <f t="shared" si="7"/>
        <v>0</v>
      </c>
      <c r="L40" s="245"/>
      <c r="M40" s="246"/>
      <c r="N40" s="246"/>
      <c r="O40" s="246"/>
      <c r="P40" s="247"/>
      <c r="Q40" s="128" t="b">
        <f t="shared" si="8"/>
        <v>0</v>
      </c>
      <c r="R40" s="128"/>
      <c r="S40" s="98">
        <f t="shared" si="3"/>
        <v>0</v>
      </c>
      <c r="T40" s="98">
        <f t="shared" si="4"/>
        <v>0</v>
      </c>
      <c r="U40" s="98">
        <f t="shared" si="4"/>
        <v>0</v>
      </c>
      <c r="V40" s="98">
        <f t="shared" si="4"/>
        <v>0</v>
      </c>
      <c r="W40" s="98">
        <f t="shared" si="5"/>
        <v>0</v>
      </c>
      <c r="X40" s="98">
        <f t="shared" si="5"/>
        <v>0</v>
      </c>
      <c r="Y40" s="98">
        <f t="shared" si="5"/>
        <v>0</v>
      </c>
      <c r="Z40" s="98"/>
      <c r="AA40" s="90"/>
      <c r="AB40" s="90"/>
      <c r="AC40" s="10"/>
      <c r="AD40" s="139"/>
      <c r="AE40" s="144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</row>
    <row r="41" spans="1:252" s="141" customFormat="1" ht="20.25" customHeight="1">
      <c r="A41" s="41" t="str">
        <f t="shared" si="0"/>
        <v>Freitag</v>
      </c>
      <c r="B41" s="49">
        <f t="shared" si="9"/>
        <v>43273</v>
      </c>
      <c r="C41" s="50"/>
      <c r="D41" s="51"/>
      <c r="E41" s="52">
        <f t="shared" si="1"/>
        <v>0</v>
      </c>
      <c r="F41" s="46"/>
      <c r="G41" s="46"/>
      <c r="H41" s="46"/>
      <c r="I41" s="47">
        <f t="shared" si="2"/>
        <v>0</v>
      </c>
      <c r="J41" s="47">
        <f t="shared" si="6"/>
        <v>0</v>
      </c>
      <c r="K41" s="48">
        <f t="shared" si="7"/>
        <v>0</v>
      </c>
      <c r="L41" s="245"/>
      <c r="M41" s="246"/>
      <c r="N41" s="246"/>
      <c r="O41" s="246"/>
      <c r="P41" s="247"/>
      <c r="Q41" s="128" t="b">
        <f t="shared" si="8"/>
        <v>0</v>
      </c>
      <c r="R41" s="128"/>
      <c r="S41" s="98">
        <f t="shared" si="3"/>
        <v>0</v>
      </c>
      <c r="T41" s="98">
        <f t="shared" si="4"/>
        <v>0</v>
      </c>
      <c r="U41" s="98">
        <f t="shared" si="4"/>
        <v>0</v>
      </c>
      <c r="V41" s="98">
        <f t="shared" si="4"/>
        <v>0</v>
      </c>
      <c r="W41" s="98">
        <f t="shared" si="5"/>
        <v>0</v>
      </c>
      <c r="X41" s="98">
        <f t="shared" si="5"/>
        <v>0</v>
      </c>
      <c r="Y41" s="98">
        <f t="shared" si="5"/>
        <v>0</v>
      </c>
      <c r="Z41" s="98"/>
      <c r="AA41" s="90"/>
      <c r="AB41" s="90"/>
      <c r="AC41" s="10"/>
      <c r="AD41" s="139"/>
      <c r="AE41" s="14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</row>
    <row r="42" spans="1:252" s="141" customFormat="1" ht="20.25" customHeight="1">
      <c r="A42" s="41" t="str">
        <f t="shared" si="0"/>
        <v>Samstag</v>
      </c>
      <c r="B42" s="49">
        <f t="shared" si="9"/>
        <v>43274</v>
      </c>
      <c r="C42" s="50"/>
      <c r="D42" s="51"/>
      <c r="E42" s="52" t="str">
        <f t="shared" si="1"/>
        <v/>
      </c>
      <c r="F42" s="46"/>
      <c r="G42" s="46"/>
      <c r="H42" s="46"/>
      <c r="I42" s="47">
        <f t="shared" si="2"/>
        <v>0</v>
      </c>
      <c r="J42" s="47">
        <f t="shared" si="6"/>
        <v>0</v>
      </c>
      <c r="K42" s="48">
        <f t="shared" si="7"/>
        <v>0</v>
      </c>
      <c r="L42" s="245"/>
      <c r="M42" s="246"/>
      <c r="N42" s="246"/>
      <c r="O42" s="246"/>
      <c r="P42" s="247"/>
      <c r="Q42" s="128" t="b">
        <f t="shared" si="8"/>
        <v>0</v>
      </c>
      <c r="R42" s="128"/>
      <c r="S42" s="98">
        <f t="shared" si="3"/>
        <v>0</v>
      </c>
      <c r="T42" s="98">
        <f t="shared" si="4"/>
        <v>0</v>
      </c>
      <c r="U42" s="98">
        <f t="shared" si="4"/>
        <v>0</v>
      </c>
      <c r="V42" s="98">
        <f t="shared" si="4"/>
        <v>0</v>
      </c>
      <c r="W42" s="98">
        <f t="shared" si="5"/>
        <v>0</v>
      </c>
      <c r="X42" s="98">
        <f t="shared" si="5"/>
        <v>0</v>
      </c>
      <c r="Y42" s="98">
        <f t="shared" si="5"/>
        <v>0</v>
      </c>
      <c r="Z42" s="98"/>
      <c r="AA42" s="90"/>
      <c r="AB42" s="90"/>
      <c r="AC42" s="10"/>
      <c r="AD42" s="139"/>
      <c r="AE42" s="144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</row>
    <row r="43" spans="1:252" s="141" customFormat="1" ht="20.25" customHeight="1">
      <c r="A43" s="41" t="str">
        <f t="shared" si="0"/>
        <v>Sonntag</v>
      </c>
      <c r="B43" s="49">
        <f t="shared" si="9"/>
        <v>43275</v>
      </c>
      <c r="C43" s="50"/>
      <c r="D43" s="51"/>
      <c r="E43" s="52" t="str">
        <f t="shared" si="1"/>
        <v/>
      </c>
      <c r="F43" s="46"/>
      <c r="G43" s="46"/>
      <c r="H43" s="46"/>
      <c r="I43" s="47">
        <f t="shared" si="2"/>
        <v>0</v>
      </c>
      <c r="J43" s="47">
        <f t="shared" si="6"/>
        <v>0</v>
      </c>
      <c r="K43" s="48">
        <f t="shared" si="7"/>
        <v>0</v>
      </c>
      <c r="L43" s="245"/>
      <c r="M43" s="246"/>
      <c r="N43" s="246"/>
      <c r="O43" s="246"/>
      <c r="P43" s="247"/>
      <c r="Q43" s="128" t="b">
        <f t="shared" si="8"/>
        <v>0</v>
      </c>
      <c r="R43" s="128"/>
      <c r="S43" s="98">
        <f t="shared" si="3"/>
        <v>0</v>
      </c>
      <c r="T43" s="98">
        <f t="shared" si="4"/>
        <v>0</v>
      </c>
      <c r="U43" s="98">
        <f t="shared" si="4"/>
        <v>0</v>
      </c>
      <c r="V43" s="98">
        <f t="shared" si="4"/>
        <v>0</v>
      </c>
      <c r="W43" s="98">
        <f t="shared" si="5"/>
        <v>0</v>
      </c>
      <c r="X43" s="98">
        <f t="shared" si="5"/>
        <v>0</v>
      </c>
      <c r="Y43" s="98">
        <f t="shared" si="5"/>
        <v>0</v>
      </c>
      <c r="Z43" s="98"/>
      <c r="AA43" s="90"/>
      <c r="AB43" s="90"/>
      <c r="AC43" s="10"/>
      <c r="AD43" s="139"/>
      <c r="AE43" s="144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</row>
    <row r="44" spans="1:252" s="141" customFormat="1" ht="20.25" customHeight="1">
      <c r="A44" s="41" t="str">
        <f t="shared" si="0"/>
        <v>Montag</v>
      </c>
      <c r="B44" s="49">
        <f t="shared" si="9"/>
        <v>43276</v>
      </c>
      <c r="C44" s="50"/>
      <c r="D44" s="51"/>
      <c r="E44" s="52">
        <f t="shared" si="1"/>
        <v>0</v>
      </c>
      <c r="F44" s="46"/>
      <c r="G44" s="46"/>
      <c r="H44" s="46"/>
      <c r="I44" s="47">
        <f t="shared" si="2"/>
        <v>0</v>
      </c>
      <c r="J44" s="47">
        <f t="shared" si="6"/>
        <v>0</v>
      </c>
      <c r="K44" s="48">
        <f t="shared" si="7"/>
        <v>0</v>
      </c>
      <c r="L44" s="245"/>
      <c r="M44" s="246"/>
      <c r="N44" s="246"/>
      <c r="O44" s="246"/>
      <c r="P44" s="247"/>
      <c r="Q44" s="128" t="b">
        <f t="shared" si="8"/>
        <v>0</v>
      </c>
      <c r="R44" s="128"/>
      <c r="S44" s="98">
        <f t="shared" si="3"/>
        <v>0</v>
      </c>
      <c r="T44" s="98">
        <f t="shared" si="4"/>
        <v>0</v>
      </c>
      <c r="U44" s="98">
        <f t="shared" si="4"/>
        <v>0</v>
      </c>
      <c r="V44" s="98">
        <f t="shared" si="4"/>
        <v>0</v>
      </c>
      <c r="W44" s="98">
        <f t="shared" si="5"/>
        <v>0</v>
      </c>
      <c r="X44" s="98">
        <f t="shared" si="5"/>
        <v>0</v>
      </c>
      <c r="Y44" s="98">
        <f t="shared" si="5"/>
        <v>0</v>
      </c>
      <c r="Z44" s="98"/>
      <c r="AA44" s="90"/>
      <c r="AB44" s="90"/>
      <c r="AC44" s="10"/>
      <c r="AD44" s="139"/>
      <c r="AE44" s="144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</row>
    <row r="45" spans="1:252" s="141" customFormat="1" ht="20.25" customHeight="1">
      <c r="A45" s="41" t="str">
        <f t="shared" si="0"/>
        <v>Dienstag</v>
      </c>
      <c r="B45" s="49">
        <f t="shared" si="9"/>
        <v>43277</v>
      </c>
      <c r="C45" s="50"/>
      <c r="D45" s="51"/>
      <c r="E45" s="52">
        <f t="shared" si="1"/>
        <v>0</v>
      </c>
      <c r="F45" s="46"/>
      <c r="G45" s="46"/>
      <c r="H45" s="46"/>
      <c r="I45" s="47">
        <f t="shared" si="2"/>
        <v>0</v>
      </c>
      <c r="J45" s="47">
        <f t="shared" si="6"/>
        <v>0</v>
      </c>
      <c r="K45" s="48">
        <f t="shared" si="7"/>
        <v>0</v>
      </c>
      <c r="L45" s="245"/>
      <c r="M45" s="246"/>
      <c r="N45" s="246"/>
      <c r="O45" s="246"/>
      <c r="P45" s="247"/>
      <c r="Q45" s="128" t="b">
        <f t="shared" si="8"/>
        <v>0</v>
      </c>
      <c r="R45" s="128"/>
      <c r="S45" s="98">
        <f t="shared" si="3"/>
        <v>0</v>
      </c>
      <c r="T45" s="98">
        <f t="shared" si="4"/>
        <v>0</v>
      </c>
      <c r="U45" s="98">
        <f t="shared" si="4"/>
        <v>0</v>
      </c>
      <c r="V45" s="98">
        <f t="shared" si="4"/>
        <v>0</v>
      </c>
      <c r="W45" s="98">
        <f t="shared" si="5"/>
        <v>0</v>
      </c>
      <c r="X45" s="98">
        <f t="shared" si="5"/>
        <v>0</v>
      </c>
      <c r="Y45" s="98">
        <f t="shared" si="5"/>
        <v>0</v>
      </c>
      <c r="Z45" s="98"/>
      <c r="AA45" s="90"/>
      <c r="AB45" s="90"/>
      <c r="AC45" s="10"/>
      <c r="AD45" s="139"/>
      <c r="AE45" s="144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</row>
    <row r="46" spans="1:252" s="141" customFormat="1" ht="20.25" customHeight="1">
      <c r="A46" s="41" t="str">
        <f t="shared" si="0"/>
        <v>Mittwoch</v>
      </c>
      <c r="B46" s="49">
        <f t="shared" si="9"/>
        <v>43278</v>
      </c>
      <c r="C46" s="50"/>
      <c r="D46" s="51"/>
      <c r="E46" s="52">
        <f t="shared" si="1"/>
        <v>0</v>
      </c>
      <c r="F46" s="46"/>
      <c r="G46" s="46"/>
      <c r="H46" s="46"/>
      <c r="I46" s="47">
        <f t="shared" si="2"/>
        <v>0</v>
      </c>
      <c r="J46" s="47">
        <f t="shared" si="6"/>
        <v>0</v>
      </c>
      <c r="K46" s="48">
        <f t="shared" si="7"/>
        <v>0</v>
      </c>
      <c r="L46" s="245"/>
      <c r="M46" s="246"/>
      <c r="N46" s="246"/>
      <c r="O46" s="246"/>
      <c r="P46" s="247"/>
      <c r="Q46" s="128" t="b">
        <f t="shared" si="8"/>
        <v>0</v>
      </c>
      <c r="R46" s="128"/>
      <c r="S46" s="98">
        <f t="shared" si="3"/>
        <v>0</v>
      </c>
      <c r="T46" s="98">
        <f t="shared" si="4"/>
        <v>0</v>
      </c>
      <c r="U46" s="98">
        <f t="shared" si="4"/>
        <v>0</v>
      </c>
      <c r="V46" s="98">
        <f t="shared" si="4"/>
        <v>0</v>
      </c>
      <c r="W46" s="98">
        <f t="shared" si="5"/>
        <v>0</v>
      </c>
      <c r="X46" s="98">
        <f t="shared" si="5"/>
        <v>0</v>
      </c>
      <c r="Y46" s="98">
        <f t="shared" si="5"/>
        <v>0</v>
      </c>
      <c r="Z46" s="98"/>
      <c r="AA46" s="90"/>
      <c r="AB46" s="90"/>
      <c r="AC46" s="10"/>
      <c r="AD46" s="139"/>
      <c r="AE46" s="144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</row>
    <row r="47" spans="1:252" s="141" customFormat="1" ht="20.25" customHeight="1">
      <c r="A47" s="41" t="str">
        <f t="shared" si="0"/>
        <v>Donnerstag</v>
      </c>
      <c r="B47" s="49">
        <f t="shared" si="9"/>
        <v>43279</v>
      </c>
      <c r="C47" s="50"/>
      <c r="D47" s="51"/>
      <c r="E47" s="52">
        <f t="shared" si="1"/>
        <v>0</v>
      </c>
      <c r="F47" s="46"/>
      <c r="G47" s="46"/>
      <c r="H47" s="46"/>
      <c r="I47" s="47">
        <f t="shared" si="2"/>
        <v>0</v>
      </c>
      <c r="J47" s="47">
        <f t="shared" si="6"/>
        <v>0</v>
      </c>
      <c r="K47" s="48">
        <f t="shared" si="7"/>
        <v>0</v>
      </c>
      <c r="L47" s="245"/>
      <c r="M47" s="246"/>
      <c r="N47" s="246"/>
      <c r="O47" s="246"/>
      <c r="P47" s="247"/>
      <c r="Q47" s="128" t="b">
        <f t="shared" si="8"/>
        <v>0</v>
      </c>
      <c r="R47" s="128"/>
      <c r="S47" s="98">
        <f t="shared" si="3"/>
        <v>0</v>
      </c>
      <c r="T47" s="98">
        <f t="shared" si="4"/>
        <v>0</v>
      </c>
      <c r="U47" s="98">
        <f t="shared" si="4"/>
        <v>0</v>
      </c>
      <c r="V47" s="98">
        <f t="shared" si="4"/>
        <v>0</v>
      </c>
      <c r="W47" s="98">
        <f t="shared" si="5"/>
        <v>0</v>
      </c>
      <c r="X47" s="98">
        <f t="shared" si="5"/>
        <v>0</v>
      </c>
      <c r="Y47" s="98">
        <f t="shared" si="5"/>
        <v>0</v>
      </c>
      <c r="Z47" s="98"/>
      <c r="AA47" s="90"/>
      <c r="AB47" s="90"/>
      <c r="AC47" s="10"/>
      <c r="AD47" s="139"/>
      <c r="AE47" s="144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</row>
    <row r="48" spans="1:252" s="141" customFormat="1" ht="20.25" customHeight="1">
      <c r="A48" s="41" t="str">
        <f t="shared" si="0"/>
        <v>Freitag</v>
      </c>
      <c r="B48" s="49">
        <f t="shared" si="9"/>
        <v>43280</v>
      </c>
      <c r="C48" s="50"/>
      <c r="D48" s="51"/>
      <c r="E48" s="52">
        <f t="shared" si="1"/>
        <v>0</v>
      </c>
      <c r="F48" s="46"/>
      <c r="G48" s="46"/>
      <c r="H48" s="46"/>
      <c r="I48" s="47">
        <f t="shared" si="2"/>
        <v>0</v>
      </c>
      <c r="J48" s="47">
        <f t="shared" si="6"/>
        <v>0</v>
      </c>
      <c r="K48" s="48">
        <f t="shared" si="7"/>
        <v>0</v>
      </c>
      <c r="L48" s="245"/>
      <c r="M48" s="246"/>
      <c r="N48" s="246"/>
      <c r="O48" s="246"/>
      <c r="P48" s="247"/>
      <c r="Q48" s="128" t="b">
        <f t="shared" si="8"/>
        <v>0</v>
      </c>
      <c r="R48" s="128"/>
      <c r="S48" s="98">
        <f t="shared" si="3"/>
        <v>0</v>
      </c>
      <c r="T48" s="98">
        <f t="shared" si="4"/>
        <v>0</v>
      </c>
      <c r="U48" s="98">
        <f t="shared" si="4"/>
        <v>0</v>
      </c>
      <c r="V48" s="98">
        <f t="shared" si="4"/>
        <v>0</v>
      </c>
      <c r="W48" s="98">
        <f t="shared" si="5"/>
        <v>0</v>
      </c>
      <c r="X48" s="98">
        <f t="shared" si="5"/>
        <v>0</v>
      </c>
      <c r="Y48" s="98">
        <f t="shared" si="5"/>
        <v>0</v>
      </c>
      <c r="Z48" s="98"/>
      <c r="AA48" s="90"/>
      <c r="AB48" s="90"/>
      <c r="AC48" s="10"/>
      <c r="AD48" s="139"/>
      <c r="AE48" s="144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</row>
    <row r="49" spans="1:252" s="141" customFormat="1" ht="20.25" customHeight="1">
      <c r="A49" s="41" t="str">
        <f t="shared" si="0"/>
        <v>Samstag</v>
      </c>
      <c r="B49" s="49">
        <f t="shared" si="9"/>
        <v>43281</v>
      </c>
      <c r="C49" s="50"/>
      <c r="D49" s="51"/>
      <c r="E49" s="52" t="str">
        <f t="shared" si="1"/>
        <v/>
      </c>
      <c r="F49" s="46"/>
      <c r="G49" s="46"/>
      <c r="H49" s="46"/>
      <c r="I49" s="47">
        <f t="shared" si="2"/>
        <v>0</v>
      </c>
      <c r="J49" s="47">
        <f t="shared" si="6"/>
        <v>0</v>
      </c>
      <c r="K49" s="48">
        <f t="shared" si="7"/>
        <v>0</v>
      </c>
      <c r="L49" s="245"/>
      <c r="M49" s="246"/>
      <c r="N49" s="246"/>
      <c r="O49" s="246"/>
      <c r="P49" s="247"/>
      <c r="Q49" s="128" t="b">
        <f t="shared" si="8"/>
        <v>0</v>
      </c>
      <c r="R49" s="128"/>
      <c r="S49" s="98">
        <f t="shared" si="3"/>
        <v>0</v>
      </c>
      <c r="T49" s="98">
        <f t="shared" si="4"/>
        <v>0</v>
      </c>
      <c r="U49" s="98">
        <f t="shared" si="4"/>
        <v>0</v>
      </c>
      <c r="V49" s="98">
        <f t="shared" si="4"/>
        <v>0</v>
      </c>
      <c r="W49" s="98">
        <f t="shared" si="5"/>
        <v>0</v>
      </c>
      <c r="X49" s="98">
        <f t="shared" si="5"/>
        <v>0</v>
      </c>
      <c r="Y49" s="98">
        <f t="shared" si="5"/>
        <v>0</v>
      </c>
      <c r="Z49" s="98"/>
      <c r="AA49" s="90"/>
      <c r="AB49" s="90"/>
      <c r="AC49" s="10"/>
      <c r="AD49" s="139"/>
      <c r="AE49" s="144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</row>
    <row r="50" spans="1:252" s="141" customFormat="1" ht="20.25" customHeight="1" thickBot="1">
      <c r="A50" s="41" t="str">
        <f t="shared" si="0"/>
        <v>Samstag</v>
      </c>
      <c r="B50" s="49">
        <f t="shared" si="9"/>
        <v>0</v>
      </c>
      <c r="C50" s="55"/>
      <c r="D50" s="56"/>
      <c r="E50" s="52" t="str">
        <f t="shared" si="1"/>
        <v/>
      </c>
      <c r="F50" s="58"/>
      <c r="G50" s="58"/>
      <c r="H50" s="58"/>
      <c r="I50" s="47">
        <f t="shared" si="2"/>
        <v>0</v>
      </c>
      <c r="J50" s="59">
        <f t="shared" si="6"/>
        <v>0</v>
      </c>
      <c r="K50" s="60">
        <f t="shared" si="7"/>
        <v>0</v>
      </c>
      <c r="L50" s="248"/>
      <c r="M50" s="249"/>
      <c r="N50" s="249"/>
      <c r="O50" s="249"/>
      <c r="P50" s="250"/>
      <c r="Q50" s="128" t="b">
        <f t="shared" si="8"/>
        <v>0</v>
      </c>
      <c r="R50" s="128"/>
      <c r="S50" s="100">
        <f t="shared" si="3"/>
        <v>0</v>
      </c>
      <c r="T50" s="100">
        <f t="shared" si="4"/>
        <v>0</v>
      </c>
      <c r="U50" s="100">
        <f t="shared" si="4"/>
        <v>0</v>
      </c>
      <c r="V50" s="100">
        <f t="shared" si="4"/>
        <v>0</v>
      </c>
      <c r="W50" s="100">
        <f t="shared" si="5"/>
        <v>0</v>
      </c>
      <c r="X50" s="100">
        <f t="shared" si="5"/>
        <v>0</v>
      </c>
      <c r="Y50" s="100">
        <f t="shared" si="5"/>
        <v>0</v>
      </c>
      <c r="Z50" s="101"/>
      <c r="AA50" s="90"/>
      <c r="AB50" s="90"/>
      <c r="AC50" s="10"/>
      <c r="AD50" s="139"/>
      <c r="AE50" s="144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</row>
    <row r="51" spans="1:252" s="141" customFormat="1" ht="18.75" customHeight="1">
      <c r="A51" s="10"/>
      <c r="B51" s="61" t="s">
        <v>48</v>
      </c>
      <c r="C51" s="62"/>
      <c r="D51" s="63"/>
      <c r="E51" s="63" t="s">
        <v>24</v>
      </c>
      <c r="F51" s="64"/>
      <c r="G51" s="64"/>
      <c r="H51" s="64"/>
      <c r="I51" s="63" t="s">
        <v>34</v>
      </c>
      <c r="J51" s="63" t="s">
        <v>50</v>
      </c>
      <c r="K51" s="63" t="s">
        <v>49</v>
      </c>
      <c r="L51" s="65"/>
      <c r="M51" s="65"/>
      <c r="N51" s="65"/>
      <c r="O51" s="65"/>
      <c r="P51" s="66"/>
      <c r="Q51" s="67"/>
      <c r="R51" s="102"/>
      <c r="S51" s="98">
        <f>IF(E52="",0,INT(E52)+((E52-INT(E52))/100*60))</f>
        <v>0</v>
      </c>
      <c r="T51" s="102"/>
      <c r="U51" s="102"/>
      <c r="V51" s="10"/>
      <c r="W51" s="101">
        <f>IF(I52="","",INT(I52)+((I52-INT(I52))/100*60))</f>
        <v>0</v>
      </c>
      <c r="X51" s="98">
        <f>IF(J52="","",INT(J52)+((J52-INT(J52))/100*60))</f>
        <v>0</v>
      </c>
      <c r="Y51" s="103">
        <f>IF(K52="","",INT(K52)+((K52-INT(K52))/100*60))</f>
        <v>0</v>
      </c>
      <c r="Z51" s="103"/>
      <c r="AA51" s="90"/>
      <c r="AB51" s="90"/>
      <c r="AC51" s="10"/>
      <c r="AD51" s="139"/>
      <c r="AE51" s="144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</row>
    <row r="52" spans="1:252" s="141" customFormat="1" ht="18.75" customHeight="1">
      <c r="A52" s="10"/>
      <c r="B52" s="68"/>
      <c r="C52" s="69"/>
      <c r="D52" s="70"/>
      <c r="E52" s="71">
        <f>SUM(E20:E50)</f>
        <v>0</v>
      </c>
      <c r="F52" s="72"/>
      <c r="G52" s="73"/>
      <c r="H52" s="70"/>
      <c r="I52" s="71">
        <f>SUM(I20:I50)</f>
        <v>0</v>
      </c>
      <c r="J52" s="71">
        <f>SUM(J20:J50)</f>
        <v>0</v>
      </c>
      <c r="K52" s="131">
        <f>K50</f>
        <v>0</v>
      </c>
      <c r="L52" s="132"/>
      <c r="M52" s="132"/>
      <c r="N52" s="132"/>
      <c r="O52" s="132"/>
      <c r="P52" s="74"/>
      <c r="Q52" s="75"/>
      <c r="R52" s="105"/>
      <c r="S52" s="104">
        <f>E52/24</f>
        <v>0</v>
      </c>
      <c r="T52" s="105"/>
      <c r="U52" s="105"/>
      <c r="V52" s="10"/>
      <c r="W52" s="104">
        <f>I52/24</f>
        <v>0</v>
      </c>
      <c r="X52" s="104">
        <f>IF(X51&lt;0,"-"&amp;TEXT((X51*-1)/24,"[h]:mm"),X51/24)</f>
        <v>0</v>
      </c>
      <c r="Y52" s="10"/>
      <c r="Z52" s="10"/>
      <c r="AA52" s="90"/>
      <c r="AB52" s="90"/>
      <c r="AC52" s="10"/>
      <c r="AD52" s="139"/>
      <c r="AE52" s="144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</row>
    <row r="53" spans="1:252" s="141" customFormat="1" ht="15">
      <c r="A53" s="10"/>
      <c r="B53" s="76"/>
      <c r="C53" s="76"/>
      <c r="D53" s="76"/>
      <c r="E53" s="76"/>
      <c r="F53" s="77"/>
      <c r="G53" s="78"/>
      <c r="H53" s="157" t="s">
        <v>82</v>
      </c>
      <c r="I53" s="10"/>
      <c r="J53" s="158"/>
      <c r="K53" s="80"/>
      <c r="L53" s="81"/>
      <c r="M53" s="81"/>
      <c r="N53" s="81"/>
      <c r="O53" s="81"/>
      <c r="P53" s="82"/>
      <c r="Q53" s="82"/>
      <c r="R53" s="106"/>
      <c r="S53" s="106"/>
      <c r="T53" s="106"/>
      <c r="U53" s="106"/>
      <c r="V53" s="10"/>
      <c r="W53" s="10"/>
      <c r="X53" s="98">
        <f>IF(X51&lt;0,X51*-1,X51)</f>
        <v>0</v>
      </c>
      <c r="Y53" s="10"/>
      <c r="Z53" s="10"/>
      <c r="AA53" s="90"/>
      <c r="AB53" s="90"/>
      <c r="AC53" s="10"/>
      <c r="AD53" s="139"/>
      <c r="AE53" s="144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</row>
    <row r="54" spans="1:252" s="141" customFormat="1" ht="15">
      <c r="A54" s="10"/>
      <c r="B54" s="76"/>
      <c r="C54" s="76"/>
      <c r="D54" s="76"/>
      <c r="E54" s="76"/>
      <c r="F54" s="77"/>
      <c r="G54" s="78"/>
      <c r="H54" s="159" t="s">
        <v>76</v>
      </c>
      <c r="I54" s="158"/>
      <c r="J54" s="158"/>
      <c r="K54" s="80"/>
      <c r="L54" s="81"/>
      <c r="M54" s="81"/>
      <c r="N54" s="81"/>
      <c r="O54" s="81"/>
      <c r="P54" s="82"/>
      <c r="Q54" s="82"/>
      <c r="R54" s="106"/>
      <c r="S54" s="106"/>
      <c r="T54" s="106"/>
      <c r="U54" s="106"/>
      <c r="V54" s="10"/>
      <c r="W54" s="10"/>
      <c r="X54" s="104">
        <f>X53/24</f>
        <v>0</v>
      </c>
      <c r="Y54" s="10"/>
      <c r="Z54" s="10"/>
      <c r="AA54" s="90"/>
      <c r="AB54" s="90"/>
      <c r="AC54" s="10"/>
      <c r="AD54" s="139"/>
      <c r="AE54" s="144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</row>
    <row r="55" spans="1:252" s="141" customFormat="1" ht="15">
      <c r="A55" s="10"/>
      <c r="B55" s="83"/>
      <c r="C55" s="83"/>
      <c r="D55" s="83"/>
      <c r="E55" s="83"/>
      <c r="F55" s="83"/>
      <c r="G55" s="83"/>
      <c r="H55" s="84" t="s">
        <v>78</v>
      </c>
      <c r="I55" s="10"/>
      <c r="J55" s="10"/>
      <c r="K55" s="79"/>
      <c r="L55" s="79"/>
      <c r="M55" s="79"/>
      <c r="N55" s="79"/>
      <c r="O55" s="79"/>
      <c r="P55" s="29"/>
      <c r="Q55" s="29"/>
      <c r="R55" s="10"/>
      <c r="S55" s="10"/>
      <c r="T55" s="10"/>
      <c r="U55" s="10"/>
      <c r="V55" s="10"/>
      <c r="W55" s="10"/>
      <c r="X55" s="10"/>
      <c r="Y55" s="10"/>
      <c r="Z55" s="10"/>
      <c r="AA55" s="90"/>
      <c r="AB55" s="90"/>
      <c r="AC55" s="10"/>
      <c r="AD55" s="139"/>
      <c r="AE55" s="144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</row>
    <row r="56" spans="1:252" s="141" customFormat="1" ht="15">
      <c r="A56" s="10"/>
      <c r="B56" s="84"/>
      <c r="C56" s="84"/>
      <c r="D56" s="84"/>
      <c r="E56" s="84"/>
      <c r="F56" s="84"/>
      <c r="G56" s="84"/>
      <c r="H56" s="41" t="s">
        <v>81</v>
      </c>
      <c r="I56" s="160"/>
      <c r="J56" s="90"/>
      <c r="K56" s="251"/>
      <c r="L56" s="251"/>
      <c r="M56" s="166"/>
      <c r="N56" s="166"/>
      <c r="O56" s="166"/>
      <c r="P56" s="85"/>
      <c r="Q56" s="85"/>
      <c r="R56" s="107"/>
      <c r="S56" s="107"/>
      <c r="T56" s="107"/>
      <c r="U56" s="107"/>
      <c r="V56" s="10"/>
      <c r="W56" s="10"/>
      <c r="X56" s="10"/>
      <c r="Y56" s="10"/>
      <c r="Z56" s="10"/>
      <c r="AA56" s="90"/>
      <c r="AB56" s="90"/>
      <c r="AC56" s="10"/>
      <c r="AD56" s="139"/>
      <c r="AE56" s="144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</row>
    <row r="57" spans="1:252" s="141" customFormat="1" ht="15">
      <c r="A57" s="10"/>
      <c r="B57" s="86"/>
      <c r="C57" s="86"/>
      <c r="D57" s="86"/>
      <c r="E57" s="86"/>
      <c r="F57" s="86"/>
      <c r="G57" s="86"/>
      <c r="H57" s="161" t="s">
        <v>77</v>
      </c>
      <c r="I57" s="10"/>
      <c r="J57" s="10"/>
      <c r="K57" s="87"/>
      <c r="L57" s="87"/>
      <c r="M57" s="87"/>
      <c r="N57" s="87"/>
      <c r="O57" s="87"/>
      <c r="P57" s="88"/>
      <c r="Q57" s="29"/>
      <c r="R57" s="10"/>
      <c r="S57" s="10"/>
      <c r="T57" s="10"/>
      <c r="U57" s="10"/>
      <c r="V57" s="10"/>
      <c r="W57" s="10"/>
      <c r="X57" s="10"/>
      <c r="Y57" s="10"/>
      <c r="Z57" s="10"/>
      <c r="AA57" s="90"/>
      <c r="AB57" s="90"/>
      <c r="AC57" s="10"/>
      <c r="AD57" s="139"/>
      <c r="AE57" s="144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</row>
    <row r="58" spans="1:252" s="141" customFormat="1" ht="15">
      <c r="A58" s="10"/>
      <c r="B58" s="89" t="s">
        <v>5</v>
      </c>
      <c r="C58" s="252" t="s">
        <v>6</v>
      </c>
      <c r="D58" s="252"/>
      <c r="E58" s="252"/>
      <c r="F58" s="252"/>
      <c r="G58" s="252"/>
      <c r="H58" s="41" t="s">
        <v>79</v>
      </c>
      <c r="I58" s="162"/>
      <c r="J58" s="10"/>
      <c r="K58" s="89" t="s">
        <v>5</v>
      </c>
      <c r="L58" s="253" t="s">
        <v>20</v>
      </c>
      <c r="M58" s="253"/>
      <c r="N58" s="253"/>
      <c r="O58" s="253"/>
      <c r="P58" s="253"/>
      <c r="Q58" s="29"/>
      <c r="R58" s="10"/>
      <c r="S58" s="10"/>
      <c r="T58" s="10"/>
      <c r="U58" s="10"/>
      <c r="V58" s="10"/>
      <c r="W58" s="10"/>
      <c r="X58" s="10"/>
      <c r="Y58" s="10"/>
      <c r="Z58" s="10"/>
      <c r="AA58" s="90"/>
      <c r="AB58" s="90"/>
      <c r="AC58" s="10"/>
      <c r="AD58" s="139"/>
      <c r="AE58" s="144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</row>
    <row r="59" spans="1:252" s="141" customFormat="1" ht="15">
      <c r="A59" s="10"/>
      <c r="B59" s="89"/>
      <c r="C59" s="169"/>
      <c r="D59" s="169"/>
      <c r="E59" s="169"/>
      <c r="F59" s="169"/>
      <c r="G59" s="169"/>
      <c r="H59" s="41" t="s">
        <v>80</v>
      </c>
      <c r="I59" s="162"/>
      <c r="J59" s="10"/>
      <c r="K59" s="89"/>
      <c r="L59" s="169"/>
      <c r="M59" s="169"/>
      <c r="N59" s="169"/>
      <c r="O59" s="169"/>
      <c r="P59" s="169"/>
      <c r="Q59" s="29"/>
      <c r="R59" s="10"/>
      <c r="S59" s="10"/>
      <c r="T59" s="10"/>
      <c r="U59" s="10"/>
      <c r="V59" s="10"/>
      <c r="W59" s="10"/>
      <c r="X59" s="10"/>
      <c r="Y59" s="10"/>
      <c r="Z59" s="10"/>
      <c r="AA59" s="90"/>
      <c r="AB59" s="90"/>
      <c r="AC59" s="10"/>
      <c r="AD59" s="139"/>
      <c r="AE59" s="144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</row>
    <row r="60" spans="1:252" s="141" customFormat="1" ht="15">
      <c r="A60" s="10"/>
      <c r="B60" s="79"/>
      <c r="C60" s="79"/>
      <c r="D60" s="79"/>
      <c r="E60" s="79"/>
      <c r="F60" s="79"/>
      <c r="G60" s="79"/>
      <c r="H60" s="163" t="s">
        <v>83</v>
      </c>
      <c r="I60" s="41"/>
      <c r="J60" s="164">
        <v>42114</v>
      </c>
      <c r="K60" s="79"/>
      <c r="L60" s="79"/>
      <c r="M60" s="79"/>
      <c r="N60" s="79"/>
      <c r="O60" s="79"/>
      <c r="P60" s="29"/>
      <c r="Q60" s="29"/>
      <c r="R60" s="10"/>
      <c r="S60" s="10"/>
      <c r="T60" s="10"/>
      <c r="U60" s="10"/>
      <c r="V60" s="90"/>
      <c r="W60" s="10"/>
      <c r="X60" s="10"/>
      <c r="Y60" s="10"/>
      <c r="Z60" s="10"/>
      <c r="AA60" s="90"/>
      <c r="AB60" s="90"/>
      <c r="AC60" s="10"/>
      <c r="AD60" s="139"/>
      <c r="AE60" s="144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</row>
    <row r="61" spans="1:252" s="141" customFormat="1" ht="15" hidden="1">
      <c r="A61" s="10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29"/>
      <c r="Q61" s="29"/>
      <c r="R61" s="10"/>
      <c r="S61" s="10"/>
      <c r="T61" s="10"/>
      <c r="U61" s="10"/>
      <c r="V61" s="10"/>
      <c r="W61" s="10"/>
      <c r="X61" s="10"/>
      <c r="Y61" s="10"/>
      <c r="Z61" s="10"/>
      <c r="AA61" s="90"/>
      <c r="AB61" s="90"/>
      <c r="AC61" s="10"/>
      <c r="AD61" s="139"/>
      <c r="AE61" s="144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</row>
    <row r="62" spans="1:252" s="141" customFormat="1" ht="15" hidden="1">
      <c r="A62" s="10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29"/>
      <c r="Q62" s="29"/>
      <c r="R62" s="10"/>
      <c r="S62" s="10"/>
      <c r="T62" s="10"/>
      <c r="U62" s="10"/>
      <c r="V62" s="10"/>
      <c r="W62" s="10"/>
      <c r="X62" s="10"/>
      <c r="Y62" s="10"/>
      <c r="Z62" s="10"/>
      <c r="AA62" s="90"/>
      <c r="AB62" s="90"/>
      <c r="AC62" s="10"/>
      <c r="AD62" s="139"/>
      <c r="AE62" s="144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</row>
    <row r="63" spans="1:252" s="141" customFormat="1" ht="15" hidden="1">
      <c r="A63" s="10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29"/>
      <c r="Q63" s="29"/>
      <c r="R63" s="10"/>
      <c r="S63" s="10"/>
      <c r="T63" s="10"/>
      <c r="U63" s="10"/>
      <c r="V63" s="10"/>
      <c r="W63" s="10"/>
      <c r="X63" s="10"/>
      <c r="Y63" s="10"/>
      <c r="Z63" s="10"/>
      <c r="AA63" s="90"/>
      <c r="AB63" s="90"/>
      <c r="AC63" s="10"/>
      <c r="AD63" s="139"/>
      <c r="AE63" s="144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</row>
    <row r="64" spans="1:252" s="141" customFormat="1" ht="15" hidden="1">
      <c r="A64" s="10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29"/>
      <c r="Q64" s="29"/>
      <c r="R64" s="10"/>
      <c r="S64" s="10"/>
      <c r="T64" s="10"/>
      <c r="U64" s="10"/>
      <c r="V64" s="10"/>
      <c r="W64" s="10"/>
      <c r="X64" s="10"/>
      <c r="Y64" s="10"/>
      <c r="Z64" s="10"/>
      <c r="AA64" s="90"/>
      <c r="AB64" s="90"/>
      <c r="AC64" s="10"/>
      <c r="AD64" s="139"/>
      <c r="AE64" s="144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</row>
    <row r="65" spans="1:252" s="141" customFormat="1" ht="15" hidden="1">
      <c r="A65" s="10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29"/>
      <c r="Q65" s="29"/>
      <c r="R65" s="10"/>
      <c r="S65" s="10"/>
      <c r="T65" s="10"/>
      <c r="U65" s="10"/>
      <c r="V65" s="10"/>
      <c r="W65" s="10"/>
      <c r="X65" s="10"/>
      <c r="Y65" s="10"/>
      <c r="Z65" s="10"/>
      <c r="AA65" s="90"/>
      <c r="AB65" s="90"/>
      <c r="AC65" s="10"/>
      <c r="AD65" s="139"/>
      <c r="AE65" s="144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</row>
    <row r="66" spans="1:252" s="141" customFormat="1" ht="15" hidden="1">
      <c r="A66" s="10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29"/>
      <c r="Q66" s="29"/>
      <c r="R66" s="10"/>
      <c r="S66" s="10"/>
      <c r="T66" s="10"/>
      <c r="U66" s="10"/>
      <c r="V66" s="10"/>
      <c r="W66" s="10"/>
      <c r="X66" s="10"/>
      <c r="Y66" s="10"/>
      <c r="Z66" s="10"/>
      <c r="AA66" s="90"/>
      <c r="AB66" s="90"/>
      <c r="AC66" s="10"/>
      <c r="AD66" s="139"/>
      <c r="AE66" s="144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</row>
    <row r="67" spans="1:252" s="141" customFormat="1" ht="15" hidden="1">
      <c r="A67" s="10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29"/>
      <c r="Q67" s="29"/>
      <c r="R67" s="10"/>
      <c r="S67" s="10"/>
      <c r="T67" s="10"/>
      <c r="U67" s="10"/>
      <c r="V67" s="10"/>
      <c r="W67" s="10"/>
      <c r="X67" s="10"/>
      <c r="Y67" s="10"/>
      <c r="Z67" s="10"/>
      <c r="AA67" s="90"/>
      <c r="AB67" s="90"/>
      <c r="AC67" s="10"/>
      <c r="AD67" s="139"/>
      <c r="AE67" s="144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</row>
    <row r="68" spans="1:252" s="141" customFormat="1" ht="15" hidden="1">
      <c r="A68" s="10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29"/>
      <c r="Q68" s="29"/>
      <c r="R68" s="10"/>
      <c r="S68" s="10"/>
      <c r="T68" s="10"/>
      <c r="U68" s="10"/>
      <c r="V68" s="10"/>
      <c r="W68" s="10"/>
      <c r="X68" s="10"/>
      <c r="Y68" s="10"/>
      <c r="Z68" s="10"/>
      <c r="AA68" s="90"/>
      <c r="AB68" s="90"/>
      <c r="AC68" s="10"/>
      <c r="AD68" s="139"/>
      <c r="AE68" s="144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</row>
    <row r="69" spans="1:252" s="141" customFormat="1" ht="15" hidden="1">
      <c r="A69" s="10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29"/>
      <c r="Q69" s="29"/>
      <c r="R69" s="10"/>
      <c r="S69" s="10"/>
      <c r="T69" s="10"/>
      <c r="U69" s="10"/>
      <c r="V69" s="10"/>
      <c r="W69" s="10"/>
      <c r="X69" s="10"/>
      <c r="Y69" s="10"/>
      <c r="Z69" s="10"/>
      <c r="AA69" s="90"/>
      <c r="AB69" s="90"/>
      <c r="AC69" s="10"/>
      <c r="AD69" s="139"/>
      <c r="AE69" s="144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</row>
    <row r="70" spans="1:252" s="141" customFormat="1" ht="15" hidden="1">
      <c r="A70" s="10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29"/>
      <c r="Q70" s="29"/>
      <c r="R70" s="10"/>
      <c r="S70" s="10"/>
      <c r="T70" s="10"/>
      <c r="U70" s="10"/>
      <c r="V70" s="10"/>
      <c r="W70" s="10"/>
      <c r="X70" s="10"/>
      <c r="Y70" s="10"/>
      <c r="Z70" s="10"/>
      <c r="AA70" s="90"/>
      <c r="AB70" s="90"/>
      <c r="AC70" s="10"/>
      <c r="AD70" s="139"/>
      <c r="AE70" s="144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</row>
    <row r="71" spans="1:252" s="141" customFormat="1" ht="15" hidden="1">
      <c r="A71" s="10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29"/>
      <c r="Q71" s="29"/>
      <c r="R71" s="10"/>
      <c r="S71" s="10"/>
      <c r="T71" s="10"/>
      <c r="U71" s="10"/>
      <c r="V71" s="10"/>
      <c r="W71" s="10"/>
      <c r="X71" s="10"/>
      <c r="Y71" s="10"/>
      <c r="Z71" s="10"/>
      <c r="AA71" s="90"/>
      <c r="AB71" s="90"/>
      <c r="AC71" s="10"/>
      <c r="AD71" s="139"/>
      <c r="AE71" s="144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</row>
    <row r="72" spans="1:252" s="141" customFormat="1" ht="15" hidden="1">
      <c r="A72" s="10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29"/>
      <c r="Q72" s="29"/>
      <c r="R72" s="10"/>
      <c r="S72" s="10"/>
      <c r="T72" s="10"/>
      <c r="U72" s="10"/>
      <c r="V72" s="10"/>
      <c r="W72" s="10"/>
      <c r="X72" s="10"/>
      <c r="Y72" s="10"/>
      <c r="Z72" s="10"/>
      <c r="AA72" s="90"/>
      <c r="AB72" s="90"/>
      <c r="AC72" s="10"/>
      <c r="AD72" s="139"/>
      <c r="AE72" s="144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</row>
    <row r="73" spans="1:252" s="141" customFormat="1" ht="15" hidden="1">
      <c r="A73" s="10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29"/>
      <c r="Q73" s="29"/>
      <c r="R73" s="10"/>
      <c r="S73" s="10"/>
      <c r="T73" s="10"/>
      <c r="U73" s="10"/>
      <c r="V73" s="10"/>
      <c r="W73" s="10"/>
      <c r="X73" s="10"/>
      <c r="Y73" s="10"/>
      <c r="Z73" s="10"/>
      <c r="AA73" s="90"/>
      <c r="AB73" s="90"/>
      <c r="AC73" s="10"/>
      <c r="AD73" s="139"/>
      <c r="AE73" s="144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</row>
    <row r="74" spans="1:252" s="141" customFormat="1" ht="15" hidden="1">
      <c r="A74" s="10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29"/>
      <c r="Q74" s="29"/>
      <c r="R74" s="10"/>
      <c r="S74" s="10"/>
      <c r="T74" s="10"/>
      <c r="U74" s="10"/>
      <c r="V74" s="10"/>
      <c r="W74" s="10"/>
      <c r="X74" s="10"/>
      <c r="Y74" s="10"/>
      <c r="Z74" s="10"/>
      <c r="AA74" s="90"/>
      <c r="AB74" s="90"/>
      <c r="AC74" s="10"/>
      <c r="AD74" s="139"/>
      <c r="AE74" s="144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</row>
    <row r="75" spans="1:252" s="141" customFormat="1" ht="15" hidden="1">
      <c r="A75" s="10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29"/>
      <c r="Q75" s="29"/>
      <c r="R75" s="10"/>
      <c r="S75" s="10"/>
      <c r="T75" s="10"/>
      <c r="U75" s="10"/>
      <c r="V75" s="10"/>
      <c r="W75" s="10"/>
      <c r="X75" s="10"/>
      <c r="Y75" s="10"/>
      <c r="Z75" s="10"/>
      <c r="AA75" s="90"/>
      <c r="AB75" s="90"/>
      <c r="AC75" s="10"/>
      <c r="AD75" s="139"/>
      <c r="AE75" s="144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</row>
    <row r="76" spans="1:252" s="141" customFormat="1" ht="15" hidden="1">
      <c r="A76" s="10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29"/>
      <c r="Q76" s="29"/>
      <c r="R76" s="10"/>
      <c r="S76" s="10"/>
      <c r="T76" s="10"/>
      <c r="U76" s="10"/>
      <c r="V76" s="10"/>
      <c r="W76" s="10"/>
      <c r="X76" s="10"/>
      <c r="Y76" s="10"/>
      <c r="Z76" s="10"/>
      <c r="AA76" s="90"/>
      <c r="AB76" s="90"/>
      <c r="AC76" s="10"/>
      <c r="AD76" s="139"/>
      <c r="AE76" s="144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</row>
    <row r="77" spans="1:252" s="141" customFormat="1" ht="15" hidden="1">
      <c r="A77" s="10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29"/>
      <c r="Q77" s="29"/>
      <c r="R77" s="10"/>
      <c r="S77" s="10"/>
      <c r="T77" s="10"/>
      <c r="U77" s="10"/>
      <c r="V77" s="10"/>
      <c r="W77" s="10"/>
      <c r="X77" s="10"/>
      <c r="Y77" s="10"/>
      <c r="Z77" s="10"/>
      <c r="AA77" s="90"/>
      <c r="AB77" s="90"/>
      <c r="AC77" s="10"/>
      <c r="AD77" s="139"/>
      <c r="AE77" s="144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</row>
    <row r="78" spans="1:252" s="141" customFormat="1" ht="15" hidden="1">
      <c r="A78" s="10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29"/>
      <c r="Q78" s="29"/>
      <c r="R78" s="10"/>
      <c r="S78" s="10"/>
      <c r="T78" s="10"/>
      <c r="U78" s="10"/>
      <c r="V78" s="10"/>
      <c r="W78" s="10"/>
      <c r="X78" s="10"/>
      <c r="Y78" s="10"/>
      <c r="Z78" s="10"/>
      <c r="AA78" s="90"/>
      <c r="AB78" s="90"/>
      <c r="AC78" s="10"/>
      <c r="AD78" s="139"/>
      <c r="AE78" s="144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</row>
  </sheetData>
  <sheetProtection password="FF69" sheet="1" objects="1" scenarios="1" selectLockedCells="1"/>
  <mergeCells count="46">
    <mergeCell ref="L19:P19"/>
    <mergeCell ref="B2:H2"/>
    <mergeCell ref="I2:J2"/>
    <mergeCell ref="E5:H5"/>
    <mergeCell ref="M5:O5"/>
    <mergeCell ref="E7:H7"/>
    <mergeCell ref="M7:O7"/>
    <mergeCell ref="E15:F15"/>
    <mergeCell ref="C18:E18"/>
    <mergeCell ref="F18:H18"/>
    <mergeCell ref="I18:K18"/>
    <mergeCell ref="L18:P18"/>
    <mergeCell ref="L31:P31"/>
    <mergeCell ref="L20:P20"/>
    <mergeCell ref="L21:P21"/>
    <mergeCell ref="L22:P22"/>
    <mergeCell ref="L23:P23"/>
    <mergeCell ref="L24:P24"/>
    <mergeCell ref="L25:P25"/>
    <mergeCell ref="L26:P26"/>
    <mergeCell ref="L27:P27"/>
    <mergeCell ref="L28:P28"/>
    <mergeCell ref="L29:P29"/>
    <mergeCell ref="L30:P30"/>
    <mergeCell ref="L43:P43"/>
    <mergeCell ref="L32:P32"/>
    <mergeCell ref="L33:P33"/>
    <mergeCell ref="L34:P34"/>
    <mergeCell ref="L35:P35"/>
    <mergeCell ref="L36:P36"/>
    <mergeCell ref="L37:P37"/>
    <mergeCell ref="L38:P38"/>
    <mergeCell ref="L39:P39"/>
    <mergeCell ref="L40:P40"/>
    <mergeCell ref="L41:P41"/>
    <mergeCell ref="L42:P42"/>
    <mergeCell ref="L50:P50"/>
    <mergeCell ref="K56:L56"/>
    <mergeCell ref="C58:G58"/>
    <mergeCell ref="L58:P58"/>
    <mergeCell ref="L44:P44"/>
    <mergeCell ref="L45:P45"/>
    <mergeCell ref="L46:P46"/>
    <mergeCell ref="L47:P47"/>
    <mergeCell ref="L48:P48"/>
    <mergeCell ref="L49:P49"/>
  </mergeCells>
  <conditionalFormatting sqref="L20:O22 C51:O51 C20:D50">
    <cfRule type="expression" dxfId="1025" priority="126" stopIfTrue="1">
      <formula>OR(($A20="Samstag"),($A20="Sonntag"))</formula>
    </cfRule>
  </conditionalFormatting>
  <conditionalFormatting sqref="L23:O23">
    <cfRule type="expression" dxfId="1024" priority="125" stopIfTrue="1">
      <formula>OR(($A23="Samstag"),($A23="Sonntag"))</formula>
    </cfRule>
  </conditionalFormatting>
  <conditionalFormatting sqref="L24:O50">
    <cfRule type="expression" dxfId="1023" priority="124" stopIfTrue="1">
      <formula>OR(($A24="Samstag"),($A24="Sonntag"))</formula>
    </cfRule>
  </conditionalFormatting>
  <conditionalFormatting sqref="B20:B50">
    <cfRule type="expression" dxfId="1022" priority="4" stopIfTrue="1">
      <formula>OR(($A20="Samstag"),($A20="Sonntag"))</formula>
    </cfRule>
    <cfRule type="expression" dxfId="1021" priority="5" stopIfTrue="1">
      <formula>$Q20=TRUE()</formula>
    </cfRule>
  </conditionalFormatting>
  <conditionalFormatting sqref="F30:H30">
    <cfRule type="expression" dxfId="1020" priority="123" stopIfTrue="1">
      <formula>OR(($A30="Samstag"),($A30="Sonntag"))</formula>
    </cfRule>
  </conditionalFormatting>
  <conditionalFormatting sqref="F30:H30">
    <cfRule type="expression" dxfId="1019" priority="122" stopIfTrue="1">
      <formula>OR(($A30="Samstag"),($A30="Sonntag"))</formula>
    </cfRule>
  </conditionalFormatting>
  <conditionalFormatting sqref="F50:H50">
    <cfRule type="expression" dxfId="1018" priority="111" stopIfTrue="1">
      <formula>OR(($A50="Samstag"),($A50="Sonntag"))</formula>
    </cfRule>
  </conditionalFormatting>
  <conditionalFormatting sqref="F50:H50">
    <cfRule type="expression" dxfId="1017" priority="110" stopIfTrue="1">
      <formula>OR(($A50="Samstag"),($A50="Sonntag"))</formula>
    </cfRule>
  </conditionalFormatting>
  <conditionalFormatting sqref="F44:H44">
    <cfRule type="expression" dxfId="1016" priority="114" stopIfTrue="1">
      <formula>OR(($A44="Samstag"),($A44="Sonntag"))</formula>
    </cfRule>
  </conditionalFormatting>
  <conditionalFormatting sqref="F30:H30">
    <cfRule type="expression" dxfId="1015" priority="118" stopIfTrue="1">
      <formula>OR(($A30="Samstag"),($A30="Sonntag"))</formula>
    </cfRule>
  </conditionalFormatting>
  <conditionalFormatting sqref="F22:H23">
    <cfRule type="expression" dxfId="1014" priority="121" stopIfTrue="1">
      <formula>OR(($A22="Samstag"),($A22="Sonntag"))</formula>
    </cfRule>
  </conditionalFormatting>
  <conditionalFormatting sqref="F22:H22">
    <cfRule type="expression" dxfId="1013" priority="120" stopIfTrue="1">
      <formula>OR(($A22="Samstag"),($A22="Sonntag"))</formula>
    </cfRule>
  </conditionalFormatting>
  <conditionalFormatting sqref="F23:H23">
    <cfRule type="expression" dxfId="1012" priority="119" stopIfTrue="1">
      <formula>OR(($A23="Samstag"),($A23="Sonntag"))</formula>
    </cfRule>
  </conditionalFormatting>
  <conditionalFormatting sqref="F37:H37">
    <cfRule type="expression" dxfId="1011" priority="116" stopIfTrue="1">
      <formula>OR(($A37="Samstag"),($A37="Sonntag"))</formula>
    </cfRule>
  </conditionalFormatting>
  <conditionalFormatting sqref="F37:H37">
    <cfRule type="expression" dxfId="1010" priority="117" stopIfTrue="1">
      <formula>OR(($A37="Samstag"),($A37="Sonntag"))</formula>
    </cfRule>
  </conditionalFormatting>
  <conditionalFormatting sqref="F37:H37">
    <cfRule type="expression" dxfId="1009" priority="115" stopIfTrue="1">
      <formula>OR(($A37="Samstag"),($A37="Sonntag"))</formula>
    </cfRule>
  </conditionalFormatting>
  <conditionalFormatting sqref="F44:H44">
    <cfRule type="expression" dxfId="1008" priority="113" stopIfTrue="1">
      <formula>OR(($A44="Samstag"),($A44="Sonntag"))</formula>
    </cfRule>
  </conditionalFormatting>
  <conditionalFormatting sqref="F44:H44">
    <cfRule type="expression" dxfId="1007" priority="112" stopIfTrue="1">
      <formula>OR(($A44="Samstag"),($A44="Sonntag"))</formula>
    </cfRule>
  </conditionalFormatting>
  <conditionalFormatting sqref="F20:H20">
    <cfRule type="expression" dxfId="1006" priority="109" stopIfTrue="1">
      <formula>OR(($A20="Samstag"),($A20="Sonntag"))</formula>
    </cfRule>
  </conditionalFormatting>
  <conditionalFormatting sqref="F20:H20">
    <cfRule type="expression" dxfId="1005" priority="108" stopIfTrue="1">
      <formula>OR(($A20="Samstag"),($A20="Sonntag"))</formula>
    </cfRule>
  </conditionalFormatting>
  <conditionalFormatting sqref="G21">
    <cfRule type="expression" dxfId="1004" priority="107" stopIfTrue="1">
      <formula>OR(($A21="Samstag"),($A21="Sonntag"))</formula>
    </cfRule>
  </conditionalFormatting>
  <conditionalFormatting sqref="G21">
    <cfRule type="expression" dxfId="1003" priority="106" stopIfTrue="1">
      <formula>OR(($A21="Samstag"),($A21="Sonntag"))</formula>
    </cfRule>
  </conditionalFormatting>
  <conditionalFormatting sqref="F29:H29">
    <cfRule type="expression" dxfId="1002" priority="105" stopIfTrue="1">
      <formula>OR(($A29="Samstag"),($A29="Sonntag"))</formula>
    </cfRule>
  </conditionalFormatting>
  <conditionalFormatting sqref="F29:H29">
    <cfRule type="expression" dxfId="1001" priority="104" stopIfTrue="1">
      <formula>OR(($A29="Samstag"),($A29="Sonntag"))</formula>
    </cfRule>
  </conditionalFormatting>
  <conditionalFormatting sqref="F36:H36">
    <cfRule type="expression" dxfId="1000" priority="103" stopIfTrue="1">
      <formula>OR(($A36="Samstag"),($A36="Sonntag"))</formula>
    </cfRule>
  </conditionalFormatting>
  <conditionalFormatting sqref="F36:H36">
    <cfRule type="expression" dxfId="999" priority="102" stopIfTrue="1">
      <formula>OR(($A36="Samstag"),($A36="Sonntag"))</formula>
    </cfRule>
  </conditionalFormatting>
  <conditionalFormatting sqref="F43:H43">
    <cfRule type="expression" dxfId="998" priority="101" stopIfTrue="1">
      <formula>OR(($A43="Samstag"),($A43="Sonntag"))</formula>
    </cfRule>
  </conditionalFormatting>
  <conditionalFormatting sqref="F43:H43">
    <cfRule type="expression" dxfId="997" priority="100" stopIfTrue="1">
      <formula>OR(($A43="Samstag"),($A43="Sonntag"))</formula>
    </cfRule>
  </conditionalFormatting>
  <conditionalFormatting sqref="G24:G28">
    <cfRule type="expression" dxfId="996" priority="99" stopIfTrue="1">
      <formula>OR(($A24="Samstag"),($A24="Sonntag"))</formula>
    </cfRule>
  </conditionalFormatting>
  <conditionalFormatting sqref="G24:G28">
    <cfRule type="expression" dxfId="995" priority="98" stopIfTrue="1">
      <formula>OR(($A24="Samstag"),($A24="Sonntag"))</formula>
    </cfRule>
  </conditionalFormatting>
  <conditionalFormatting sqref="G31:G35">
    <cfRule type="expression" dxfId="994" priority="97" stopIfTrue="1">
      <formula>OR(($A31="Samstag"),($A31="Sonntag"))</formula>
    </cfRule>
  </conditionalFormatting>
  <conditionalFormatting sqref="G31:G35">
    <cfRule type="expression" dxfId="993" priority="96" stopIfTrue="1">
      <formula>OR(($A31="Samstag"),($A31="Sonntag"))</formula>
    </cfRule>
  </conditionalFormatting>
  <conditionalFormatting sqref="G38:G42">
    <cfRule type="expression" dxfId="992" priority="95" stopIfTrue="1">
      <formula>OR(($A38="Samstag"),($A38="Sonntag"))</formula>
    </cfRule>
  </conditionalFormatting>
  <conditionalFormatting sqref="G38:G42">
    <cfRule type="expression" dxfId="991" priority="94" stopIfTrue="1">
      <formula>OR(($A38="Samstag"),($A38="Sonntag"))</formula>
    </cfRule>
  </conditionalFormatting>
  <conditionalFormatting sqref="G45:G49">
    <cfRule type="expression" dxfId="990" priority="93" stopIfTrue="1">
      <formula>OR(($A45="Samstag"),($A45="Sonntag"))</formula>
    </cfRule>
  </conditionalFormatting>
  <conditionalFormatting sqref="G45:G49">
    <cfRule type="expression" dxfId="989" priority="92" stopIfTrue="1">
      <formula>OR(($A45="Samstag"),($A45="Sonntag"))</formula>
    </cfRule>
  </conditionalFormatting>
  <conditionalFormatting sqref="F21">
    <cfRule type="expression" dxfId="988" priority="91" stopIfTrue="1">
      <formula>OR(($A21="Samstag"),($A21="Sonntag"))</formula>
    </cfRule>
  </conditionalFormatting>
  <conditionalFormatting sqref="F21">
    <cfRule type="expression" dxfId="987" priority="90" stopIfTrue="1">
      <formula>OR(($A21="Samstag"),($A21="Sonntag"))</formula>
    </cfRule>
  </conditionalFormatting>
  <conditionalFormatting sqref="F24:F28">
    <cfRule type="expression" dxfId="986" priority="89" stopIfTrue="1">
      <formula>OR(($A24="Samstag"),($A24="Sonntag"))</formula>
    </cfRule>
  </conditionalFormatting>
  <conditionalFormatting sqref="F24:F28">
    <cfRule type="expression" dxfId="985" priority="88" stopIfTrue="1">
      <formula>OR(($A24="Samstag"),($A24="Sonntag"))</formula>
    </cfRule>
  </conditionalFormatting>
  <conditionalFormatting sqref="F31:F35">
    <cfRule type="expression" dxfId="984" priority="87" stopIfTrue="1">
      <formula>OR(($A31="Samstag"),($A31="Sonntag"))</formula>
    </cfRule>
  </conditionalFormatting>
  <conditionalFormatting sqref="F31:F35">
    <cfRule type="expression" dxfId="983" priority="86" stopIfTrue="1">
      <formula>OR(($A31="Samstag"),($A31="Sonntag"))</formula>
    </cfRule>
  </conditionalFormatting>
  <conditionalFormatting sqref="F38:F42">
    <cfRule type="expression" dxfId="982" priority="85" stopIfTrue="1">
      <formula>OR(($A38="Samstag"),($A38="Sonntag"))</formula>
    </cfRule>
  </conditionalFormatting>
  <conditionalFormatting sqref="F38:F42">
    <cfRule type="expression" dxfId="981" priority="84" stopIfTrue="1">
      <formula>OR(($A38="Samstag"),($A38="Sonntag"))</formula>
    </cfRule>
  </conditionalFormatting>
  <conditionalFormatting sqref="H38:H42">
    <cfRule type="expression" dxfId="980" priority="75" stopIfTrue="1">
      <formula>OR(($A38="Samstag"),($A38="Sonntag"))</formula>
    </cfRule>
  </conditionalFormatting>
  <conditionalFormatting sqref="H38:H42">
    <cfRule type="expression" dxfId="979" priority="74" stopIfTrue="1">
      <formula>OR(($A38="Samstag"),($A38="Sonntag"))</formula>
    </cfRule>
  </conditionalFormatting>
  <conditionalFormatting sqref="F45:F49">
    <cfRule type="expression" dxfId="978" priority="83" stopIfTrue="1">
      <formula>OR(($A45="Samstag"),($A45="Sonntag"))</formula>
    </cfRule>
  </conditionalFormatting>
  <conditionalFormatting sqref="F45:F49">
    <cfRule type="expression" dxfId="977" priority="82" stopIfTrue="1">
      <formula>OR(($A45="Samstag"),($A45="Sonntag"))</formula>
    </cfRule>
  </conditionalFormatting>
  <conditionalFormatting sqref="H21">
    <cfRule type="expression" dxfId="976" priority="81" stopIfTrue="1">
      <formula>OR(($A21="Samstag"),($A21="Sonntag"))</formula>
    </cfRule>
  </conditionalFormatting>
  <conditionalFormatting sqref="H21">
    <cfRule type="expression" dxfId="975" priority="80" stopIfTrue="1">
      <formula>OR(($A21="Samstag"),($A21="Sonntag"))</formula>
    </cfRule>
  </conditionalFormatting>
  <conditionalFormatting sqref="H24:H28">
    <cfRule type="expression" dxfId="974" priority="79" stopIfTrue="1">
      <formula>OR(($A24="Samstag"),($A24="Sonntag"))</formula>
    </cfRule>
  </conditionalFormatting>
  <conditionalFormatting sqref="H24:H28">
    <cfRule type="expression" dxfId="973" priority="78" stopIfTrue="1">
      <formula>OR(($A24="Samstag"),($A24="Sonntag"))</formula>
    </cfRule>
  </conditionalFormatting>
  <conditionalFormatting sqref="H31:H35">
    <cfRule type="expression" dxfId="972" priority="77" stopIfTrue="1">
      <formula>OR(($A31="Samstag"),($A31="Sonntag"))</formula>
    </cfRule>
  </conditionalFormatting>
  <conditionalFormatting sqref="H31:H35">
    <cfRule type="expression" dxfId="971" priority="76" stopIfTrue="1">
      <formula>OR(($A31="Samstag"),($A31="Sonntag"))</formula>
    </cfRule>
  </conditionalFormatting>
  <conditionalFormatting sqref="H45:H49">
    <cfRule type="expression" dxfId="970" priority="73" stopIfTrue="1">
      <formula>OR(($A45="Samstag"),($A45="Sonntag"))</formula>
    </cfRule>
  </conditionalFormatting>
  <conditionalFormatting sqref="H45:H49">
    <cfRule type="expression" dxfId="969" priority="72" stopIfTrue="1">
      <formula>OR(($A45="Samstag"),($A45="Sonntag"))</formula>
    </cfRule>
  </conditionalFormatting>
  <conditionalFormatting sqref="J30">
    <cfRule type="expression" dxfId="968" priority="71" stopIfTrue="1">
      <formula>OR(($A30="Samstag"),($A30="Sonntag"))</formula>
    </cfRule>
  </conditionalFormatting>
  <conditionalFormatting sqref="J30">
    <cfRule type="expression" dxfId="967" priority="70" stopIfTrue="1">
      <formula>OR(($A30="Samstag"),($A30="Sonntag"))</formula>
    </cfRule>
  </conditionalFormatting>
  <conditionalFormatting sqref="J50">
    <cfRule type="expression" dxfId="966" priority="59" stopIfTrue="1">
      <formula>OR(($A50="Samstag"),($A50="Sonntag"))</formula>
    </cfRule>
  </conditionalFormatting>
  <conditionalFormatting sqref="J50">
    <cfRule type="expression" dxfId="965" priority="58" stopIfTrue="1">
      <formula>OR(($A50="Samstag"),($A50="Sonntag"))</formula>
    </cfRule>
  </conditionalFormatting>
  <conditionalFormatting sqref="J44">
    <cfRule type="expression" dxfId="964" priority="62" stopIfTrue="1">
      <formula>OR(($A44="Samstag"),($A44="Sonntag"))</formula>
    </cfRule>
  </conditionalFormatting>
  <conditionalFormatting sqref="J30">
    <cfRule type="expression" dxfId="963" priority="66" stopIfTrue="1">
      <formula>OR(($A30="Samstag"),($A30="Sonntag"))</formula>
    </cfRule>
  </conditionalFormatting>
  <conditionalFormatting sqref="J22:J23">
    <cfRule type="expression" dxfId="962" priority="69" stopIfTrue="1">
      <formula>OR(($A22="Samstag"),($A22="Sonntag"))</formula>
    </cfRule>
  </conditionalFormatting>
  <conditionalFormatting sqref="J22">
    <cfRule type="expression" dxfId="961" priority="68" stopIfTrue="1">
      <formula>OR(($A22="Samstag"),($A22="Sonntag"))</formula>
    </cfRule>
  </conditionalFormatting>
  <conditionalFormatting sqref="J23">
    <cfRule type="expression" dxfId="960" priority="67" stopIfTrue="1">
      <formula>OR(($A23="Samstag"),($A23="Sonntag"))</formula>
    </cfRule>
  </conditionalFormatting>
  <conditionalFormatting sqref="J37">
    <cfRule type="expression" dxfId="959" priority="64" stopIfTrue="1">
      <formula>OR(($A37="Samstag"),($A37="Sonntag"))</formula>
    </cfRule>
  </conditionalFormatting>
  <conditionalFormatting sqref="J37">
    <cfRule type="expression" dxfId="958" priority="65" stopIfTrue="1">
      <formula>OR(($A37="Samstag"),($A37="Sonntag"))</formula>
    </cfRule>
  </conditionalFormatting>
  <conditionalFormatting sqref="J37">
    <cfRule type="expression" dxfId="957" priority="63" stopIfTrue="1">
      <formula>OR(($A37="Samstag"),($A37="Sonntag"))</formula>
    </cfRule>
  </conditionalFormatting>
  <conditionalFormatting sqref="J44">
    <cfRule type="expression" dxfId="956" priority="61" stopIfTrue="1">
      <formula>OR(($A44="Samstag"),($A44="Sonntag"))</formula>
    </cfRule>
  </conditionalFormatting>
  <conditionalFormatting sqref="J44">
    <cfRule type="expression" dxfId="955" priority="60" stopIfTrue="1">
      <formula>OR(($A44="Samstag"),($A44="Sonntag"))</formula>
    </cfRule>
  </conditionalFormatting>
  <conditionalFormatting sqref="J20">
    <cfRule type="expression" dxfId="954" priority="57" stopIfTrue="1">
      <formula>OR(($A20="Samstag"),($A20="Sonntag"))</formula>
    </cfRule>
  </conditionalFormatting>
  <conditionalFormatting sqref="J20">
    <cfRule type="expression" dxfId="953" priority="56" stopIfTrue="1">
      <formula>OR(($A20="Samstag"),($A20="Sonntag"))</formula>
    </cfRule>
  </conditionalFormatting>
  <conditionalFormatting sqref="J29">
    <cfRule type="expression" dxfId="952" priority="55" stopIfTrue="1">
      <formula>OR(($A29="Samstag"),($A29="Sonntag"))</formula>
    </cfRule>
  </conditionalFormatting>
  <conditionalFormatting sqref="J29">
    <cfRule type="expression" dxfId="951" priority="54" stopIfTrue="1">
      <formula>OR(($A29="Samstag"),($A29="Sonntag"))</formula>
    </cfRule>
  </conditionalFormatting>
  <conditionalFormatting sqref="J36">
    <cfRule type="expression" dxfId="950" priority="53" stopIfTrue="1">
      <formula>OR(($A36="Samstag"),($A36="Sonntag"))</formula>
    </cfRule>
  </conditionalFormatting>
  <conditionalFormatting sqref="J36">
    <cfRule type="expression" dxfId="949" priority="52" stopIfTrue="1">
      <formula>OR(($A36="Samstag"),($A36="Sonntag"))</formula>
    </cfRule>
  </conditionalFormatting>
  <conditionalFormatting sqref="J43">
    <cfRule type="expression" dxfId="948" priority="51" stopIfTrue="1">
      <formula>OR(($A43="Samstag"),($A43="Sonntag"))</formula>
    </cfRule>
  </conditionalFormatting>
  <conditionalFormatting sqref="J43">
    <cfRule type="expression" dxfId="947" priority="50" stopIfTrue="1">
      <formula>OR(($A43="Samstag"),($A43="Sonntag"))</formula>
    </cfRule>
  </conditionalFormatting>
  <conditionalFormatting sqref="J38:J42">
    <cfRule type="expression" dxfId="946" priority="43" stopIfTrue="1">
      <formula>OR(($A38="Samstag"),($A38="Sonntag"))</formula>
    </cfRule>
  </conditionalFormatting>
  <conditionalFormatting sqref="J38:J42">
    <cfRule type="expression" dxfId="945" priority="42" stopIfTrue="1">
      <formula>OR(($A38="Samstag"),($A38="Sonntag"))</formula>
    </cfRule>
  </conditionalFormatting>
  <conditionalFormatting sqref="J21">
    <cfRule type="expression" dxfId="944" priority="49" stopIfTrue="1">
      <formula>OR(($A21="Samstag"),($A21="Sonntag"))</formula>
    </cfRule>
  </conditionalFormatting>
  <conditionalFormatting sqref="J21">
    <cfRule type="expression" dxfId="943" priority="48" stopIfTrue="1">
      <formula>OR(($A21="Samstag"),($A21="Sonntag"))</formula>
    </cfRule>
  </conditionalFormatting>
  <conditionalFormatting sqref="J24:J28">
    <cfRule type="expression" dxfId="942" priority="47" stopIfTrue="1">
      <formula>OR(($A24="Samstag"),($A24="Sonntag"))</formula>
    </cfRule>
  </conditionalFormatting>
  <conditionalFormatting sqref="J24:J28">
    <cfRule type="expression" dxfId="941" priority="46" stopIfTrue="1">
      <formula>OR(($A24="Samstag"),($A24="Sonntag"))</formula>
    </cfRule>
  </conditionalFormatting>
  <conditionalFormatting sqref="J31:J35">
    <cfRule type="expression" dxfId="940" priority="45" stopIfTrue="1">
      <formula>OR(($A31="Samstag"),($A31="Sonntag"))</formula>
    </cfRule>
  </conditionalFormatting>
  <conditionalFormatting sqref="J31:J35">
    <cfRule type="expression" dxfId="939" priority="44" stopIfTrue="1">
      <formula>OR(($A31="Samstag"),($A31="Sonntag"))</formula>
    </cfRule>
  </conditionalFormatting>
  <conditionalFormatting sqref="J45:J49">
    <cfRule type="expression" dxfId="938" priority="41" stopIfTrue="1">
      <formula>OR(($A45="Samstag"),($A45="Sonntag"))</formula>
    </cfRule>
  </conditionalFormatting>
  <conditionalFormatting sqref="J45:J49">
    <cfRule type="expression" dxfId="937" priority="40" stopIfTrue="1">
      <formula>OR(($A45="Samstag"),($A45="Sonntag"))</formula>
    </cfRule>
  </conditionalFormatting>
  <conditionalFormatting sqref="K30">
    <cfRule type="expression" dxfId="936" priority="39" stopIfTrue="1">
      <formula>OR(($A30="Samstag"),($A30="Sonntag"))</formula>
    </cfRule>
  </conditionalFormatting>
  <conditionalFormatting sqref="K30">
    <cfRule type="expression" dxfId="935" priority="38" stopIfTrue="1">
      <formula>OR(($A30="Samstag"),($A30="Sonntag"))</formula>
    </cfRule>
  </conditionalFormatting>
  <conditionalFormatting sqref="K50">
    <cfRule type="expression" dxfId="934" priority="27" stopIfTrue="1">
      <formula>OR(($A50="Samstag"),($A50="Sonntag"))</formula>
    </cfRule>
  </conditionalFormatting>
  <conditionalFormatting sqref="K50">
    <cfRule type="expression" dxfId="933" priority="26" stopIfTrue="1">
      <formula>OR(($A50="Samstag"),($A50="Sonntag"))</formula>
    </cfRule>
  </conditionalFormatting>
  <conditionalFormatting sqref="K44">
    <cfRule type="expression" dxfId="932" priority="30" stopIfTrue="1">
      <formula>OR(($A44="Samstag"),($A44="Sonntag"))</formula>
    </cfRule>
  </conditionalFormatting>
  <conditionalFormatting sqref="K30">
    <cfRule type="expression" dxfId="931" priority="34" stopIfTrue="1">
      <formula>OR(($A30="Samstag"),($A30="Sonntag"))</formula>
    </cfRule>
  </conditionalFormatting>
  <conditionalFormatting sqref="K22:K23">
    <cfRule type="expression" dxfId="930" priority="37" stopIfTrue="1">
      <formula>OR(($A22="Samstag"),($A22="Sonntag"))</formula>
    </cfRule>
  </conditionalFormatting>
  <conditionalFormatting sqref="K22">
    <cfRule type="expression" dxfId="929" priority="36" stopIfTrue="1">
      <formula>OR(($A22="Samstag"),($A22="Sonntag"))</formula>
    </cfRule>
  </conditionalFormatting>
  <conditionalFormatting sqref="K23">
    <cfRule type="expression" dxfId="928" priority="35" stopIfTrue="1">
      <formula>OR(($A23="Samstag"),($A23="Sonntag"))</formula>
    </cfRule>
  </conditionalFormatting>
  <conditionalFormatting sqref="K37">
    <cfRule type="expression" dxfId="927" priority="32" stopIfTrue="1">
      <formula>OR(($A37="Samstag"),($A37="Sonntag"))</formula>
    </cfRule>
  </conditionalFormatting>
  <conditionalFormatting sqref="K37">
    <cfRule type="expression" dxfId="926" priority="33" stopIfTrue="1">
      <formula>OR(($A37="Samstag"),($A37="Sonntag"))</formula>
    </cfRule>
  </conditionalFormatting>
  <conditionalFormatting sqref="K37">
    <cfRule type="expression" dxfId="925" priority="31" stopIfTrue="1">
      <formula>OR(($A37="Samstag"),($A37="Sonntag"))</formula>
    </cfRule>
  </conditionalFormatting>
  <conditionalFormatting sqref="K44">
    <cfRule type="expression" dxfId="924" priority="29" stopIfTrue="1">
      <formula>OR(($A44="Samstag"),($A44="Sonntag"))</formula>
    </cfRule>
  </conditionalFormatting>
  <conditionalFormatting sqref="K44">
    <cfRule type="expression" dxfId="923" priority="28" stopIfTrue="1">
      <formula>OR(($A44="Samstag"),($A44="Sonntag"))</formula>
    </cfRule>
  </conditionalFormatting>
  <conditionalFormatting sqref="K20">
    <cfRule type="expression" dxfId="922" priority="25" stopIfTrue="1">
      <formula>OR(($A20="Samstag"),($A20="Sonntag"))</formula>
    </cfRule>
  </conditionalFormatting>
  <conditionalFormatting sqref="K20">
    <cfRule type="expression" dxfId="921" priority="24" stopIfTrue="1">
      <formula>OR(($A20="Samstag"),($A20="Sonntag"))</formula>
    </cfRule>
  </conditionalFormatting>
  <conditionalFormatting sqref="K29">
    <cfRule type="expression" dxfId="920" priority="23" stopIfTrue="1">
      <formula>OR(($A29="Samstag"),($A29="Sonntag"))</formula>
    </cfRule>
  </conditionalFormatting>
  <conditionalFormatting sqref="K29">
    <cfRule type="expression" dxfId="919" priority="22" stopIfTrue="1">
      <formula>OR(($A29="Samstag"),($A29="Sonntag"))</formula>
    </cfRule>
  </conditionalFormatting>
  <conditionalFormatting sqref="K36">
    <cfRule type="expression" dxfId="918" priority="21" stopIfTrue="1">
      <formula>OR(($A36="Samstag"),($A36="Sonntag"))</formula>
    </cfRule>
  </conditionalFormatting>
  <conditionalFormatting sqref="K36">
    <cfRule type="expression" dxfId="917" priority="20" stopIfTrue="1">
      <formula>OR(($A36="Samstag"),($A36="Sonntag"))</formula>
    </cfRule>
  </conditionalFormatting>
  <conditionalFormatting sqref="K43">
    <cfRule type="expression" dxfId="916" priority="19" stopIfTrue="1">
      <formula>OR(($A43="Samstag"),($A43="Sonntag"))</formula>
    </cfRule>
  </conditionalFormatting>
  <conditionalFormatting sqref="K43">
    <cfRule type="expression" dxfId="915" priority="18" stopIfTrue="1">
      <formula>OR(($A43="Samstag"),($A43="Sonntag"))</formula>
    </cfRule>
  </conditionalFormatting>
  <conditionalFormatting sqref="K38:K42">
    <cfRule type="expression" dxfId="914" priority="11" stopIfTrue="1">
      <formula>OR(($A38="Samstag"),($A38="Sonntag"))</formula>
    </cfRule>
  </conditionalFormatting>
  <conditionalFormatting sqref="K38:K42">
    <cfRule type="expression" dxfId="913" priority="10" stopIfTrue="1">
      <formula>OR(($A38="Samstag"),($A38="Sonntag"))</formula>
    </cfRule>
  </conditionalFormatting>
  <conditionalFormatting sqref="K21">
    <cfRule type="expression" dxfId="912" priority="17" stopIfTrue="1">
      <formula>OR(($A21="Samstag"),($A21="Sonntag"))</formula>
    </cfRule>
  </conditionalFormatting>
  <conditionalFormatting sqref="K21">
    <cfRule type="expression" dxfId="911" priority="16" stopIfTrue="1">
      <formula>OR(($A21="Samstag"),($A21="Sonntag"))</formula>
    </cfRule>
  </conditionalFormatting>
  <conditionalFormatting sqref="K24:K28">
    <cfRule type="expression" dxfId="910" priority="15" stopIfTrue="1">
      <formula>OR(($A24="Samstag"),($A24="Sonntag"))</formula>
    </cfRule>
  </conditionalFormatting>
  <conditionalFormatting sqref="K24:K28">
    <cfRule type="expression" dxfId="909" priority="14" stopIfTrue="1">
      <formula>OR(($A24="Samstag"),($A24="Sonntag"))</formula>
    </cfRule>
  </conditionalFormatting>
  <conditionalFormatting sqref="K31:K35">
    <cfRule type="expression" dxfId="908" priority="13" stopIfTrue="1">
      <formula>OR(($A31="Samstag"),($A31="Sonntag"))</formula>
    </cfRule>
  </conditionalFormatting>
  <conditionalFormatting sqref="K31:K35">
    <cfRule type="expression" dxfId="907" priority="12" stopIfTrue="1">
      <formula>OR(($A31="Samstag"),($A31="Sonntag"))</formula>
    </cfRule>
  </conditionalFormatting>
  <conditionalFormatting sqref="K45:K49">
    <cfRule type="expression" dxfId="906" priority="9" stopIfTrue="1">
      <formula>OR(($A45="Samstag"),($A45="Sonntag"))</formula>
    </cfRule>
  </conditionalFormatting>
  <conditionalFormatting sqref="K45:K49">
    <cfRule type="expression" dxfId="905" priority="8" stopIfTrue="1">
      <formula>OR(($A45="Samstag"),($A45="Sonntag"))</formula>
    </cfRule>
  </conditionalFormatting>
  <conditionalFormatting sqref="N11 N15">
    <cfRule type="cellIs" dxfId="904" priority="6" stopIfTrue="1" operator="equal">
      <formula>0</formula>
    </cfRule>
  </conditionalFormatting>
  <conditionalFormatting sqref="N11">
    <cfRule type="cellIs" dxfId="903" priority="128" stopIfTrue="1" operator="equal">
      <formula>$F$10</formula>
    </cfRule>
    <cfRule type="cellIs" dxfId="902" priority="129" stopIfTrue="1" operator="notEqual">
      <formula>$F$10</formula>
    </cfRule>
  </conditionalFormatting>
  <conditionalFormatting sqref="N15">
    <cfRule type="cellIs" dxfId="901" priority="7" stopIfTrue="1" operator="notEqual">
      <formula>$F$14</formula>
    </cfRule>
    <cfRule type="cellIs" dxfId="900" priority="127" stopIfTrue="1" operator="equal">
      <formula>$F$14</formula>
    </cfRule>
  </conditionalFormatting>
  <conditionalFormatting sqref="I20:I50">
    <cfRule type="expression" dxfId="899" priority="3" stopIfTrue="1">
      <formula>OR(($A20="Samstag"),($A20="Sonntag"))</formula>
    </cfRule>
  </conditionalFormatting>
  <conditionalFormatting sqref="I20:I50">
    <cfRule type="expression" dxfId="898" priority="2" stopIfTrue="1">
      <formula>OR(($A20="Samstag"),($A20="Sonntag"))</formula>
    </cfRule>
  </conditionalFormatting>
  <conditionalFormatting sqref="E20:E50">
    <cfRule type="expression" dxfId="897" priority="1" stopIfTrue="1">
      <formula>OR(($A20="Samstag"),($A20="Sonntag"))</formula>
    </cfRule>
  </conditionalFormatting>
  <dataValidations disablePrompts="1" count="7">
    <dataValidation type="list" allowBlank="1" showInputMessage="1" showErrorMessage="1" sqref="E15:F15">
      <formula1>$B$20:$B$50</formula1>
    </dataValidation>
    <dataValidation type="decimal" allowBlank="1" showInputMessage="1" showErrorMessage="1" errorTitle="Eingabefehler" error="Bitte geben Sie eine Dezimalzahl ein." sqref="M7">
      <formula1>-1000</formula1>
      <formula2>1000</formula2>
    </dataValidation>
    <dataValidation showInputMessage="1" showErrorMessage="1" sqref="G8:I8"/>
    <dataValidation type="decimal" allowBlank="1" showInputMessage="1" showErrorMessage="1" sqref="I10:M10 I14:M14">
      <formula1>$AA$33</formula1>
      <formula2>$AA$34</formula2>
    </dataValidation>
    <dataValidation type="decimal" allowBlank="1" showInputMessage="1" showErrorMessage="1" errorTitle="Eingabefehler" error="Bitte geben Sie eine Uhrzeit im Dezimalformat ( hh,mm ) zwischen 0,00 und 23,59 ein." sqref="F20:H50">
      <formula1>0</formula1>
      <formula2>23.59</formula2>
    </dataValidation>
    <dataValidation type="decimal" allowBlank="1" showInputMessage="1" showErrorMessage="1" errorTitle="Eingabefehler" error="Bitte geben Sie eine positive Dezimalzahl ein." sqref="D20:D50">
      <formula1>0</formula1>
      <formula2>20</formula2>
    </dataValidation>
    <dataValidation type="list" allowBlank="1" showInputMessage="1" showErrorMessage="1" sqref="C20:C50">
      <formula1>Vorgaben</formula1>
    </dataValidation>
  </dataValidations>
  <pageMargins left="0.43307086614173229" right="0.23622047244094491" top="0.89" bottom="0.54" header="0.4" footer="0.31496062992125984"/>
  <pageSetup paperSize="9" scale="68" fitToWidth="0" fitToHeight="0" orientation="portrait" r:id="rId1"/>
  <headerFooter alignWithMargins="0">
    <oddHeader>&amp;L&amp;G</oddHeader>
    <oddFooter>&amp;L&amp;"-,Standard"&amp;8FeU-SH31-2015&amp;R&amp;"-,Standard"&amp;8Arbeitszeitkonto - Stand: 15.04.2015</oddFooter>
  </headerFooter>
  <drawing r:id="rId2"/>
  <legacyDrawing r:id="rId3"/>
  <legacyDrawingHF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R78"/>
  <sheetViews>
    <sheetView showGridLines="0" showRowColHeaders="0" tabSelected="1" topLeftCell="A37" zoomScale="110" zoomScaleNormal="110" zoomScaleSheetLayoutView="55" zoomScalePageLayoutView="70" workbookViewId="0">
      <selection activeCell="L44" sqref="L44:P44"/>
    </sheetView>
  </sheetViews>
  <sheetFormatPr baseColWidth="10" defaultColWidth="0" defaultRowHeight="0" customHeight="1" zeroHeight="1"/>
  <cols>
    <col min="1" max="1" width="5" style="10" customWidth="1"/>
    <col min="2" max="2" width="7.25" style="79" customWidth="1"/>
    <col min="3" max="3" width="7.5" style="79" customWidth="1"/>
    <col min="4" max="8" width="7.75" style="79" customWidth="1"/>
    <col min="9" max="13" width="8.125" style="79" customWidth="1"/>
    <col min="14" max="14" width="7.5" style="79" customWidth="1"/>
    <col min="15" max="15" width="10" style="79" customWidth="1"/>
    <col min="16" max="16" width="7.5" style="29" customWidth="1"/>
    <col min="17" max="17" width="5" style="29" customWidth="1"/>
    <col min="18" max="18" width="10.125" style="10" customWidth="1"/>
    <col min="19" max="19" width="7.625" style="10" bestFit="1" customWidth="1"/>
    <col min="20" max="20" width="7.25" style="10" bestFit="1" customWidth="1"/>
    <col min="21" max="21" width="7.375" style="10" bestFit="1" customWidth="1"/>
    <col min="22" max="22" width="7.875" style="10" bestFit="1" customWidth="1"/>
    <col min="23" max="23" width="7.625" style="10" bestFit="1" customWidth="1"/>
    <col min="24" max="24" width="8.25" style="10" bestFit="1" customWidth="1"/>
    <col min="25" max="25" width="9.75" style="10" bestFit="1" customWidth="1"/>
    <col min="26" max="26" width="7.25" style="10" customWidth="1"/>
    <col min="27" max="27" width="10.5" style="90" customWidth="1"/>
    <col min="28" max="28" width="8.375" style="90" customWidth="1"/>
    <col min="29" max="29" width="11.125" style="10" customWidth="1"/>
    <col min="30" max="31" width="11.125" style="139" hidden="1" customWidth="1"/>
    <col min="32" max="34" width="6.25" style="141" hidden="1" customWidth="1"/>
    <col min="35" max="252" width="6.25" style="5" hidden="1" customWidth="1"/>
    <col min="253" max="16384" width="6.25" style="5" hidden="1"/>
  </cols>
  <sheetData>
    <row r="1" spans="2:21" ht="11.25" customHeight="1"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2"/>
      <c r="Q1" s="12"/>
      <c r="R1" s="91"/>
      <c r="S1" s="91"/>
      <c r="T1" s="91"/>
      <c r="U1" s="91"/>
    </row>
    <row r="2" spans="2:21" ht="18.75" customHeight="1">
      <c r="B2" s="219" t="s">
        <v>22</v>
      </c>
      <c r="C2" s="219"/>
      <c r="D2" s="219"/>
      <c r="E2" s="219"/>
      <c r="F2" s="219"/>
      <c r="G2" s="219"/>
      <c r="H2" s="219"/>
      <c r="I2" s="219" t="s">
        <v>60</v>
      </c>
      <c r="J2" s="219"/>
      <c r="K2" s="129">
        <v>2018</v>
      </c>
      <c r="L2" s="137"/>
      <c r="M2" s="137"/>
      <c r="N2" s="137"/>
      <c r="O2" s="137"/>
      <c r="P2" s="138"/>
      <c r="Q2" s="12"/>
      <c r="R2" s="91"/>
      <c r="S2" s="91"/>
      <c r="T2" s="91"/>
      <c r="U2" s="91"/>
    </row>
    <row r="3" spans="2:21" ht="11.25" customHeight="1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2"/>
      <c r="Q3" s="12"/>
      <c r="R3" s="91"/>
      <c r="S3" s="91"/>
      <c r="T3" s="91"/>
      <c r="U3" s="91"/>
    </row>
    <row r="4" spans="2:21" ht="15" customHeight="1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7"/>
      <c r="Q4" s="12"/>
      <c r="R4" s="91"/>
      <c r="S4" s="91"/>
      <c r="T4" s="91"/>
      <c r="U4" s="91"/>
    </row>
    <row r="5" spans="2:21" ht="22.5" customHeight="1">
      <c r="B5" s="170"/>
      <c r="C5" s="30" t="s">
        <v>3</v>
      </c>
      <c r="D5" s="19"/>
      <c r="E5" s="258" t="s">
        <v>88</v>
      </c>
      <c r="F5" s="221"/>
      <c r="G5" s="221"/>
      <c r="H5" s="222"/>
      <c r="I5" s="20"/>
      <c r="J5" s="30" t="s">
        <v>4</v>
      </c>
      <c r="K5" s="20"/>
      <c r="M5" s="258" t="s">
        <v>89</v>
      </c>
      <c r="N5" s="221"/>
      <c r="O5" s="222"/>
      <c r="P5" s="21"/>
      <c r="Q5" s="22"/>
      <c r="R5" s="95"/>
      <c r="S5" s="90"/>
      <c r="T5" s="90"/>
    </row>
    <row r="6" spans="2:21" ht="15">
      <c r="B6" s="23"/>
      <c r="C6" s="24"/>
      <c r="D6" s="24"/>
      <c r="E6" s="24"/>
      <c r="F6" s="24"/>
      <c r="G6" s="25"/>
      <c r="H6" s="25"/>
      <c r="I6" s="20"/>
      <c r="J6" s="20"/>
      <c r="P6" s="28"/>
    </row>
    <row r="7" spans="2:21" ht="22.5" customHeight="1">
      <c r="B7" s="170"/>
      <c r="C7" s="30" t="s">
        <v>8</v>
      </c>
      <c r="D7" s="20"/>
      <c r="E7" s="223" t="s">
        <v>9</v>
      </c>
      <c r="F7" s="224"/>
      <c r="G7" s="224"/>
      <c r="H7" s="225"/>
      <c r="I7" s="20"/>
      <c r="J7" s="30" t="s">
        <v>41</v>
      </c>
      <c r="K7" s="20"/>
      <c r="M7" s="235">
        <f>Juni!K52</f>
        <v>0</v>
      </c>
      <c r="N7" s="236"/>
      <c r="O7" s="237"/>
      <c r="P7" s="28"/>
    </row>
    <row r="8" spans="2:21" ht="15">
      <c r="B8" s="18"/>
      <c r="C8" s="30"/>
      <c r="D8" s="30"/>
      <c r="E8" s="30"/>
      <c r="F8" s="24"/>
      <c r="G8" s="31"/>
      <c r="H8" s="31"/>
      <c r="I8" s="31"/>
      <c r="P8" s="28"/>
      <c r="Q8" s="33"/>
      <c r="R8" s="90"/>
      <c r="S8" s="90"/>
      <c r="T8" s="90"/>
      <c r="U8" s="90"/>
    </row>
    <row r="9" spans="2:21" ht="15" customHeight="1">
      <c r="B9" s="177"/>
      <c r="C9" s="178"/>
      <c r="D9" s="179"/>
      <c r="E9" s="179"/>
      <c r="F9" s="180"/>
      <c r="G9" s="180"/>
      <c r="H9" s="181" t="s">
        <v>66</v>
      </c>
      <c r="I9" s="182" t="s">
        <v>25</v>
      </c>
      <c r="J9" s="183" t="s">
        <v>26</v>
      </c>
      <c r="K9" s="184" t="s">
        <v>27</v>
      </c>
      <c r="L9" s="182" t="s">
        <v>28</v>
      </c>
      <c r="M9" s="182" t="s">
        <v>29</v>
      </c>
      <c r="N9" s="185"/>
      <c r="O9" s="215"/>
      <c r="P9" s="28"/>
    </row>
    <row r="10" spans="2:21" ht="22.5" customHeight="1">
      <c r="B10" s="177"/>
      <c r="C10" s="18" t="s">
        <v>54</v>
      </c>
      <c r="D10" s="26"/>
      <c r="E10" s="27"/>
      <c r="F10" s="172">
        <f>Juni!F10</f>
        <v>0</v>
      </c>
      <c r="G10" s="136"/>
      <c r="H10" s="186" t="s">
        <v>67</v>
      </c>
      <c r="I10" s="187">
        <f>$F$10/5</f>
        <v>0</v>
      </c>
      <c r="J10" s="188">
        <f>$F$10/5</f>
        <v>0</v>
      </c>
      <c r="K10" s="188">
        <f>$F$10/5</f>
        <v>0</v>
      </c>
      <c r="L10" s="188">
        <f>$F$10/5</f>
        <v>0</v>
      </c>
      <c r="M10" s="189">
        <f>$F$10/5</f>
        <v>0</v>
      </c>
      <c r="N10" s="190" t="s">
        <v>69</v>
      </c>
      <c r="O10" s="215"/>
      <c r="P10" s="28"/>
    </row>
    <row r="11" spans="2:21" ht="22.5" customHeight="1">
      <c r="B11" s="177"/>
      <c r="C11" s="191"/>
      <c r="D11" s="216"/>
      <c r="E11" s="216"/>
      <c r="F11" s="192"/>
      <c r="G11" s="192"/>
      <c r="H11" s="193" t="s">
        <v>68</v>
      </c>
      <c r="I11" s="118"/>
      <c r="J11" s="119"/>
      <c r="K11" s="119"/>
      <c r="L11" s="119"/>
      <c r="M11" s="120"/>
      <c r="N11" s="125">
        <f>SUM(I11:M11)</f>
        <v>0</v>
      </c>
      <c r="O11" s="215"/>
      <c r="P11" s="28"/>
    </row>
    <row r="12" spans="2:21" ht="18.75" customHeight="1">
      <c r="B12" s="177"/>
      <c r="C12" s="214" t="s">
        <v>85</v>
      </c>
      <c r="D12" s="30"/>
      <c r="E12" s="32"/>
      <c r="F12" s="11"/>
      <c r="G12" s="11"/>
      <c r="O12" s="215"/>
      <c r="P12" s="28"/>
    </row>
    <row r="13" spans="2:21" ht="15" customHeight="1">
      <c r="B13" s="177"/>
      <c r="C13" s="176"/>
      <c r="D13" s="194"/>
      <c r="E13" s="195"/>
      <c r="F13" s="195"/>
      <c r="G13" s="196"/>
      <c r="H13" s="197" t="s">
        <v>87</v>
      </c>
      <c r="I13" s="198" t="s">
        <v>25</v>
      </c>
      <c r="J13" s="199" t="s">
        <v>26</v>
      </c>
      <c r="K13" s="200" t="s">
        <v>27</v>
      </c>
      <c r="L13" s="198" t="s">
        <v>28</v>
      </c>
      <c r="M13" s="198" t="s">
        <v>29</v>
      </c>
      <c r="N13" s="201"/>
      <c r="O13" s="215"/>
      <c r="P13" s="28"/>
    </row>
    <row r="14" spans="2:21" ht="23.25" customHeight="1">
      <c r="B14" s="177"/>
      <c r="C14" s="212" t="s">
        <v>86</v>
      </c>
      <c r="D14" s="213"/>
      <c r="E14" s="213"/>
      <c r="F14" s="217">
        <v>10</v>
      </c>
      <c r="G14" s="202"/>
      <c r="H14" s="203" t="s">
        <v>67</v>
      </c>
      <c r="I14" s="204">
        <f>$F$14/5</f>
        <v>2</v>
      </c>
      <c r="J14" s="205">
        <f>$F$14/5</f>
        <v>2</v>
      </c>
      <c r="K14" s="205">
        <f>$F$14/5</f>
        <v>2</v>
      </c>
      <c r="L14" s="205">
        <f>$F$14/5</f>
        <v>2</v>
      </c>
      <c r="M14" s="206">
        <f>$F$14/5</f>
        <v>2</v>
      </c>
      <c r="N14" s="207" t="s">
        <v>69</v>
      </c>
      <c r="O14" s="215"/>
      <c r="P14" s="28"/>
    </row>
    <row r="15" spans="2:21" ht="22.5" customHeight="1">
      <c r="B15" s="177"/>
      <c r="C15" s="208" t="s">
        <v>84</v>
      </c>
      <c r="D15" s="209"/>
      <c r="E15" s="238">
        <v>43296</v>
      </c>
      <c r="F15" s="238"/>
      <c r="G15" s="218" t="b">
        <f>IF($E$15&lt;&gt;0,TRUE(),FALSE())</f>
        <v>1</v>
      </c>
      <c r="H15" s="210" t="s">
        <v>68</v>
      </c>
      <c r="I15" s="173"/>
      <c r="J15" s="174"/>
      <c r="K15" s="174"/>
      <c r="L15" s="174"/>
      <c r="M15" s="175"/>
      <c r="N15" s="211">
        <f>SUM(I15:M15)</f>
        <v>0</v>
      </c>
      <c r="O15" s="215"/>
      <c r="P15" s="28"/>
    </row>
    <row r="16" spans="2:21" ht="15">
      <c r="B16" s="121"/>
      <c r="C16" s="122"/>
      <c r="D16" s="123"/>
      <c r="E16" s="123"/>
      <c r="F16" s="123"/>
      <c r="G16" s="123"/>
      <c r="H16" s="123"/>
      <c r="I16" s="123"/>
      <c r="J16" s="123"/>
      <c r="K16" s="13"/>
      <c r="L16" s="13"/>
      <c r="M16" s="13"/>
      <c r="N16" s="13"/>
      <c r="O16" s="13"/>
      <c r="P16" s="35"/>
    </row>
    <row r="17" spans="1:252" ht="15">
      <c r="A17" s="36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</row>
    <row r="18" spans="1:252" s="6" customFormat="1" ht="18.75" customHeight="1">
      <c r="A18" s="37"/>
      <c r="B18" s="165"/>
      <c r="C18" s="226" t="s">
        <v>51</v>
      </c>
      <c r="D18" s="227"/>
      <c r="E18" s="228"/>
      <c r="F18" s="229" t="s">
        <v>52</v>
      </c>
      <c r="G18" s="230"/>
      <c r="H18" s="231"/>
      <c r="I18" s="232" t="s">
        <v>47</v>
      </c>
      <c r="J18" s="233"/>
      <c r="K18" s="234"/>
      <c r="L18" s="232"/>
      <c r="M18" s="233"/>
      <c r="N18" s="233"/>
      <c r="O18" s="233"/>
      <c r="P18" s="234"/>
      <c r="Q18" s="38"/>
      <c r="R18" s="92"/>
      <c r="S18" s="92" t="s">
        <v>44</v>
      </c>
      <c r="T18" s="92" t="s">
        <v>45</v>
      </c>
      <c r="U18" s="92" t="s">
        <v>45</v>
      </c>
      <c r="V18" s="93" t="s">
        <v>46</v>
      </c>
      <c r="W18" s="93" t="s">
        <v>44</v>
      </c>
      <c r="X18" s="93" t="s">
        <v>44</v>
      </c>
      <c r="Y18" s="93"/>
      <c r="Z18" s="93"/>
      <c r="AA18" s="92"/>
      <c r="AB18" s="92"/>
      <c r="AC18" s="93"/>
      <c r="AD18" s="142"/>
      <c r="AE18" s="142"/>
      <c r="AF18" s="143"/>
      <c r="AG18" s="143"/>
      <c r="AH18" s="143"/>
    </row>
    <row r="19" spans="1:252" ht="18.75" customHeight="1">
      <c r="A19" s="39">
        <f>DATEVALUE(I2&amp;K2)</f>
        <v>43282</v>
      </c>
      <c r="B19" s="167" t="s">
        <v>0</v>
      </c>
      <c r="C19" s="2" t="s">
        <v>18</v>
      </c>
      <c r="D19" s="9" t="s">
        <v>35</v>
      </c>
      <c r="E19" s="168" t="s">
        <v>32</v>
      </c>
      <c r="F19" s="167" t="s">
        <v>1</v>
      </c>
      <c r="G19" s="171" t="s">
        <v>7</v>
      </c>
      <c r="H19" s="168" t="s">
        <v>2</v>
      </c>
      <c r="I19" s="171" t="s">
        <v>31</v>
      </c>
      <c r="J19" s="3" t="s">
        <v>42</v>
      </c>
      <c r="K19" s="171" t="s">
        <v>33</v>
      </c>
      <c r="L19" s="239" t="s">
        <v>19</v>
      </c>
      <c r="M19" s="240"/>
      <c r="N19" s="240"/>
      <c r="O19" s="240"/>
      <c r="P19" s="241"/>
      <c r="Q19" s="40"/>
      <c r="R19" s="127"/>
      <c r="S19" s="94" t="s">
        <v>24</v>
      </c>
      <c r="T19" s="94" t="s">
        <v>1</v>
      </c>
      <c r="U19" s="94" t="s">
        <v>7</v>
      </c>
      <c r="V19" s="95" t="s">
        <v>2</v>
      </c>
      <c r="W19" s="95" t="s">
        <v>34</v>
      </c>
      <c r="X19" s="96" t="s">
        <v>42</v>
      </c>
      <c r="Y19" s="95" t="s">
        <v>33</v>
      </c>
      <c r="Z19" s="97"/>
    </row>
    <row r="20" spans="1:252" ht="20.25" customHeight="1">
      <c r="A20" s="41" t="str">
        <f t="shared" ref="A20:A50" si="0">TEXT(B20,"TTTT")</f>
        <v>Sonntag</v>
      </c>
      <c r="B20" s="42">
        <f>($A$19+ROW(B1)-1)*(MONTH($A$19+1)=MONTH($A$19))</f>
        <v>43282</v>
      </c>
      <c r="C20" s="43"/>
      <c r="D20" s="44"/>
      <c r="E20" s="52" t="str">
        <f t="shared" ref="E20:E50" si="1">IF(OR(A20="Samstag",A20="Sonntag",C20="UU"),"",
IF(C20="SV",D20,
IF(OR($E$15="",B20&lt;$E$15),IF($N$11=0,HLOOKUP($A20,$I$9:$M$10,2,FALSE),IF($N$11=$F$10,HLOOKUP($A20,$I$9:$M$11,3,FALSE),"FEHLER")),
IF($N$15=0,HLOOKUP($A20,$I$13:$M$14,2,FALSE),IF($N$15=$F$14,HLOOKUP($A20,$I$13:$M$15,3,FALSE),"FEHLER")))))</f>
        <v/>
      </c>
      <c r="F20" s="46"/>
      <c r="G20" s="46"/>
      <c r="H20" s="46"/>
      <c r="I20" s="47">
        <f t="shared" ref="I20:I50" si="2">IF(OR(C20="K",C20="U",C20="F"),E20,IF(C20="SU",IF(H20="",D20,((V20-T20)-U20)+D20),IF(AND(H20="",E20=""),0,(V20-T20)-U20)))</f>
        <v>0</v>
      </c>
      <c r="J20" s="47">
        <f>IF(E20="",I20,I20-E20)</f>
        <v>0</v>
      </c>
      <c r="K20" s="48">
        <f>SUM($M$7,J20)</f>
        <v>0</v>
      </c>
      <c r="L20" s="242"/>
      <c r="M20" s="243"/>
      <c r="N20" s="243"/>
      <c r="O20" s="243"/>
      <c r="P20" s="244"/>
      <c r="Q20" s="128" t="b">
        <f>IF($G$15=FALSE(),FALSE(),IF($B20&gt;=$E$15,TRUE(),FALSE()))</f>
        <v>0</v>
      </c>
      <c r="S20" s="98">
        <f t="shared" ref="S20:S50" si="3">IF(E20="",0,INT(E20)+((E20-INT(E20))/100*60))</f>
        <v>0</v>
      </c>
      <c r="T20" s="98">
        <f t="shared" ref="T20:V50" si="4">IF(F20="",0,INT(F20)+((F20-INT(F20))*100/60))</f>
        <v>0</v>
      </c>
      <c r="U20" s="98">
        <f t="shared" si="4"/>
        <v>0</v>
      </c>
      <c r="V20" s="98">
        <f t="shared" si="4"/>
        <v>0</v>
      </c>
      <c r="W20" s="98">
        <f t="shared" ref="W20:Y50" si="5">IF(I20="","",INT(I20)+((I20-INT(I20))/100*60))</f>
        <v>0</v>
      </c>
      <c r="X20" s="98">
        <f t="shared" si="5"/>
        <v>0</v>
      </c>
      <c r="Y20" s="98">
        <f t="shared" si="5"/>
        <v>0</v>
      </c>
      <c r="Z20" s="98"/>
      <c r="AE20" s="144"/>
    </row>
    <row r="21" spans="1:252" s="141" customFormat="1" ht="20.25" customHeight="1">
      <c r="A21" s="41" t="str">
        <f t="shared" si="0"/>
        <v>Montag</v>
      </c>
      <c r="B21" s="49">
        <f>($A$19+ROW(B2)-1)*(MONTH(B20+1)=MONTH($A$19))</f>
        <v>43283</v>
      </c>
      <c r="C21" s="50"/>
      <c r="D21" s="51"/>
      <c r="E21" s="52">
        <f t="shared" si="1"/>
        <v>0</v>
      </c>
      <c r="F21" s="46"/>
      <c r="G21" s="46"/>
      <c r="H21" s="46"/>
      <c r="I21" s="47">
        <f t="shared" si="2"/>
        <v>0</v>
      </c>
      <c r="J21" s="47">
        <f t="shared" ref="J21:J50" si="6">IF(E21="",I21,I21-E21)</f>
        <v>0</v>
      </c>
      <c r="K21" s="48">
        <f t="shared" ref="K21:K50" si="7">SUM(K20,J21)</f>
        <v>0</v>
      </c>
      <c r="L21" s="245"/>
      <c r="M21" s="246"/>
      <c r="N21" s="246"/>
      <c r="O21" s="246"/>
      <c r="P21" s="247"/>
      <c r="Q21" s="128" t="b">
        <f t="shared" ref="Q21:Q50" si="8">IF($G$15=FALSE(),FALSE(),IF($B21&gt;=$E$15,TRUE(),FALSE()))</f>
        <v>0</v>
      </c>
      <c r="R21" s="128"/>
      <c r="S21" s="98">
        <f t="shared" si="3"/>
        <v>0</v>
      </c>
      <c r="T21" s="98">
        <f t="shared" si="4"/>
        <v>0</v>
      </c>
      <c r="U21" s="98">
        <f t="shared" si="4"/>
        <v>0</v>
      </c>
      <c r="V21" s="98">
        <f t="shared" si="4"/>
        <v>0</v>
      </c>
      <c r="W21" s="98">
        <f t="shared" si="5"/>
        <v>0</v>
      </c>
      <c r="X21" s="98">
        <f t="shared" si="5"/>
        <v>0</v>
      </c>
      <c r="Y21" s="98">
        <f t="shared" si="5"/>
        <v>0</v>
      </c>
      <c r="Z21" s="98"/>
      <c r="AA21" s="90"/>
      <c r="AB21" s="90"/>
      <c r="AC21" s="10"/>
      <c r="AD21" s="139"/>
      <c r="AE21" s="144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</row>
    <row r="22" spans="1:252" s="141" customFormat="1" ht="20.25" customHeight="1">
      <c r="A22" s="41" t="str">
        <f t="shared" si="0"/>
        <v>Dienstag</v>
      </c>
      <c r="B22" s="49">
        <f t="shared" ref="B22:B50" si="9">($A$19+ROW(B3)-1)*(MONTH(B21+1)=MONTH($A$19))</f>
        <v>43284</v>
      </c>
      <c r="C22" s="50"/>
      <c r="D22" s="51"/>
      <c r="E22" s="52">
        <f t="shared" si="1"/>
        <v>0</v>
      </c>
      <c r="F22" s="46"/>
      <c r="G22" s="46"/>
      <c r="H22" s="46"/>
      <c r="I22" s="47">
        <f t="shared" si="2"/>
        <v>0</v>
      </c>
      <c r="J22" s="47">
        <f t="shared" si="6"/>
        <v>0</v>
      </c>
      <c r="K22" s="48">
        <f t="shared" si="7"/>
        <v>0</v>
      </c>
      <c r="L22" s="245"/>
      <c r="M22" s="246"/>
      <c r="N22" s="246"/>
      <c r="O22" s="246"/>
      <c r="P22" s="247"/>
      <c r="Q22" s="128" t="b">
        <f t="shared" si="8"/>
        <v>0</v>
      </c>
      <c r="R22" s="128"/>
      <c r="S22" s="98">
        <f t="shared" si="3"/>
        <v>0</v>
      </c>
      <c r="T22" s="98">
        <f t="shared" si="4"/>
        <v>0</v>
      </c>
      <c r="U22" s="98">
        <f t="shared" si="4"/>
        <v>0</v>
      </c>
      <c r="V22" s="98">
        <f t="shared" si="4"/>
        <v>0</v>
      </c>
      <c r="W22" s="98">
        <f t="shared" si="5"/>
        <v>0</v>
      </c>
      <c r="X22" s="98">
        <f t="shared" si="5"/>
        <v>0</v>
      </c>
      <c r="Y22" s="98">
        <f t="shared" si="5"/>
        <v>0</v>
      </c>
      <c r="Z22" s="98"/>
      <c r="AA22" s="90"/>
      <c r="AB22" s="90"/>
      <c r="AC22" s="10"/>
      <c r="AD22" s="139"/>
      <c r="AE22" s="144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</row>
    <row r="23" spans="1:252" s="141" customFormat="1" ht="20.25" customHeight="1">
      <c r="A23" s="41" t="str">
        <f t="shared" si="0"/>
        <v>Mittwoch</v>
      </c>
      <c r="B23" s="49">
        <f t="shared" si="9"/>
        <v>43285</v>
      </c>
      <c r="C23" s="50"/>
      <c r="D23" s="51"/>
      <c r="E23" s="52">
        <f t="shared" si="1"/>
        <v>0</v>
      </c>
      <c r="F23" s="46"/>
      <c r="G23" s="46"/>
      <c r="H23" s="46"/>
      <c r="I23" s="47">
        <f t="shared" si="2"/>
        <v>0</v>
      </c>
      <c r="J23" s="47">
        <f t="shared" si="6"/>
        <v>0</v>
      </c>
      <c r="K23" s="48">
        <f t="shared" si="7"/>
        <v>0</v>
      </c>
      <c r="L23" s="245"/>
      <c r="M23" s="246"/>
      <c r="N23" s="246"/>
      <c r="O23" s="246"/>
      <c r="P23" s="247"/>
      <c r="Q23" s="128" t="b">
        <f t="shared" si="8"/>
        <v>0</v>
      </c>
      <c r="R23" s="128"/>
      <c r="S23" s="98">
        <f t="shared" si="3"/>
        <v>0</v>
      </c>
      <c r="T23" s="98">
        <f t="shared" si="4"/>
        <v>0</v>
      </c>
      <c r="U23" s="98">
        <f t="shared" si="4"/>
        <v>0</v>
      </c>
      <c r="V23" s="98">
        <f t="shared" si="4"/>
        <v>0</v>
      </c>
      <c r="W23" s="98">
        <f t="shared" si="5"/>
        <v>0</v>
      </c>
      <c r="X23" s="98">
        <f t="shared" si="5"/>
        <v>0</v>
      </c>
      <c r="Y23" s="98">
        <f t="shared" si="5"/>
        <v>0</v>
      </c>
      <c r="Z23" s="98"/>
      <c r="AA23" s="90"/>
      <c r="AB23" s="90"/>
      <c r="AC23" s="10"/>
      <c r="AD23" s="139"/>
      <c r="AE23" s="144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</row>
    <row r="24" spans="1:252" s="141" customFormat="1" ht="20.25" customHeight="1">
      <c r="A24" s="41" t="str">
        <f t="shared" si="0"/>
        <v>Donnerstag</v>
      </c>
      <c r="B24" s="49">
        <f t="shared" si="9"/>
        <v>43286</v>
      </c>
      <c r="C24" s="50"/>
      <c r="D24" s="51"/>
      <c r="E24" s="52">
        <f t="shared" si="1"/>
        <v>0</v>
      </c>
      <c r="F24" s="46"/>
      <c r="G24" s="46"/>
      <c r="H24" s="46"/>
      <c r="I24" s="47">
        <f t="shared" si="2"/>
        <v>0</v>
      </c>
      <c r="J24" s="47">
        <f t="shared" si="6"/>
        <v>0</v>
      </c>
      <c r="K24" s="48">
        <f t="shared" si="7"/>
        <v>0</v>
      </c>
      <c r="L24" s="245"/>
      <c r="M24" s="246"/>
      <c r="N24" s="246"/>
      <c r="O24" s="246"/>
      <c r="P24" s="247"/>
      <c r="Q24" s="128" t="b">
        <f t="shared" si="8"/>
        <v>0</v>
      </c>
      <c r="R24" s="128"/>
      <c r="S24" s="98">
        <f t="shared" si="3"/>
        <v>0</v>
      </c>
      <c r="T24" s="98">
        <f t="shared" si="4"/>
        <v>0</v>
      </c>
      <c r="U24" s="98">
        <f t="shared" si="4"/>
        <v>0</v>
      </c>
      <c r="V24" s="98">
        <f t="shared" si="4"/>
        <v>0</v>
      </c>
      <c r="W24" s="98">
        <f t="shared" si="5"/>
        <v>0</v>
      </c>
      <c r="X24" s="98">
        <f t="shared" si="5"/>
        <v>0</v>
      </c>
      <c r="Y24" s="98">
        <f t="shared" si="5"/>
        <v>0</v>
      </c>
      <c r="Z24" s="98"/>
      <c r="AA24" s="90"/>
      <c r="AB24" s="90"/>
      <c r="AC24" s="10"/>
      <c r="AD24" s="139"/>
      <c r="AE24" s="144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</row>
    <row r="25" spans="1:252" s="141" customFormat="1" ht="20.25" customHeight="1">
      <c r="A25" s="41" t="str">
        <f t="shared" si="0"/>
        <v>Freitag</v>
      </c>
      <c r="B25" s="49">
        <f t="shared" si="9"/>
        <v>43287</v>
      </c>
      <c r="C25" s="50"/>
      <c r="D25" s="51"/>
      <c r="E25" s="52">
        <f t="shared" si="1"/>
        <v>0</v>
      </c>
      <c r="F25" s="46"/>
      <c r="G25" s="46"/>
      <c r="H25" s="46"/>
      <c r="I25" s="47">
        <f t="shared" si="2"/>
        <v>0</v>
      </c>
      <c r="J25" s="47">
        <f t="shared" si="6"/>
        <v>0</v>
      </c>
      <c r="K25" s="48">
        <f t="shared" si="7"/>
        <v>0</v>
      </c>
      <c r="L25" s="245"/>
      <c r="M25" s="246"/>
      <c r="N25" s="246"/>
      <c r="O25" s="246"/>
      <c r="P25" s="247"/>
      <c r="Q25" s="128" t="b">
        <f t="shared" si="8"/>
        <v>0</v>
      </c>
      <c r="R25" s="128"/>
      <c r="S25" s="98">
        <f t="shared" si="3"/>
        <v>0</v>
      </c>
      <c r="T25" s="98">
        <f t="shared" si="4"/>
        <v>0</v>
      </c>
      <c r="U25" s="98">
        <f t="shared" si="4"/>
        <v>0</v>
      </c>
      <c r="V25" s="98">
        <f t="shared" si="4"/>
        <v>0</v>
      </c>
      <c r="W25" s="98">
        <f t="shared" si="5"/>
        <v>0</v>
      </c>
      <c r="X25" s="98">
        <f t="shared" si="5"/>
        <v>0</v>
      </c>
      <c r="Y25" s="98">
        <f t="shared" si="5"/>
        <v>0</v>
      </c>
      <c r="Z25" s="98"/>
      <c r="AA25" s="90"/>
      <c r="AB25" s="90"/>
      <c r="AC25" s="10"/>
      <c r="AD25" s="139"/>
      <c r="AE25" s="144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</row>
    <row r="26" spans="1:252" s="141" customFormat="1" ht="20.25" customHeight="1">
      <c r="A26" s="41" t="str">
        <f t="shared" si="0"/>
        <v>Samstag</v>
      </c>
      <c r="B26" s="49">
        <f t="shared" si="9"/>
        <v>43288</v>
      </c>
      <c r="C26" s="50"/>
      <c r="D26" s="51"/>
      <c r="E26" s="52" t="str">
        <f t="shared" si="1"/>
        <v/>
      </c>
      <c r="F26" s="46"/>
      <c r="G26" s="46"/>
      <c r="H26" s="46"/>
      <c r="I26" s="47">
        <f t="shared" si="2"/>
        <v>0</v>
      </c>
      <c r="J26" s="47">
        <f t="shared" si="6"/>
        <v>0</v>
      </c>
      <c r="K26" s="48">
        <f t="shared" si="7"/>
        <v>0</v>
      </c>
      <c r="L26" s="245"/>
      <c r="M26" s="246"/>
      <c r="N26" s="246"/>
      <c r="O26" s="246"/>
      <c r="P26" s="247"/>
      <c r="Q26" s="128" t="b">
        <f t="shared" si="8"/>
        <v>0</v>
      </c>
      <c r="R26" s="128"/>
      <c r="S26" s="98">
        <f t="shared" si="3"/>
        <v>0</v>
      </c>
      <c r="T26" s="98">
        <f t="shared" si="4"/>
        <v>0</v>
      </c>
      <c r="U26" s="98">
        <f t="shared" si="4"/>
        <v>0</v>
      </c>
      <c r="V26" s="98">
        <f t="shared" si="4"/>
        <v>0</v>
      </c>
      <c r="W26" s="98">
        <f t="shared" si="5"/>
        <v>0</v>
      </c>
      <c r="X26" s="98">
        <f t="shared" si="5"/>
        <v>0</v>
      </c>
      <c r="Y26" s="98">
        <f t="shared" si="5"/>
        <v>0</v>
      </c>
      <c r="Z26" s="98"/>
      <c r="AA26" s="90"/>
      <c r="AB26" s="90"/>
      <c r="AC26" s="10"/>
      <c r="AD26" s="139"/>
      <c r="AE26" s="144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</row>
    <row r="27" spans="1:252" s="141" customFormat="1" ht="20.25" customHeight="1">
      <c r="A27" s="41" t="str">
        <f t="shared" si="0"/>
        <v>Sonntag</v>
      </c>
      <c r="B27" s="49">
        <f t="shared" si="9"/>
        <v>43289</v>
      </c>
      <c r="C27" s="50"/>
      <c r="D27" s="51"/>
      <c r="E27" s="52" t="str">
        <f t="shared" si="1"/>
        <v/>
      </c>
      <c r="F27" s="46"/>
      <c r="G27" s="46"/>
      <c r="H27" s="46"/>
      <c r="I27" s="47">
        <f t="shared" si="2"/>
        <v>0</v>
      </c>
      <c r="J27" s="47">
        <f t="shared" si="6"/>
        <v>0</v>
      </c>
      <c r="K27" s="48">
        <f t="shared" si="7"/>
        <v>0</v>
      </c>
      <c r="L27" s="245"/>
      <c r="M27" s="246"/>
      <c r="N27" s="246"/>
      <c r="O27" s="246"/>
      <c r="P27" s="247"/>
      <c r="Q27" s="128" t="b">
        <f t="shared" si="8"/>
        <v>0</v>
      </c>
      <c r="R27" s="128"/>
      <c r="S27" s="98">
        <f t="shared" si="3"/>
        <v>0</v>
      </c>
      <c r="T27" s="98">
        <f t="shared" si="4"/>
        <v>0</v>
      </c>
      <c r="U27" s="98">
        <f t="shared" si="4"/>
        <v>0</v>
      </c>
      <c r="V27" s="98">
        <f t="shared" si="4"/>
        <v>0</v>
      </c>
      <c r="W27" s="98">
        <f t="shared" si="5"/>
        <v>0</v>
      </c>
      <c r="X27" s="98">
        <f t="shared" si="5"/>
        <v>0</v>
      </c>
      <c r="Y27" s="98">
        <f t="shared" si="5"/>
        <v>0</v>
      </c>
      <c r="Z27" s="98"/>
      <c r="AA27" s="90"/>
      <c r="AB27" s="90"/>
      <c r="AC27" s="10"/>
      <c r="AD27" s="139"/>
      <c r="AE27" s="144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</row>
    <row r="28" spans="1:252" s="141" customFormat="1" ht="20.25" customHeight="1">
      <c r="A28" s="41" t="str">
        <f t="shared" si="0"/>
        <v>Montag</v>
      </c>
      <c r="B28" s="49">
        <f t="shared" si="9"/>
        <v>43290</v>
      </c>
      <c r="C28" s="50"/>
      <c r="D28" s="51"/>
      <c r="E28" s="52">
        <f t="shared" si="1"/>
        <v>0</v>
      </c>
      <c r="F28" s="46"/>
      <c r="G28" s="46"/>
      <c r="H28" s="46"/>
      <c r="I28" s="47">
        <f t="shared" si="2"/>
        <v>0</v>
      </c>
      <c r="J28" s="47">
        <f t="shared" si="6"/>
        <v>0</v>
      </c>
      <c r="K28" s="48">
        <f t="shared" si="7"/>
        <v>0</v>
      </c>
      <c r="L28" s="245"/>
      <c r="M28" s="246"/>
      <c r="N28" s="246"/>
      <c r="O28" s="246"/>
      <c r="P28" s="247"/>
      <c r="Q28" s="128" t="b">
        <f t="shared" si="8"/>
        <v>0</v>
      </c>
      <c r="R28" s="128"/>
      <c r="S28" s="98">
        <f t="shared" si="3"/>
        <v>0</v>
      </c>
      <c r="T28" s="98">
        <f t="shared" si="4"/>
        <v>0</v>
      </c>
      <c r="U28" s="98">
        <f t="shared" si="4"/>
        <v>0</v>
      </c>
      <c r="V28" s="98">
        <f t="shared" si="4"/>
        <v>0</v>
      </c>
      <c r="W28" s="98">
        <f t="shared" si="5"/>
        <v>0</v>
      </c>
      <c r="X28" s="98">
        <f t="shared" si="5"/>
        <v>0</v>
      </c>
      <c r="Y28" s="98">
        <f t="shared" si="5"/>
        <v>0</v>
      </c>
      <c r="Z28" s="98"/>
      <c r="AA28" s="90"/>
      <c r="AB28" s="90"/>
      <c r="AC28" s="10"/>
      <c r="AD28" s="139"/>
      <c r="AE28" s="144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</row>
    <row r="29" spans="1:252" s="141" customFormat="1" ht="20.25" customHeight="1">
      <c r="A29" s="41" t="str">
        <f t="shared" si="0"/>
        <v>Dienstag</v>
      </c>
      <c r="B29" s="49">
        <f t="shared" si="9"/>
        <v>43291</v>
      </c>
      <c r="C29" s="50"/>
      <c r="D29" s="51"/>
      <c r="E29" s="52">
        <f t="shared" si="1"/>
        <v>0</v>
      </c>
      <c r="F29" s="46"/>
      <c r="G29" s="46"/>
      <c r="H29" s="46"/>
      <c r="I29" s="47">
        <f t="shared" si="2"/>
        <v>0</v>
      </c>
      <c r="J29" s="47">
        <f t="shared" si="6"/>
        <v>0</v>
      </c>
      <c r="K29" s="48">
        <f t="shared" si="7"/>
        <v>0</v>
      </c>
      <c r="L29" s="245"/>
      <c r="M29" s="246"/>
      <c r="N29" s="246"/>
      <c r="O29" s="246"/>
      <c r="P29" s="247"/>
      <c r="Q29" s="128" t="b">
        <f t="shared" si="8"/>
        <v>0</v>
      </c>
      <c r="R29" s="128"/>
      <c r="S29" s="98">
        <f t="shared" si="3"/>
        <v>0</v>
      </c>
      <c r="T29" s="98">
        <f t="shared" si="4"/>
        <v>0</v>
      </c>
      <c r="U29" s="98">
        <f t="shared" si="4"/>
        <v>0</v>
      </c>
      <c r="V29" s="98">
        <f t="shared" si="4"/>
        <v>0</v>
      </c>
      <c r="W29" s="98">
        <f t="shared" si="5"/>
        <v>0</v>
      </c>
      <c r="X29" s="98">
        <f t="shared" si="5"/>
        <v>0</v>
      </c>
      <c r="Y29" s="98">
        <f t="shared" si="5"/>
        <v>0</v>
      </c>
      <c r="Z29" s="98"/>
      <c r="AA29" s="90"/>
      <c r="AB29" s="90"/>
      <c r="AC29" s="10"/>
      <c r="AD29" s="139"/>
      <c r="AE29" s="144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</row>
    <row r="30" spans="1:252" s="141" customFormat="1" ht="20.25" customHeight="1">
      <c r="A30" s="41" t="str">
        <f t="shared" si="0"/>
        <v>Mittwoch</v>
      </c>
      <c r="B30" s="49">
        <f t="shared" si="9"/>
        <v>43292</v>
      </c>
      <c r="C30" s="50"/>
      <c r="D30" s="51"/>
      <c r="E30" s="52">
        <f t="shared" si="1"/>
        <v>0</v>
      </c>
      <c r="F30" s="46"/>
      <c r="G30" s="46"/>
      <c r="H30" s="46"/>
      <c r="I30" s="47">
        <f t="shared" si="2"/>
        <v>0</v>
      </c>
      <c r="J30" s="47">
        <f t="shared" si="6"/>
        <v>0</v>
      </c>
      <c r="K30" s="48">
        <f t="shared" si="7"/>
        <v>0</v>
      </c>
      <c r="L30" s="245"/>
      <c r="M30" s="246"/>
      <c r="N30" s="246"/>
      <c r="O30" s="246"/>
      <c r="P30" s="247"/>
      <c r="Q30" s="128" t="b">
        <f t="shared" si="8"/>
        <v>0</v>
      </c>
      <c r="R30" s="128"/>
      <c r="S30" s="98">
        <f t="shared" si="3"/>
        <v>0</v>
      </c>
      <c r="T30" s="98">
        <f t="shared" si="4"/>
        <v>0</v>
      </c>
      <c r="U30" s="98">
        <f t="shared" si="4"/>
        <v>0</v>
      </c>
      <c r="V30" s="98">
        <f t="shared" si="4"/>
        <v>0</v>
      </c>
      <c r="W30" s="98">
        <f t="shared" si="5"/>
        <v>0</v>
      </c>
      <c r="X30" s="98">
        <f t="shared" si="5"/>
        <v>0</v>
      </c>
      <c r="Y30" s="98">
        <f t="shared" si="5"/>
        <v>0</v>
      </c>
      <c r="Z30" s="98"/>
      <c r="AA30" s="90"/>
      <c r="AB30" s="99"/>
      <c r="AC30" s="10"/>
      <c r="AD30" s="139"/>
      <c r="AE30" s="144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</row>
    <row r="31" spans="1:252" s="141" customFormat="1" ht="20.25" customHeight="1">
      <c r="A31" s="41" t="str">
        <f t="shared" si="0"/>
        <v>Donnerstag</v>
      </c>
      <c r="B31" s="49">
        <f t="shared" si="9"/>
        <v>43293</v>
      </c>
      <c r="C31" s="50"/>
      <c r="D31" s="51"/>
      <c r="E31" s="52">
        <f t="shared" si="1"/>
        <v>0</v>
      </c>
      <c r="F31" s="46"/>
      <c r="G31" s="46"/>
      <c r="H31" s="46"/>
      <c r="I31" s="47">
        <f t="shared" si="2"/>
        <v>0</v>
      </c>
      <c r="J31" s="47">
        <f t="shared" si="6"/>
        <v>0</v>
      </c>
      <c r="K31" s="48">
        <f t="shared" si="7"/>
        <v>0</v>
      </c>
      <c r="L31" s="245"/>
      <c r="M31" s="246"/>
      <c r="N31" s="246"/>
      <c r="O31" s="246"/>
      <c r="P31" s="247"/>
      <c r="Q31" s="128" t="b">
        <f t="shared" si="8"/>
        <v>0</v>
      </c>
      <c r="R31" s="128"/>
      <c r="S31" s="98">
        <f t="shared" si="3"/>
        <v>0</v>
      </c>
      <c r="T31" s="98">
        <f t="shared" si="4"/>
        <v>0</v>
      </c>
      <c r="U31" s="98">
        <f t="shared" si="4"/>
        <v>0</v>
      </c>
      <c r="V31" s="98">
        <f t="shared" si="4"/>
        <v>0</v>
      </c>
      <c r="W31" s="98">
        <f t="shared" si="5"/>
        <v>0</v>
      </c>
      <c r="X31" s="98">
        <f t="shared" si="5"/>
        <v>0</v>
      </c>
      <c r="Y31" s="98">
        <f t="shared" si="5"/>
        <v>0</v>
      </c>
      <c r="Z31" s="98"/>
      <c r="AA31" s="90"/>
      <c r="AB31" s="90"/>
      <c r="AC31" s="10"/>
      <c r="AD31" s="139"/>
      <c r="AE31" s="144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</row>
    <row r="32" spans="1:252" s="141" customFormat="1" ht="20.25" customHeight="1">
      <c r="A32" s="41" t="str">
        <f t="shared" si="0"/>
        <v>Freitag</v>
      </c>
      <c r="B32" s="49">
        <f t="shared" si="9"/>
        <v>43294</v>
      </c>
      <c r="C32" s="50"/>
      <c r="D32" s="51"/>
      <c r="E32" s="52">
        <f t="shared" si="1"/>
        <v>0</v>
      </c>
      <c r="F32" s="46"/>
      <c r="G32" s="46"/>
      <c r="H32" s="46"/>
      <c r="I32" s="47">
        <f t="shared" si="2"/>
        <v>0</v>
      </c>
      <c r="J32" s="47">
        <f t="shared" si="6"/>
        <v>0</v>
      </c>
      <c r="K32" s="48">
        <f t="shared" si="7"/>
        <v>0</v>
      </c>
      <c r="L32" s="245"/>
      <c r="M32" s="246"/>
      <c r="N32" s="246"/>
      <c r="O32" s="246"/>
      <c r="P32" s="247"/>
      <c r="Q32" s="128" t="b">
        <f t="shared" si="8"/>
        <v>0</v>
      </c>
      <c r="R32" s="128"/>
      <c r="S32" s="98">
        <f t="shared" si="3"/>
        <v>0</v>
      </c>
      <c r="T32" s="98">
        <f t="shared" si="4"/>
        <v>0</v>
      </c>
      <c r="U32" s="98">
        <f t="shared" si="4"/>
        <v>0</v>
      </c>
      <c r="V32" s="98">
        <f t="shared" si="4"/>
        <v>0</v>
      </c>
      <c r="W32" s="98">
        <f t="shared" si="5"/>
        <v>0</v>
      </c>
      <c r="X32" s="98">
        <f t="shared" si="5"/>
        <v>0</v>
      </c>
      <c r="Y32" s="98">
        <f t="shared" si="5"/>
        <v>0</v>
      </c>
      <c r="Z32" s="98"/>
      <c r="AA32" s="90"/>
      <c r="AB32" s="90"/>
      <c r="AC32" s="10"/>
      <c r="AD32" s="139"/>
      <c r="AE32" s="144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</row>
    <row r="33" spans="1:252" s="141" customFormat="1" ht="20.25" customHeight="1">
      <c r="A33" s="41" t="str">
        <f t="shared" si="0"/>
        <v>Samstag</v>
      </c>
      <c r="B33" s="49">
        <f t="shared" si="9"/>
        <v>43295</v>
      </c>
      <c r="C33" s="50"/>
      <c r="D33" s="51"/>
      <c r="E33" s="52" t="str">
        <f t="shared" si="1"/>
        <v/>
      </c>
      <c r="F33" s="46"/>
      <c r="G33" s="46"/>
      <c r="H33" s="46"/>
      <c r="I33" s="47">
        <f t="shared" si="2"/>
        <v>0</v>
      </c>
      <c r="J33" s="47">
        <f t="shared" si="6"/>
        <v>0</v>
      </c>
      <c r="K33" s="48">
        <f t="shared" si="7"/>
        <v>0</v>
      </c>
      <c r="L33" s="245"/>
      <c r="M33" s="246"/>
      <c r="N33" s="246"/>
      <c r="O33" s="246"/>
      <c r="P33" s="247"/>
      <c r="Q33" s="128" t="b">
        <f t="shared" si="8"/>
        <v>0</v>
      </c>
      <c r="R33" s="128"/>
      <c r="S33" s="98">
        <f t="shared" si="3"/>
        <v>0</v>
      </c>
      <c r="T33" s="98">
        <f t="shared" si="4"/>
        <v>0</v>
      </c>
      <c r="U33" s="98">
        <f t="shared" si="4"/>
        <v>0</v>
      </c>
      <c r="V33" s="98">
        <f t="shared" si="4"/>
        <v>0</v>
      </c>
      <c r="W33" s="98">
        <f t="shared" si="5"/>
        <v>0</v>
      </c>
      <c r="X33" s="98">
        <f t="shared" si="5"/>
        <v>0</v>
      </c>
      <c r="Y33" s="98">
        <f t="shared" si="5"/>
        <v>0</v>
      </c>
      <c r="Z33" s="98"/>
      <c r="AA33" s="90"/>
      <c r="AB33" s="90"/>
      <c r="AC33" s="10"/>
      <c r="AD33" s="139"/>
      <c r="AE33" s="144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</row>
    <row r="34" spans="1:252" s="141" customFormat="1" ht="20.25" customHeight="1">
      <c r="A34" s="41" t="str">
        <f t="shared" si="0"/>
        <v>Sonntag</v>
      </c>
      <c r="B34" s="49">
        <f t="shared" si="9"/>
        <v>43296</v>
      </c>
      <c r="C34" s="50"/>
      <c r="D34" s="51"/>
      <c r="E34" s="52" t="str">
        <f t="shared" si="1"/>
        <v/>
      </c>
      <c r="F34" s="46"/>
      <c r="G34" s="46"/>
      <c r="H34" s="46"/>
      <c r="I34" s="47">
        <f t="shared" si="2"/>
        <v>0</v>
      </c>
      <c r="J34" s="47">
        <f t="shared" si="6"/>
        <v>0</v>
      </c>
      <c r="K34" s="48">
        <f t="shared" si="7"/>
        <v>0</v>
      </c>
      <c r="L34" s="245"/>
      <c r="M34" s="246"/>
      <c r="N34" s="246"/>
      <c r="O34" s="246"/>
      <c r="P34" s="247"/>
      <c r="Q34" s="128" t="b">
        <f t="shared" si="8"/>
        <v>1</v>
      </c>
      <c r="R34" s="128"/>
      <c r="S34" s="98">
        <f t="shared" si="3"/>
        <v>0</v>
      </c>
      <c r="T34" s="98">
        <f t="shared" si="4"/>
        <v>0</v>
      </c>
      <c r="U34" s="98">
        <f t="shared" si="4"/>
        <v>0</v>
      </c>
      <c r="V34" s="98">
        <f t="shared" si="4"/>
        <v>0</v>
      </c>
      <c r="W34" s="98">
        <f t="shared" si="5"/>
        <v>0</v>
      </c>
      <c r="X34" s="98">
        <f t="shared" si="5"/>
        <v>0</v>
      </c>
      <c r="Y34" s="98">
        <f t="shared" si="5"/>
        <v>0</v>
      </c>
      <c r="Z34" s="98"/>
      <c r="AA34" s="90"/>
      <c r="AB34" s="90"/>
      <c r="AC34" s="10"/>
      <c r="AD34" s="139"/>
      <c r="AE34" s="144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</row>
    <row r="35" spans="1:252" s="141" customFormat="1" ht="20.25" customHeight="1">
      <c r="A35" s="41" t="str">
        <f t="shared" si="0"/>
        <v>Montag</v>
      </c>
      <c r="B35" s="49">
        <f t="shared" si="9"/>
        <v>43297</v>
      </c>
      <c r="C35" s="50"/>
      <c r="D35" s="51"/>
      <c r="E35" s="52">
        <f t="shared" si="1"/>
        <v>2</v>
      </c>
      <c r="F35" s="46">
        <v>14</v>
      </c>
      <c r="G35" s="46"/>
      <c r="H35" s="46">
        <v>17</v>
      </c>
      <c r="I35" s="47">
        <f t="shared" si="2"/>
        <v>3</v>
      </c>
      <c r="J35" s="47">
        <f t="shared" si="6"/>
        <v>1</v>
      </c>
      <c r="K35" s="48">
        <f t="shared" si="7"/>
        <v>1</v>
      </c>
      <c r="L35" s="245"/>
      <c r="M35" s="246"/>
      <c r="N35" s="246"/>
      <c r="O35" s="246"/>
      <c r="P35" s="247"/>
      <c r="Q35" s="128" t="b">
        <f t="shared" si="8"/>
        <v>1</v>
      </c>
      <c r="R35" s="128"/>
      <c r="S35" s="98">
        <f t="shared" si="3"/>
        <v>2</v>
      </c>
      <c r="T35" s="98">
        <f t="shared" si="4"/>
        <v>14</v>
      </c>
      <c r="U35" s="98">
        <f t="shared" si="4"/>
        <v>0</v>
      </c>
      <c r="V35" s="98">
        <f t="shared" si="4"/>
        <v>17</v>
      </c>
      <c r="W35" s="98">
        <f t="shared" si="5"/>
        <v>3</v>
      </c>
      <c r="X35" s="98">
        <f t="shared" si="5"/>
        <v>1</v>
      </c>
      <c r="Y35" s="98">
        <f t="shared" si="5"/>
        <v>1</v>
      </c>
      <c r="Z35" s="98"/>
      <c r="AA35" s="90"/>
      <c r="AB35" s="90"/>
      <c r="AC35" s="10"/>
      <c r="AD35" s="139"/>
      <c r="AE35" s="144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</row>
    <row r="36" spans="1:252" s="141" customFormat="1" ht="20.25" customHeight="1">
      <c r="A36" s="41" t="str">
        <f t="shared" si="0"/>
        <v>Dienstag</v>
      </c>
      <c r="B36" s="49">
        <f t="shared" si="9"/>
        <v>43298</v>
      </c>
      <c r="C36" s="50"/>
      <c r="D36" s="51"/>
      <c r="E36" s="52">
        <f t="shared" si="1"/>
        <v>2</v>
      </c>
      <c r="F36" s="46">
        <v>14</v>
      </c>
      <c r="G36" s="46"/>
      <c r="H36" s="46">
        <v>18.3</v>
      </c>
      <c r="I36" s="47">
        <f t="shared" si="2"/>
        <v>4.5</v>
      </c>
      <c r="J36" s="47">
        <f t="shared" si="6"/>
        <v>2.5</v>
      </c>
      <c r="K36" s="48">
        <f t="shared" si="7"/>
        <v>3.5</v>
      </c>
      <c r="L36" s="245"/>
      <c r="M36" s="246"/>
      <c r="N36" s="246"/>
      <c r="O36" s="246"/>
      <c r="P36" s="247"/>
      <c r="Q36" s="128" t="b">
        <f t="shared" si="8"/>
        <v>1</v>
      </c>
      <c r="R36" s="128"/>
      <c r="S36" s="98">
        <f t="shared" si="3"/>
        <v>2</v>
      </c>
      <c r="T36" s="98">
        <f t="shared" si="4"/>
        <v>14</v>
      </c>
      <c r="U36" s="98">
        <f t="shared" si="4"/>
        <v>0</v>
      </c>
      <c r="V36" s="98">
        <f t="shared" si="4"/>
        <v>18.5</v>
      </c>
      <c r="W36" s="98">
        <f t="shared" si="5"/>
        <v>4.3</v>
      </c>
      <c r="X36" s="98">
        <f t="shared" si="5"/>
        <v>2.2999999999999998</v>
      </c>
      <c r="Y36" s="98">
        <f t="shared" si="5"/>
        <v>3.3</v>
      </c>
      <c r="Z36" s="98"/>
      <c r="AA36" s="90"/>
      <c r="AB36" s="90"/>
      <c r="AC36" s="10"/>
      <c r="AD36" s="139"/>
      <c r="AE36" s="144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</row>
    <row r="37" spans="1:252" s="141" customFormat="1" ht="20.25" customHeight="1">
      <c r="A37" s="41" t="str">
        <f t="shared" si="0"/>
        <v>Mittwoch</v>
      </c>
      <c r="B37" s="49">
        <f t="shared" si="9"/>
        <v>43299</v>
      </c>
      <c r="C37" s="50"/>
      <c r="D37" s="51"/>
      <c r="E37" s="52">
        <f t="shared" si="1"/>
        <v>2</v>
      </c>
      <c r="F37" s="46">
        <v>13</v>
      </c>
      <c r="G37" s="46"/>
      <c r="H37" s="46">
        <v>16.3</v>
      </c>
      <c r="I37" s="47">
        <f t="shared" si="2"/>
        <v>3.5</v>
      </c>
      <c r="J37" s="47">
        <f t="shared" si="6"/>
        <v>1.5</v>
      </c>
      <c r="K37" s="48">
        <f t="shared" si="7"/>
        <v>5</v>
      </c>
      <c r="L37" s="245"/>
      <c r="M37" s="246"/>
      <c r="N37" s="246"/>
      <c r="O37" s="246"/>
      <c r="P37" s="247"/>
      <c r="Q37" s="128" t="b">
        <f t="shared" si="8"/>
        <v>1</v>
      </c>
      <c r="R37" s="128"/>
      <c r="S37" s="98">
        <f t="shared" si="3"/>
        <v>2</v>
      </c>
      <c r="T37" s="98">
        <f t="shared" si="4"/>
        <v>13</v>
      </c>
      <c r="U37" s="98">
        <f t="shared" si="4"/>
        <v>0</v>
      </c>
      <c r="V37" s="98">
        <f t="shared" si="4"/>
        <v>16.5</v>
      </c>
      <c r="W37" s="98">
        <f t="shared" si="5"/>
        <v>3.3</v>
      </c>
      <c r="X37" s="98">
        <f t="shared" si="5"/>
        <v>1.3</v>
      </c>
      <c r="Y37" s="98">
        <f t="shared" si="5"/>
        <v>5</v>
      </c>
      <c r="Z37" s="98"/>
      <c r="AA37" s="90"/>
      <c r="AB37" s="90"/>
      <c r="AC37" s="10"/>
      <c r="AD37" s="139"/>
      <c r="AE37" s="144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</row>
    <row r="38" spans="1:252" s="141" customFormat="1" ht="20.25" customHeight="1">
      <c r="A38" s="41" t="str">
        <f t="shared" si="0"/>
        <v>Donnerstag</v>
      </c>
      <c r="B38" s="49">
        <f t="shared" si="9"/>
        <v>43300</v>
      </c>
      <c r="C38" s="50"/>
      <c r="D38" s="51"/>
      <c r="E38" s="52">
        <f t="shared" si="1"/>
        <v>2</v>
      </c>
      <c r="F38" s="46">
        <v>16.3</v>
      </c>
      <c r="G38" s="46"/>
      <c r="H38" s="46">
        <v>18</v>
      </c>
      <c r="I38" s="47">
        <f t="shared" si="2"/>
        <v>1.5</v>
      </c>
      <c r="J38" s="47">
        <f t="shared" si="6"/>
        <v>-0.5</v>
      </c>
      <c r="K38" s="48">
        <f t="shared" si="7"/>
        <v>4.5</v>
      </c>
      <c r="L38" s="245"/>
      <c r="M38" s="246"/>
      <c r="N38" s="246"/>
      <c r="O38" s="246"/>
      <c r="P38" s="247"/>
      <c r="Q38" s="128" t="b">
        <f t="shared" si="8"/>
        <v>1</v>
      </c>
      <c r="R38" s="128"/>
      <c r="S38" s="98">
        <f t="shared" si="3"/>
        <v>2</v>
      </c>
      <c r="T38" s="98">
        <f t="shared" si="4"/>
        <v>16.5</v>
      </c>
      <c r="U38" s="98">
        <f t="shared" si="4"/>
        <v>0</v>
      </c>
      <c r="V38" s="98">
        <f t="shared" si="4"/>
        <v>18</v>
      </c>
      <c r="W38" s="98">
        <f t="shared" si="5"/>
        <v>1.3</v>
      </c>
      <c r="X38" s="98">
        <f t="shared" si="5"/>
        <v>-0.7</v>
      </c>
      <c r="Y38" s="98">
        <f t="shared" si="5"/>
        <v>4.3</v>
      </c>
      <c r="Z38" s="98"/>
      <c r="AA38" s="90"/>
      <c r="AB38" s="90"/>
      <c r="AC38" s="10"/>
      <c r="AD38" s="139"/>
      <c r="AE38" s="144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</row>
    <row r="39" spans="1:252" s="141" customFormat="1" ht="20.25" customHeight="1">
      <c r="A39" s="41" t="str">
        <f t="shared" si="0"/>
        <v>Freitag</v>
      </c>
      <c r="B39" s="49">
        <f t="shared" si="9"/>
        <v>43301</v>
      </c>
      <c r="C39" s="50"/>
      <c r="D39" s="51"/>
      <c r="E39" s="52">
        <f t="shared" si="1"/>
        <v>2</v>
      </c>
      <c r="F39" s="46"/>
      <c r="G39" s="46"/>
      <c r="H39" s="46"/>
      <c r="I39" s="47">
        <f t="shared" si="2"/>
        <v>0</v>
      </c>
      <c r="J39" s="47">
        <f t="shared" si="6"/>
        <v>-2</v>
      </c>
      <c r="K39" s="48">
        <f t="shared" si="7"/>
        <v>2.5</v>
      </c>
      <c r="L39" s="245"/>
      <c r="M39" s="246"/>
      <c r="N39" s="246"/>
      <c r="O39" s="246"/>
      <c r="P39" s="247"/>
      <c r="Q39" s="128" t="b">
        <f t="shared" si="8"/>
        <v>1</v>
      </c>
      <c r="R39" s="128"/>
      <c r="S39" s="98">
        <f t="shared" si="3"/>
        <v>2</v>
      </c>
      <c r="T39" s="98">
        <f t="shared" si="4"/>
        <v>0</v>
      </c>
      <c r="U39" s="98">
        <f t="shared" si="4"/>
        <v>0</v>
      </c>
      <c r="V39" s="98">
        <f t="shared" si="4"/>
        <v>0</v>
      </c>
      <c r="W39" s="98">
        <f t="shared" si="5"/>
        <v>0</v>
      </c>
      <c r="X39" s="98">
        <f t="shared" si="5"/>
        <v>-2</v>
      </c>
      <c r="Y39" s="98">
        <f t="shared" si="5"/>
        <v>2.2999999999999998</v>
      </c>
      <c r="Z39" s="98"/>
      <c r="AA39" s="90"/>
      <c r="AB39" s="90"/>
      <c r="AC39" s="10"/>
      <c r="AD39" s="139"/>
      <c r="AE39" s="144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</row>
    <row r="40" spans="1:252" s="141" customFormat="1" ht="20.25" customHeight="1">
      <c r="A40" s="41" t="str">
        <f t="shared" si="0"/>
        <v>Samstag</v>
      </c>
      <c r="B40" s="49">
        <f t="shared" si="9"/>
        <v>43302</v>
      </c>
      <c r="C40" s="50"/>
      <c r="D40" s="51"/>
      <c r="E40" s="52" t="str">
        <f t="shared" si="1"/>
        <v/>
      </c>
      <c r="F40" s="46"/>
      <c r="G40" s="46"/>
      <c r="H40" s="46"/>
      <c r="I40" s="47">
        <f t="shared" si="2"/>
        <v>0</v>
      </c>
      <c r="J40" s="47">
        <f t="shared" si="6"/>
        <v>0</v>
      </c>
      <c r="K40" s="48">
        <f t="shared" si="7"/>
        <v>2.5</v>
      </c>
      <c r="L40" s="245"/>
      <c r="M40" s="246"/>
      <c r="N40" s="246"/>
      <c r="O40" s="246"/>
      <c r="P40" s="247"/>
      <c r="Q40" s="128" t="b">
        <f t="shared" si="8"/>
        <v>1</v>
      </c>
      <c r="R40" s="128"/>
      <c r="S40" s="98">
        <f t="shared" si="3"/>
        <v>0</v>
      </c>
      <c r="T40" s="98">
        <f t="shared" si="4"/>
        <v>0</v>
      </c>
      <c r="U40" s="98">
        <f t="shared" si="4"/>
        <v>0</v>
      </c>
      <c r="V40" s="98">
        <f t="shared" si="4"/>
        <v>0</v>
      </c>
      <c r="W40" s="98">
        <f t="shared" si="5"/>
        <v>0</v>
      </c>
      <c r="X40" s="98">
        <f t="shared" si="5"/>
        <v>0</v>
      </c>
      <c r="Y40" s="98">
        <f t="shared" si="5"/>
        <v>2.2999999999999998</v>
      </c>
      <c r="Z40" s="98"/>
      <c r="AA40" s="90"/>
      <c r="AB40" s="90"/>
      <c r="AC40" s="10"/>
      <c r="AD40" s="139"/>
      <c r="AE40" s="144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</row>
    <row r="41" spans="1:252" s="141" customFormat="1" ht="20.25" customHeight="1">
      <c r="A41" s="41" t="str">
        <f t="shared" si="0"/>
        <v>Sonntag</v>
      </c>
      <c r="B41" s="49">
        <f t="shared" si="9"/>
        <v>43303</v>
      </c>
      <c r="C41" s="50"/>
      <c r="D41" s="51"/>
      <c r="E41" s="52" t="str">
        <f t="shared" si="1"/>
        <v/>
      </c>
      <c r="F41" s="46"/>
      <c r="G41" s="46"/>
      <c r="H41" s="46"/>
      <c r="I41" s="47">
        <f t="shared" si="2"/>
        <v>0</v>
      </c>
      <c r="J41" s="47">
        <f t="shared" si="6"/>
        <v>0</v>
      </c>
      <c r="K41" s="48">
        <f t="shared" si="7"/>
        <v>2.5</v>
      </c>
      <c r="L41" s="245"/>
      <c r="M41" s="246"/>
      <c r="N41" s="246"/>
      <c r="O41" s="246"/>
      <c r="P41" s="247"/>
      <c r="Q41" s="128" t="b">
        <f t="shared" si="8"/>
        <v>1</v>
      </c>
      <c r="R41" s="128"/>
      <c r="S41" s="98">
        <f t="shared" si="3"/>
        <v>0</v>
      </c>
      <c r="T41" s="98">
        <f t="shared" si="4"/>
        <v>0</v>
      </c>
      <c r="U41" s="98">
        <f t="shared" si="4"/>
        <v>0</v>
      </c>
      <c r="V41" s="98">
        <f t="shared" si="4"/>
        <v>0</v>
      </c>
      <c r="W41" s="98">
        <f t="shared" si="5"/>
        <v>0</v>
      </c>
      <c r="X41" s="98">
        <f t="shared" si="5"/>
        <v>0</v>
      </c>
      <c r="Y41" s="98">
        <f t="shared" si="5"/>
        <v>2.2999999999999998</v>
      </c>
      <c r="Z41" s="98"/>
      <c r="AA41" s="90"/>
      <c r="AB41" s="90"/>
      <c r="AC41" s="10"/>
      <c r="AD41" s="139"/>
      <c r="AE41" s="14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</row>
    <row r="42" spans="1:252" s="141" customFormat="1" ht="20.25" customHeight="1">
      <c r="A42" s="41" t="str">
        <f t="shared" si="0"/>
        <v>Montag</v>
      </c>
      <c r="B42" s="49">
        <f t="shared" si="9"/>
        <v>43304</v>
      </c>
      <c r="C42" s="50"/>
      <c r="D42" s="51"/>
      <c r="E42" s="52">
        <f t="shared" si="1"/>
        <v>2</v>
      </c>
      <c r="F42" s="46">
        <v>14</v>
      </c>
      <c r="G42" s="46"/>
      <c r="H42" s="46">
        <v>17</v>
      </c>
      <c r="I42" s="47">
        <f t="shared" si="2"/>
        <v>3</v>
      </c>
      <c r="J42" s="47">
        <f t="shared" si="6"/>
        <v>1</v>
      </c>
      <c r="K42" s="48">
        <f t="shared" si="7"/>
        <v>3.5</v>
      </c>
      <c r="L42" s="245"/>
      <c r="M42" s="246"/>
      <c r="N42" s="246"/>
      <c r="O42" s="246"/>
      <c r="P42" s="247"/>
      <c r="Q42" s="128" t="b">
        <f t="shared" si="8"/>
        <v>1</v>
      </c>
      <c r="R42" s="128"/>
      <c r="S42" s="98">
        <f t="shared" si="3"/>
        <v>2</v>
      </c>
      <c r="T42" s="98">
        <f t="shared" si="4"/>
        <v>14</v>
      </c>
      <c r="U42" s="98">
        <f t="shared" si="4"/>
        <v>0</v>
      </c>
      <c r="V42" s="98">
        <f t="shared" si="4"/>
        <v>17</v>
      </c>
      <c r="W42" s="98">
        <f t="shared" si="5"/>
        <v>3</v>
      </c>
      <c r="X42" s="98">
        <f t="shared" si="5"/>
        <v>1</v>
      </c>
      <c r="Y42" s="98">
        <f t="shared" si="5"/>
        <v>3.3</v>
      </c>
      <c r="Z42" s="98"/>
      <c r="AA42" s="90"/>
      <c r="AB42" s="90"/>
      <c r="AC42" s="10"/>
      <c r="AD42" s="139"/>
      <c r="AE42" s="144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</row>
    <row r="43" spans="1:252" s="141" customFormat="1" ht="20.25" customHeight="1">
      <c r="A43" s="41" t="str">
        <f t="shared" si="0"/>
        <v>Dienstag</v>
      </c>
      <c r="B43" s="49">
        <f t="shared" si="9"/>
        <v>43305</v>
      </c>
      <c r="C43" s="50"/>
      <c r="D43" s="51"/>
      <c r="E43" s="52">
        <f t="shared" si="1"/>
        <v>2</v>
      </c>
      <c r="F43" s="46">
        <v>13</v>
      </c>
      <c r="G43" s="46"/>
      <c r="H43" s="46">
        <v>18</v>
      </c>
      <c r="I43" s="47">
        <f t="shared" si="2"/>
        <v>5</v>
      </c>
      <c r="J43" s="47">
        <f t="shared" si="6"/>
        <v>3</v>
      </c>
      <c r="K43" s="48">
        <f t="shared" si="7"/>
        <v>6.5</v>
      </c>
      <c r="L43" s="245"/>
      <c r="M43" s="246"/>
      <c r="N43" s="246"/>
      <c r="O43" s="246"/>
      <c r="P43" s="247"/>
      <c r="Q43" s="128" t="b">
        <f t="shared" si="8"/>
        <v>1</v>
      </c>
      <c r="R43" s="128"/>
      <c r="S43" s="98">
        <f t="shared" si="3"/>
        <v>2</v>
      </c>
      <c r="T43" s="98">
        <f t="shared" si="4"/>
        <v>13</v>
      </c>
      <c r="U43" s="98">
        <f t="shared" si="4"/>
        <v>0</v>
      </c>
      <c r="V43" s="98">
        <f t="shared" si="4"/>
        <v>18</v>
      </c>
      <c r="W43" s="98">
        <f t="shared" si="5"/>
        <v>5</v>
      </c>
      <c r="X43" s="98">
        <f t="shared" si="5"/>
        <v>3</v>
      </c>
      <c r="Y43" s="98">
        <f t="shared" si="5"/>
        <v>6.3</v>
      </c>
      <c r="Z43" s="98"/>
      <c r="AA43" s="90"/>
      <c r="AB43" s="90"/>
      <c r="AC43" s="10"/>
      <c r="AD43" s="139"/>
      <c r="AE43" s="144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</row>
    <row r="44" spans="1:252" s="141" customFormat="1" ht="20.25" customHeight="1">
      <c r="A44" s="41" t="str">
        <f t="shared" si="0"/>
        <v>Mittwoch</v>
      </c>
      <c r="B44" s="49">
        <f t="shared" si="9"/>
        <v>43306</v>
      </c>
      <c r="C44" s="50"/>
      <c r="D44" s="51"/>
      <c r="E44" s="52">
        <f t="shared" si="1"/>
        <v>2</v>
      </c>
      <c r="F44" s="46">
        <v>13</v>
      </c>
      <c r="G44" s="46"/>
      <c r="H44" s="46">
        <v>17</v>
      </c>
      <c r="I44" s="47">
        <f t="shared" si="2"/>
        <v>4</v>
      </c>
      <c r="J44" s="47">
        <f t="shared" si="6"/>
        <v>2</v>
      </c>
      <c r="K44" s="48">
        <f t="shared" si="7"/>
        <v>8.5</v>
      </c>
      <c r="L44" s="245"/>
      <c r="M44" s="246"/>
      <c r="N44" s="246"/>
      <c r="O44" s="246"/>
      <c r="P44" s="247"/>
      <c r="Q44" s="128" t="b">
        <f t="shared" si="8"/>
        <v>1</v>
      </c>
      <c r="R44" s="128"/>
      <c r="S44" s="98">
        <f t="shared" si="3"/>
        <v>2</v>
      </c>
      <c r="T44" s="98">
        <f t="shared" si="4"/>
        <v>13</v>
      </c>
      <c r="U44" s="98">
        <f t="shared" si="4"/>
        <v>0</v>
      </c>
      <c r="V44" s="98">
        <f t="shared" si="4"/>
        <v>17</v>
      </c>
      <c r="W44" s="98">
        <f t="shared" si="5"/>
        <v>4</v>
      </c>
      <c r="X44" s="98">
        <f t="shared" si="5"/>
        <v>2</v>
      </c>
      <c r="Y44" s="98">
        <f t="shared" si="5"/>
        <v>8.3000000000000007</v>
      </c>
      <c r="Z44" s="98"/>
      <c r="AA44" s="90"/>
      <c r="AB44" s="90"/>
      <c r="AC44" s="10"/>
      <c r="AD44" s="139"/>
      <c r="AE44" s="144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</row>
    <row r="45" spans="1:252" s="141" customFormat="1" ht="20.25" customHeight="1">
      <c r="A45" s="41" t="str">
        <f t="shared" si="0"/>
        <v>Donnerstag</v>
      </c>
      <c r="B45" s="49">
        <f t="shared" si="9"/>
        <v>43307</v>
      </c>
      <c r="C45" s="50"/>
      <c r="D45" s="51"/>
      <c r="E45" s="52">
        <f t="shared" si="1"/>
        <v>2</v>
      </c>
      <c r="F45" s="46">
        <v>13</v>
      </c>
      <c r="G45" s="46"/>
      <c r="H45" s="46">
        <v>15</v>
      </c>
      <c r="I45" s="47">
        <f t="shared" si="2"/>
        <v>2</v>
      </c>
      <c r="J45" s="47">
        <f t="shared" si="6"/>
        <v>0</v>
      </c>
      <c r="K45" s="48">
        <f t="shared" si="7"/>
        <v>8.5</v>
      </c>
      <c r="L45" s="245"/>
      <c r="M45" s="246"/>
      <c r="N45" s="246"/>
      <c r="O45" s="246"/>
      <c r="P45" s="247"/>
      <c r="Q45" s="128" t="b">
        <f t="shared" si="8"/>
        <v>1</v>
      </c>
      <c r="R45" s="128"/>
      <c r="S45" s="98">
        <f t="shared" si="3"/>
        <v>2</v>
      </c>
      <c r="T45" s="98">
        <f t="shared" si="4"/>
        <v>13</v>
      </c>
      <c r="U45" s="98">
        <f t="shared" si="4"/>
        <v>0</v>
      </c>
      <c r="V45" s="98">
        <f t="shared" si="4"/>
        <v>15</v>
      </c>
      <c r="W45" s="98">
        <f t="shared" si="5"/>
        <v>2</v>
      </c>
      <c r="X45" s="98">
        <f t="shared" si="5"/>
        <v>0</v>
      </c>
      <c r="Y45" s="98">
        <f t="shared" si="5"/>
        <v>8.3000000000000007</v>
      </c>
      <c r="Z45" s="98"/>
      <c r="AA45" s="90"/>
      <c r="AB45" s="90"/>
      <c r="AC45" s="10"/>
      <c r="AD45" s="139"/>
      <c r="AE45" s="144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</row>
    <row r="46" spans="1:252" s="141" customFormat="1" ht="20.25" customHeight="1">
      <c r="A46" s="41" t="str">
        <f t="shared" si="0"/>
        <v>Freitag</v>
      </c>
      <c r="B46" s="49">
        <f t="shared" si="9"/>
        <v>43308</v>
      </c>
      <c r="C46" s="50"/>
      <c r="D46" s="51"/>
      <c r="E46" s="52">
        <f t="shared" si="1"/>
        <v>2</v>
      </c>
      <c r="F46" s="46">
        <v>13</v>
      </c>
      <c r="G46" s="46"/>
      <c r="H46" s="46">
        <v>18</v>
      </c>
      <c r="I46" s="47">
        <f t="shared" si="2"/>
        <v>5</v>
      </c>
      <c r="J46" s="47">
        <f t="shared" si="6"/>
        <v>3</v>
      </c>
      <c r="K46" s="48">
        <f t="shared" si="7"/>
        <v>11.5</v>
      </c>
      <c r="L46" s="245"/>
      <c r="M46" s="246"/>
      <c r="N46" s="246"/>
      <c r="O46" s="246"/>
      <c r="P46" s="247"/>
      <c r="Q46" s="128" t="b">
        <f t="shared" si="8"/>
        <v>1</v>
      </c>
      <c r="R46" s="128"/>
      <c r="S46" s="98">
        <f t="shared" si="3"/>
        <v>2</v>
      </c>
      <c r="T46" s="98">
        <f t="shared" si="4"/>
        <v>13</v>
      </c>
      <c r="U46" s="98">
        <f t="shared" si="4"/>
        <v>0</v>
      </c>
      <c r="V46" s="98">
        <f t="shared" si="4"/>
        <v>18</v>
      </c>
      <c r="W46" s="98">
        <f t="shared" si="5"/>
        <v>5</v>
      </c>
      <c r="X46" s="98">
        <f t="shared" si="5"/>
        <v>3</v>
      </c>
      <c r="Y46" s="98">
        <f t="shared" si="5"/>
        <v>11.3</v>
      </c>
      <c r="Z46" s="98"/>
      <c r="AA46" s="90"/>
      <c r="AB46" s="90"/>
      <c r="AC46" s="10"/>
      <c r="AD46" s="139"/>
      <c r="AE46" s="144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</row>
    <row r="47" spans="1:252" s="141" customFormat="1" ht="20.25" customHeight="1">
      <c r="A47" s="41" t="str">
        <f t="shared" si="0"/>
        <v>Samstag</v>
      </c>
      <c r="B47" s="49">
        <f t="shared" si="9"/>
        <v>43309</v>
      </c>
      <c r="C47" s="50"/>
      <c r="D47" s="51"/>
      <c r="E47" s="52" t="str">
        <f t="shared" si="1"/>
        <v/>
      </c>
      <c r="F47" s="46"/>
      <c r="G47" s="46"/>
      <c r="H47" s="46"/>
      <c r="I47" s="47">
        <f t="shared" si="2"/>
        <v>0</v>
      </c>
      <c r="J47" s="47">
        <f t="shared" si="6"/>
        <v>0</v>
      </c>
      <c r="K47" s="48">
        <f t="shared" si="7"/>
        <v>11.5</v>
      </c>
      <c r="L47" s="245"/>
      <c r="M47" s="246"/>
      <c r="N47" s="246"/>
      <c r="O47" s="246"/>
      <c r="P47" s="247"/>
      <c r="Q47" s="128" t="b">
        <f t="shared" si="8"/>
        <v>1</v>
      </c>
      <c r="R47" s="128"/>
      <c r="S47" s="98">
        <f t="shared" si="3"/>
        <v>0</v>
      </c>
      <c r="T47" s="98">
        <f t="shared" si="4"/>
        <v>0</v>
      </c>
      <c r="U47" s="98">
        <f t="shared" si="4"/>
        <v>0</v>
      </c>
      <c r="V47" s="98">
        <f t="shared" si="4"/>
        <v>0</v>
      </c>
      <c r="W47" s="98">
        <f t="shared" si="5"/>
        <v>0</v>
      </c>
      <c r="X47" s="98">
        <f t="shared" si="5"/>
        <v>0</v>
      </c>
      <c r="Y47" s="98">
        <f t="shared" si="5"/>
        <v>11.3</v>
      </c>
      <c r="Z47" s="98"/>
      <c r="AA47" s="90"/>
      <c r="AB47" s="90"/>
      <c r="AC47" s="10"/>
      <c r="AD47" s="139"/>
      <c r="AE47" s="144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</row>
    <row r="48" spans="1:252" s="141" customFormat="1" ht="20.25" customHeight="1">
      <c r="A48" s="41" t="str">
        <f t="shared" si="0"/>
        <v>Sonntag</v>
      </c>
      <c r="B48" s="49">
        <f t="shared" si="9"/>
        <v>43310</v>
      </c>
      <c r="C48" s="50"/>
      <c r="D48" s="51"/>
      <c r="E48" s="52" t="str">
        <f t="shared" si="1"/>
        <v/>
      </c>
      <c r="F48" s="46"/>
      <c r="G48" s="46"/>
      <c r="H48" s="46"/>
      <c r="I48" s="47">
        <f t="shared" si="2"/>
        <v>0</v>
      </c>
      <c r="J48" s="47">
        <f t="shared" si="6"/>
        <v>0</v>
      </c>
      <c r="K48" s="48">
        <f t="shared" si="7"/>
        <v>11.5</v>
      </c>
      <c r="L48" s="245"/>
      <c r="M48" s="246"/>
      <c r="N48" s="246"/>
      <c r="O48" s="246"/>
      <c r="P48" s="247"/>
      <c r="Q48" s="128" t="b">
        <f t="shared" si="8"/>
        <v>1</v>
      </c>
      <c r="R48" s="128"/>
      <c r="S48" s="98">
        <f t="shared" si="3"/>
        <v>0</v>
      </c>
      <c r="T48" s="98">
        <f t="shared" si="4"/>
        <v>0</v>
      </c>
      <c r="U48" s="98">
        <f t="shared" si="4"/>
        <v>0</v>
      </c>
      <c r="V48" s="98">
        <f t="shared" si="4"/>
        <v>0</v>
      </c>
      <c r="W48" s="98">
        <f t="shared" si="5"/>
        <v>0</v>
      </c>
      <c r="X48" s="98">
        <f t="shared" si="5"/>
        <v>0</v>
      </c>
      <c r="Y48" s="98">
        <f t="shared" si="5"/>
        <v>11.3</v>
      </c>
      <c r="Z48" s="98"/>
      <c r="AA48" s="90"/>
      <c r="AB48" s="90"/>
      <c r="AC48" s="10"/>
      <c r="AD48" s="139"/>
      <c r="AE48" s="144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</row>
    <row r="49" spans="1:252" s="141" customFormat="1" ht="20.25" customHeight="1">
      <c r="A49" s="41" t="str">
        <f t="shared" si="0"/>
        <v>Montag</v>
      </c>
      <c r="B49" s="49">
        <f t="shared" si="9"/>
        <v>43311</v>
      </c>
      <c r="C49" s="50"/>
      <c r="D49" s="51"/>
      <c r="E49" s="52">
        <f t="shared" si="1"/>
        <v>2</v>
      </c>
      <c r="F49" s="46"/>
      <c r="G49" s="46"/>
      <c r="H49" s="46"/>
      <c r="I49" s="47">
        <f t="shared" si="2"/>
        <v>0</v>
      </c>
      <c r="J49" s="47">
        <f t="shared" si="6"/>
        <v>-2</v>
      </c>
      <c r="K49" s="48">
        <f t="shared" si="7"/>
        <v>9.5</v>
      </c>
      <c r="L49" s="245"/>
      <c r="M49" s="246"/>
      <c r="N49" s="246"/>
      <c r="O49" s="246"/>
      <c r="P49" s="247"/>
      <c r="Q49" s="128" t="b">
        <f t="shared" si="8"/>
        <v>1</v>
      </c>
      <c r="R49" s="128"/>
      <c r="S49" s="98">
        <f t="shared" si="3"/>
        <v>2</v>
      </c>
      <c r="T49" s="98">
        <f t="shared" si="4"/>
        <v>0</v>
      </c>
      <c r="U49" s="98">
        <f t="shared" si="4"/>
        <v>0</v>
      </c>
      <c r="V49" s="98">
        <f t="shared" si="4"/>
        <v>0</v>
      </c>
      <c r="W49" s="98">
        <f t="shared" si="5"/>
        <v>0</v>
      </c>
      <c r="X49" s="98">
        <f t="shared" si="5"/>
        <v>-2</v>
      </c>
      <c r="Y49" s="98">
        <f t="shared" si="5"/>
        <v>9.3000000000000007</v>
      </c>
      <c r="Z49" s="98"/>
      <c r="AA49" s="90"/>
      <c r="AB49" s="90"/>
      <c r="AC49" s="10"/>
      <c r="AD49" s="139"/>
      <c r="AE49" s="144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</row>
    <row r="50" spans="1:252" s="141" customFormat="1" ht="20.25" customHeight="1" thickBot="1">
      <c r="A50" s="41" t="str">
        <f t="shared" si="0"/>
        <v>Dienstag</v>
      </c>
      <c r="B50" s="49">
        <f t="shared" si="9"/>
        <v>43312</v>
      </c>
      <c r="C50" s="55"/>
      <c r="D50" s="56"/>
      <c r="E50" s="52">
        <f t="shared" si="1"/>
        <v>2</v>
      </c>
      <c r="F50" s="58">
        <v>13</v>
      </c>
      <c r="G50" s="58"/>
      <c r="H50" s="58">
        <v>17.3</v>
      </c>
      <c r="I50" s="47">
        <f t="shared" si="2"/>
        <v>4.5</v>
      </c>
      <c r="J50" s="59">
        <f t="shared" si="6"/>
        <v>2.5</v>
      </c>
      <c r="K50" s="60">
        <f t="shared" si="7"/>
        <v>12</v>
      </c>
      <c r="L50" s="248"/>
      <c r="M50" s="249"/>
      <c r="N50" s="249"/>
      <c r="O50" s="249"/>
      <c r="P50" s="250"/>
      <c r="Q50" s="128" t="b">
        <f t="shared" si="8"/>
        <v>1</v>
      </c>
      <c r="R50" s="128"/>
      <c r="S50" s="100">
        <f t="shared" si="3"/>
        <v>2</v>
      </c>
      <c r="T50" s="100">
        <f t="shared" si="4"/>
        <v>13</v>
      </c>
      <c r="U50" s="100">
        <f t="shared" si="4"/>
        <v>0</v>
      </c>
      <c r="V50" s="100">
        <f t="shared" si="4"/>
        <v>17.5</v>
      </c>
      <c r="W50" s="100">
        <f t="shared" si="5"/>
        <v>4.3</v>
      </c>
      <c r="X50" s="100">
        <f t="shared" si="5"/>
        <v>2.2999999999999998</v>
      </c>
      <c r="Y50" s="100">
        <f t="shared" si="5"/>
        <v>12</v>
      </c>
      <c r="Z50" s="101"/>
      <c r="AA50" s="90"/>
      <c r="AB50" s="90"/>
      <c r="AC50" s="10"/>
      <c r="AD50" s="139"/>
      <c r="AE50" s="144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</row>
    <row r="51" spans="1:252" s="141" customFormat="1" ht="18.75" customHeight="1">
      <c r="A51" s="10"/>
      <c r="B51" s="61" t="s">
        <v>48</v>
      </c>
      <c r="C51" s="62"/>
      <c r="D51" s="63"/>
      <c r="E51" s="63" t="s">
        <v>24</v>
      </c>
      <c r="F51" s="64"/>
      <c r="G51" s="64"/>
      <c r="H51" s="64"/>
      <c r="I51" s="63" t="s">
        <v>34</v>
      </c>
      <c r="J51" s="63" t="s">
        <v>50</v>
      </c>
      <c r="K51" s="63" t="s">
        <v>49</v>
      </c>
      <c r="L51" s="65"/>
      <c r="M51" s="65"/>
      <c r="N51" s="65"/>
      <c r="O51" s="65"/>
      <c r="P51" s="66"/>
      <c r="Q51" s="67"/>
      <c r="R51" s="102"/>
      <c r="S51" s="98">
        <f>IF(E52="",0,INT(E52)+((E52-INT(E52))/100*60))</f>
        <v>24</v>
      </c>
      <c r="T51" s="102"/>
      <c r="U51" s="102"/>
      <c r="V51" s="10"/>
      <c r="W51" s="101">
        <f>IF(I52="","",INT(I52)+((I52-INT(I52))/100*60))</f>
        <v>36</v>
      </c>
      <c r="X51" s="98">
        <f>IF(J52="","",INT(J52)+((J52-INT(J52))/100*60))</f>
        <v>12</v>
      </c>
      <c r="Y51" s="103">
        <f>IF(K52="","",INT(K52)+((K52-INT(K52))/100*60))</f>
        <v>12</v>
      </c>
      <c r="Z51" s="103"/>
      <c r="AA51" s="90"/>
      <c r="AB51" s="90"/>
      <c r="AC51" s="10"/>
      <c r="AD51" s="139"/>
      <c r="AE51" s="144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</row>
    <row r="52" spans="1:252" s="141" customFormat="1" ht="18.75" customHeight="1">
      <c r="A52" s="10"/>
      <c r="B52" s="68"/>
      <c r="C52" s="69"/>
      <c r="D52" s="70"/>
      <c r="E52" s="71">
        <f>SUM(E20:E50)</f>
        <v>24</v>
      </c>
      <c r="F52" s="72"/>
      <c r="G52" s="73"/>
      <c r="H52" s="70"/>
      <c r="I52" s="71">
        <f>SUM(I20:I50)</f>
        <v>36</v>
      </c>
      <c r="J52" s="71">
        <f>SUM(J20:J50)</f>
        <v>12</v>
      </c>
      <c r="K52" s="131">
        <f>K50</f>
        <v>12</v>
      </c>
      <c r="L52" s="132"/>
      <c r="M52" s="132"/>
      <c r="N52" s="132"/>
      <c r="O52" s="132"/>
      <c r="P52" s="74"/>
      <c r="Q52" s="75"/>
      <c r="R52" s="105"/>
      <c r="S52" s="104">
        <f>E52/24</f>
        <v>1</v>
      </c>
      <c r="T52" s="105"/>
      <c r="U52" s="105"/>
      <c r="V52" s="10"/>
      <c r="W52" s="104">
        <f>I52/24</f>
        <v>1.5</v>
      </c>
      <c r="X52" s="104">
        <f>IF(X51&lt;0,"-"&amp;TEXT((X51*-1)/24,"[h]:mm"),X51/24)</f>
        <v>0.5</v>
      </c>
      <c r="Y52" s="10"/>
      <c r="Z52" s="10"/>
      <c r="AA52" s="90"/>
      <c r="AB52" s="90"/>
      <c r="AC52" s="10"/>
      <c r="AD52" s="139"/>
      <c r="AE52" s="144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</row>
    <row r="53" spans="1:252" s="141" customFormat="1" ht="15">
      <c r="A53" s="10"/>
      <c r="B53" s="76"/>
      <c r="C53" s="76"/>
      <c r="D53" s="76"/>
      <c r="E53" s="76"/>
      <c r="F53" s="77"/>
      <c r="G53" s="78"/>
      <c r="H53" s="157" t="s">
        <v>82</v>
      </c>
      <c r="I53" s="10"/>
      <c r="J53" s="158"/>
      <c r="K53" s="80"/>
      <c r="L53" s="81"/>
      <c r="M53" s="81"/>
      <c r="N53" s="81"/>
      <c r="O53" s="81"/>
      <c r="P53" s="82"/>
      <c r="Q53" s="82"/>
      <c r="R53" s="106"/>
      <c r="S53" s="106"/>
      <c r="T53" s="106"/>
      <c r="U53" s="106"/>
      <c r="V53" s="10"/>
      <c r="W53" s="10"/>
      <c r="X53" s="98">
        <f>IF(X51&lt;0,X51*-1,X51)</f>
        <v>12</v>
      </c>
      <c r="Y53" s="10"/>
      <c r="Z53" s="10"/>
      <c r="AA53" s="90"/>
      <c r="AB53" s="90"/>
      <c r="AC53" s="10"/>
      <c r="AD53" s="139"/>
      <c r="AE53" s="144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</row>
    <row r="54" spans="1:252" s="141" customFormat="1" ht="15">
      <c r="A54" s="10"/>
      <c r="B54" s="76"/>
      <c r="C54" s="76"/>
      <c r="D54" s="76"/>
      <c r="E54" s="76"/>
      <c r="F54" s="77"/>
      <c r="G54" s="78"/>
      <c r="H54" s="159" t="s">
        <v>76</v>
      </c>
      <c r="I54" s="158"/>
      <c r="J54" s="158"/>
      <c r="K54" s="80"/>
      <c r="L54" s="81"/>
      <c r="M54" s="81"/>
      <c r="N54" s="81"/>
      <c r="O54" s="81"/>
      <c r="P54" s="82"/>
      <c r="Q54" s="82"/>
      <c r="R54" s="106"/>
      <c r="S54" s="106"/>
      <c r="T54" s="106"/>
      <c r="U54" s="106"/>
      <c r="V54" s="10"/>
      <c r="W54" s="10"/>
      <c r="X54" s="104">
        <f>X53/24</f>
        <v>0.5</v>
      </c>
      <c r="Y54" s="10"/>
      <c r="Z54" s="10"/>
      <c r="AA54" s="90"/>
      <c r="AB54" s="90"/>
      <c r="AC54" s="10"/>
      <c r="AD54" s="139"/>
      <c r="AE54" s="144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</row>
    <row r="55" spans="1:252" s="141" customFormat="1" ht="15">
      <c r="A55" s="10"/>
      <c r="B55" s="83"/>
      <c r="C55" s="83"/>
      <c r="D55" s="83"/>
      <c r="E55" s="83"/>
      <c r="F55" s="83"/>
      <c r="G55" s="83"/>
      <c r="H55" s="84" t="s">
        <v>78</v>
      </c>
      <c r="I55" s="10"/>
      <c r="J55" s="10"/>
      <c r="K55" s="79"/>
      <c r="L55" s="79"/>
      <c r="M55" s="79"/>
      <c r="N55" s="79"/>
      <c r="O55" s="79"/>
      <c r="P55" s="29"/>
      <c r="Q55" s="29"/>
      <c r="R55" s="10"/>
      <c r="S55" s="10"/>
      <c r="T55" s="10"/>
      <c r="U55" s="10"/>
      <c r="V55" s="10"/>
      <c r="W55" s="10"/>
      <c r="X55" s="10"/>
      <c r="Y55" s="10"/>
      <c r="Z55" s="10"/>
      <c r="AA55" s="90"/>
      <c r="AB55" s="90"/>
      <c r="AC55" s="10"/>
      <c r="AD55" s="139"/>
      <c r="AE55" s="144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</row>
    <row r="56" spans="1:252" s="141" customFormat="1" ht="15">
      <c r="A56" s="10"/>
      <c r="B56" s="84"/>
      <c r="C56" s="84"/>
      <c r="D56" s="84"/>
      <c r="E56" s="84"/>
      <c r="F56" s="84"/>
      <c r="G56" s="84"/>
      <c r="H56" s="41" t="s">
        <v>81</v>
      </c>
      <c r="I56" s="160"/>
      <c r="J56" s="90"/>
      <c r="K56" s="251"/>
      <c r="L56" s="251"/>
      <c r="M56" s="166"/>
      <c r="N56" s="166"/>
      <c r="O56" s="166"/>
      <c r="P56" s="85"/>
      <c r="Q56" s="85"/>
      <c r="R56" s="107"/>
      <c r="S56" s="107"/>
      <c r="T56" s="107"/>
      <c r="U56" s="107"/>
      <c r="V56" s="10"/>
      <c r="W56" s="10"/>
      <c r="X56" s="10"/>
      <c r="Y56" s="10"/>
      <c r="Z56" s="10"/>
      <c r="AA56" s="90"/>
      <c r="AB56" s="90"/>
      <c r="AC56" s="10"/>
      <c r="AD56" s="139"/>
      <c r="AE56" s="144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</row>
    <row r="57" spans="1:252" s="141" customFormat="1" ht="15">
      <c r="A57" s="10"/>
      <c r="B57" s="86"/>
      <c r="C57" s="86"/>
      <c r="D57" s="86"/>
      <c r="E57" s="86"/>
      <c r="F57" s="86"/>
      <c r="G57" s="86"/>
      <c r="H57" s="161" t="s">
        <v>77</v>
      </c>
      <c r="I57" s="10"/>
      <c r="J57" s="10"/>
      <c r="K57" s="87"/>
      <c r="L57" s="87"/>
      <c r="M57" s="87"/>
      <c r="N57" s="87"/>
      <c r="O57" s="87"/>
      <c r="P57" s="88"/>
      <c r="Q57" s="29"/>
      <c r="R57" s="10"/>
      <c r="S57" s="10"/>
      <c r="T57" s="10"/>
      <c r="U57" s="10"/>
      <c r="V57" s="10"/>
      <c r="W57" s="10"/>
      <c r="X57" s="10"/>
      <c r="Y57" s="10"/>
      <c r="Z57" s="10"/>
      <c r="AA57" s="90"/>
      <c r="AB57" s="90"/>
      <c r="AC57" s="10"/>
      <c r="AD57" s="139"/>
      <c r="AE57" s="144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</row>
    <row r="58" spans="1:252" s="141" customFormat="1" ht="15">
      <c r="A58" s="10"/>
      <c r="B58" s="89" t="s">
        <v>5</v>
      </c>
      <c r="C58" s="252" t="s">
        <v>6</v>
      </c>
      <c r="D58" s="252"/>
      <c r="E58" s="252"/>
      <c r="F58" s="252"/>
      <c r="G58" s="252"/>
      <c r="H58" s="41" t="s">
        <v>79</v>
      </c>
      <c r="I58" s="162"/>
      <c r="J58" s="10"/>
      <c r="K58" s="89" t="s">
        <v>5</v>
      </c>
      <c r="L58" s="253" t="s">
        <v>20</v>
      </c>
      <c r="M58" s="253"/>
      <c r="N58" s="253"/>
      <c r="O58" s="253"/>
      <c r="P58" s="253"/>
      <c r="Q58" s="29"/>
      <c r="R58" s="10"/>
      <c r="S58" s="10"/>
      <c r="T58" s="10"/>
      <c r="U58" s="10"/>
      <c r="V58" s="10"/>
      <c r="W58" s="10"/>
      <c r="X58" s="10"/>
      <c r="Y58" s="10"/>
      <c r="Z58" s="10"/>
      <c r="AA58" s="90"/>
      <c r="AB58" s="90"/>
      <c r="AC58" s="10"/>
      <c r="AD58" s="139"/>
      <c r="AE58" s="144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</row>
    <row r="59" spans="1:252" s="141" customFormat="1" ht="15">
      <c r="A59" s="10"/>
      <c r="B59" s="89"/>
      <c r="C59" s="169"/>
      <c r="D59" s="169"/>
      <c r="E59" s="169"/>
      <c r="F59" s="169"/>
      <c r="G59" s="169"/>
      <c r="H59" s="41" t="s">
        <v>80</v>
      </c>
      <c r="I59" s="162"/>
      <c r="J59" s="10"/>
      <c r="K59" s="89"/>
      <c r="L59" s="169"/>
      <c r="M59" s="169"/>
      <c r="N59" s="169"/>
      <c r="O59" s="169"/>
      <c r="P59" s="169"/>
      <c r="Q59" s="29"/>
      <c r="R59" s="10"/>
      <c r="S59" s="10"/>
      <c r="T59" s="10"/>
      <c r="U59" s="10"/>
      <c r="V59" s="10"/>
      <c r="W59" s="10"/>
      <c r="X59" s="10"/>
      <c r="Y59" s="10"/>
      <c r="Z59" s="10"/>
      <c r="AA59" s="90"/>
      <c r="AB59" s="90"/>
      <c r="AC59" s="10"/>
      <c r="AD59" s="139"/>
      <c r="AE59" s="144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</row>
    <row r="60" spans="1:252" s="141" customFormat="1" ht="15">
      <c r="A60" s="10"/>
      <c r="B60" s="79"/>
      <c r="C60" s="79"/>
      <c r="D60" s="79"/>
      <c r="E60" s="79"/>
      <c r="F60" s="79"/>
      <c r="G60" s="79"/>
      <c r="H60" s="163" t="s">
        <v>83</v>
      </c>
      <c r="I60" s="41"/>
      <c r="J60" s="164">
        <v>42114</v>
      </c>
      <c r="K60" s="79"/>
      <c r="L60" s="79"/>
      <c r="M60" s="79"/>
      <c r="N60" s="79"/>
      <c r="O60" s="79"/>
      <c r="P60" s="29"/>
      <c r="Q60" s="29"/>
      <c r="R60" s="10"/>
      <c r="S60" s="10"/>
      <c r="T60" s="10"/>
      <c r="U60" s="10"/>
      <c r="V60" s="90"/>
      <c r="W60" s="10"/>
      <c r="X60" s="10"/>
      <c r="Y60" s="10"/>
      <c r="Z60" s="10"/>
      <c r="AA60" s="90"/>
      <c r="AB60" s="90"/>
      <c r="AC60" s="10"/>
      <c r="AD60" s="139"/>
      <c r="AE60" s="144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</row>
    <row r="61" spans="1:252" s="141" customFormat="1" ht="15" hidden="1">
      <c r="A61" s="10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29"/>
      <c r="Q61" s="29"/>
      <c r="R61" s="10"/>
      <c r="S61" s="10"/>
      <c r="T61" s="10"/>
      <c r="U61" s="10"/>
      <c r="V61" s="10"/>
      <c r="W61" s="10"/>
      <c r="X61" s="10"/>
      <c r="Y61" s="10"/>
      <c r="Z61" s="10"/>
      <c r="AA61" s="90"/>
      <c r="AB61" s="90"/>
      <c r="AC61" s="10"/>
      <c r="AD61" s="139"/>
      <c r="AE61" s="144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</row>
    <row r="62" spans="1:252" s="141" customFormat="1" ht="15" hidden="1">
      <c r="A62" s="10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29"/>
      <c r="Q62" s="29"/>
      <c r="R62" s="10"/>
      <c r="S62" s="10"/>
      <c r="T62" s="10"/>
      <c r="U62" s="10"/>
      <c r="V62" s="10"/>
      <c r="W62" s="10"/>
      <c r="X62" s="10"/>
      <c r="Y62" s="10"/>
      <c r="Z62" s="10"/>
      <c r="AA62" s="90"/>
      <c r="AB62" s="90"/>
      <c r="AC62" s="10"/>
      <c r="AD62" s="139"/>
      <c r="AE62" s="144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</row>
    <row r="63" spans="1:252" s="141" customFormat="1" ht="15" hidden="1">
      <c r="A63" s="10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29"/>
      <c r="Q63" s="29"/>
      <c r="R63" s="10"/>
      <c r="S63" s="10"/>
      <c r="T63" s="10"/>
      <c r="U63" s="10"/>
      <c r="V63" s="10"/>
      <c r="W63" s="10"/>
      <c r="X63" s="10"/>
      <c r="Y63" s="10"/>
      <c r="Z63" s="10"/>
      <c r="AA63" s="90"/>
      <c r="AB63" s="90"/>
      <c r="AC63" s="10"/>
      <c r="AD63" s="139"/>
      <c r="AE63" s="144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</row>
    <row r="64" spans="1:252" s="141" customFormat="1" ht="15" hidden="1">
      <c r="A64" s="10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29"/>
      <c r="Q64" s="29"/>
      <c r="R64" s="10"/>
      <c r="S64" s="10"/>
      <c r="T64" s="10"/>
      <c r="U64" s="10"/>
      <c r="V64" s="10"/>
      <c r="W64" s="10"/>
      <c r="X64" s="10"/>
      <c r="Y64" s="10"/>
      <c r="Z64" s="10"/>
      <c r="AA64" s="90"/>
      <c r="AB64" s="90"/>
      <c r="AC64" s="10"/>
      <c r="AD64" s="139"/>
      <c r="AE64" s="144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</row>
    <row r="65" spans="1:252" s="141" customFormat="1" ht="15" hidden="1">
      <c r="A65" s="10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29"/>
      <c r="Q65" s="29"/>
      <c r="R65" s="10"/>
      <c r="S65" s="10"/>
      <c r="T65" s="10"/>
      <c r="U65" s="10"/>
      <c r="V65" s="10"/>
      <c r="W65" s="10"/>
      <c r="X65" s="10"/>
      <c r="Y65" s="10"/>
      <c r="Z65" s="10"/>
      <c r="AA65" s="90"/>
      <c r="AB65" s="90"/>
      <c r="AC65" s="10"/>
      <c r="AD65" s="139"/>
      <c r="AE65" s="144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</row>
    <row r="66" spans="1:252" s="141" customFormat="1" ht="15" hidden="1">
      <c r="A66" s="10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29"/>
      <c r="Q66" s="29"/>
      <c r="R66" s="10"/>
      <c r="S66" s="10"/>
      <c r="T66" s="10"/>
      <c r="U66" s="10"/>
      <c r="V66" s="10"/>
      <c r="W66" s="10"/>
      <c r="X66" s="10"/>
      <c r="Y66" s="10"/>
      <c r="Z66" s="10"/>
      <c r="AA66" s="90"/>
      <c r="AB66" s="90"/>
      <c r="AC66" s="10"/>
      <c r="AD66" s="139"/>
      <c r="AE66" s="144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</row>
    <row r="67" spans="1:252" s="141" customFormat="1" ht="15" hidden="1">
      <c r="A67" s="10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29"/>
      <c r="Q67" s="29"/>
      <c r="R67" s="10"/>
      <c r="S67" s="10"/>
      <c r="T67" s="10"/>
      <c r="U67" s="10"/>
      <c r="V67" s="10"/>
      <c r="W67" s="10"/>
      <c r="X67" s="10"/>
      <c r="Y67" s="10"/>
      <c r="Z67" s="10"/>
      <c r="AA67" s="90"/>
      <c r="AB67" s="90"/>
      <c r="AC67" s="10"/>
      <c r="AD67" s="139"/>
      <c r="AE67" s="144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</row>
    <row r="68" spans="1:252" s="141" customFormat="1" ht="15" hidden="1">
      <c r="A68" s="10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29"/>
      <c r="Q68" s="29"/>
      <c r="R68" s="10"/>
      <c r="S68" s="10"/>
      <c r="T68" s="10"/>
      <c r="U68" s="10"/>
      <c r="V68" s="10"/>
      <c r="W68" s="10"/>
      <c r="X68" s="10"/>
      <c r="Y68" s="10"/>
      <c r="Z68" s="10"/>
      <c r="AA68" s="90"/>
      <c r="AB68" s="90"/>
      <c r="AC68" s="10"/>
      <c r="AD68" s="139"/>
      <c r="AE68" s="144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</row>
    <row r="69" spans="1:252" s="141" customFormat="1" ht="15" hidden="1">
      <c r="A69" s="10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29"/>
      <c r="Q69" s="29"/>
      <c r="R69" s="10"/>
      <c r="S69" s="10"/>
      <c r="T69" s="10"/>
      <c r="U69" s="10"/>
      <c r="V69" s="10"/>
      <c r="W69" s="10"/>
      <c r="X69" s="10"/>
      <c r="Y69" s="10"/>
      <c r="Z69" s="10"/>
      <c r="AA69" s="90"/>
      <c r="AB69" s="90"/>
      <c r="AC69" s="10"/>
      <c r="AD69" s="139"/>
      <c r="AE69" s="144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</row>
    <row r="70" spans="1:252" s="141" customFormat="1" ht="15" hidden="1">
      <c r="A70" s="10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29"/>
      <c r="Q70" s="29"/>
      <c r="R70" s="10"/>
      <c r="S70" s="10"/>
      <c r="T70" s="10"/>
      <c r="U70" s="10"/>
      <c r="V70" s="10"/>
      <c r="W70" s="10"/>
      <c r="X70" s="10"/>
      <c r="Y70" s="10"/>
      <c r="Z70" s="10"/>
      <c r="AA70" s="90"/>
      <c r="AB70" s="90"/>
      <c r="AC70" s="10"/>
      <c r="AD70" s="139"/>
      <c r="AE70" s="144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</row>
    <row r="71" spans="1:252" s="141" customFormat="1" ht="15" hidden="1">
      <c r="A71" s="10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29"/>
      <c r="Q71" s="29"/>
      <c r="R71" s="10"/>
      <c r="S71" s="10"/>
      <c r="T71" s="10"/>
      <c r="U71" s="10"/>
      <c r="V71" s="10"/>
      <c r="W71" s="10"/>
      <c r="X71" s="10"/>
      <c r="Y71" s="10"/>
      <c r="Z71" s="10"/>
      <c r="AA71" s="90"/>
      <c r="AB71" s="90"/>
      <c r="AC71" s="10"/>
      <c r="AD71" s="139"/>
      <c r="AE71" s="144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</row>
    <row r="72" spans="1:252" s="141" customFormat="1" ht="15" hidden="1">
      <c r="A72" s="10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29"/>
      <c r="Q72" s="29"/>
      <c r="R72" s="10"/>
      <c r="S72" s="10"/>
      <c r="T72" s="10"/>
      <c r="U72" s="10"/>
      <c r="V72" s="10"/>
      <c r="W72" s="10"/>
      <c r="X72" s="10"/>
      <c r="Y72" s="10"/>
      <c r="Z72" s="10"/>
      <c r="AA72" s="90"/>
      <c r="AB72" s="90"/>
      <c r="AC72" s="10"/>
      <c r="AD72" s="139"/>
      <c r="AE72" s="144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</row>
    <row r="73" spans="1:252" s="141" customFormat="1" ht="15" hidden="1">
      <c r="A73" s="10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29"/>
      <c r="Q73" s="29"/>
      <c r="R73" s="10"/>
      <c r="S73" s="10"/>
      <c r="T73" s="10"/>
      <c r="U73" s="10"/>
      <c r="V73" s="10"/>
      <c r="W73" s="10"/>
      <c r="X73" s="10"/>
      <c r="Y73" s="10"/>
      <c r="Z73" s="10"/>
      <c r="AA73" s="90"/>
      <c r="AB73" s="90"/>
      <c r="AC73" s="10"/>
      <c r="AD73" s="139"/>
      <c r="AE73" s="144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</row>
    <row r="74" spans="1:252" s="141" customFormat="1" ht="15" hidden="1">
      <c r="A74" s="10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29"/>
      <c r="Q74" s="29"/>
      <c r="R74" s="10"/>
      <c r="S74" s="10"/>
      <c r="T74" s="10"/>
      <c r="U74" s="10"/>
      <c r="V74" s="10"/>
      <c r="W74" s="10"/>
      <c r="X74" s="10"/>
      <c r="Y74" s="10"/>
      <c r="Z74" s="10"/>
      <c r="AA74" s="90"/>
      <c r="AB74" s="90"/>
      <c r="AC74" s="10"/>
      <c r="AD74" s="139"/>
      <c r="AE74" s="144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</row>
    <row r="75" spans="1:252" s="141" customFormat="1" ht="15" hidden="1">
      <c r="A75" s="10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29"/>
      <c r="Q75" s="29"/>
      <c r="R75" s="10"/>
      <c r="S75" s="10"/>
      <c r="T75" s="10"/>
      <c r="U75" s="10"/>
      <c r="V75" s="10"/>
      <c r="W75" s="10"/>
      <c r="X75" s="10"/>
      <c r="Y75" s="10"/>
      <c r="Z75" s="10"/>
      <c r="AA75" s="90"/>
      <c r="AB75" s="90"/>
      <c r="AC75" s="10"/>
      <c r="AD75" s="139"/>
      <c r="AE75" s="144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</row>
    <row r="76" spans="1:252" s="141" customFormat="1" ht="15" hidden="1">
      <c r="A76" s="10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29"/>
      <c r="Q76" s="29"/>
      <c r="R76" s="10"/>
      <c r="S76" s="10"/>
      <c r="T76" s="10"/>
      <c r="U76" s="10"/>
      <c r="V76" s="10"/>
      <c r="W76" s="10"/>
      <c r="X76" s="10"/>
      <c r="Y76" s="10"/>
      <c r="Z76" s="10"/>
      <c r="AA76" s="90"/>
      <c r="AB76" s="90"/>
      <c r="AC76" s="10"/>
      <c r="AD76" s="139"/>
      <c r="AE76" s="144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</row>
    <row r="77" spans="1:252" s="141" customFormat="1" ht="15" hidden="1">
      <c r="A77" s="10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29"/>
      <c r="Q77" s="29"/>
      <c r="R77" s="10"/>
      <c r="S77" s="10"/>
      <c r="T77" s="10"/>
      <c r="U77" s="10"/>
      <c r="V77" s="10"/>
      <c r="W77" s="10"/>
      <c r="X77" s="10"/>
      <c r="Y77" s="10"/>
      <c r="Z77" s="10"/>
      <c r="AA77" s="90"/>
      <c r="AB77" s="90"/>
      <c r="AC77" s="10"/>
      <c r="AD77" s="139"/>
      <c r="AE77" s="144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</row>
    <row r="78" spans="1:252" s="141" customFormat="1" ht="15" hidden="1">
      <c r="A78" s="10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29"/>
      <c r="Q78" s="29"/>
      <c r="R78" s="10"/>
      <c r="S78" s="10"/>
      <c r="T78" s="10"/>
      <c r="U78" s="10"/>
      <c r="V78" s="10"/>
      <c r="W78" s="10"/>
      <c r="X78" s="10"/>
      <c r="Y78" s="10"/>
      <c r="Z78" s="10"/>
      <c r="AA78" s="90"/>
      <c r="AB78" s="90"/>
      <c r="AC78" s="10"/>
      <c r="AD78" s="139"/>
      <c r="AE78" s="144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</row>
  </sheetData>
  <sheetProtection password="FF69" sheet="1" objects="1" scenarios="1" selectLockedCells="1"/>
  <mergeCells count="46">
    <mergeCell ref="L19:P19"/>
    <mergeCell ref="B2:H2"/>
    <mergeCell ref="I2:J2"/>
    <mergeCell ref="E5:H5"/>
    <mergeCell ref="M5:O5"/>
    <mergeCell ref="E7:H7"/>
    <mergeCell ref="M7:O7"/>
    <mergeCell ref="E15:F15"/>
    <mergeCell ref="C18:E18"/>
    <mergeCell ref="F18:H18"/>
    <mergeCell ref="I18:K18"/>
    <mergeCell ref="L18:P18"/>
    <mergeCell ref="L31:P31"/>
    <mergeCell ref="L20:P20"/>
    <mergeCell ref="L21:P21"/>
    <mergeCell ref="L22:P22"/>
    <mergeCell ref="L23:P23"/>
    <mergeCell ref="L24:P24"/>
    <mergeCell ref="L25:P25"/>
    <mergeCell ref="L26:P26"/>
    <mergeCell ref="L27:P27"/>
    <mergeCell ref="L28:P28"/>
    <mergeCell ref="L29:P29"/>
    <mergeCell ref="L30:P30"/>
    <mergeCell ref="L43:P43"/>
    <mergeCell ref="L32:P32"/>
    <mergeCell ref="L33:P33"/>
    <mergeCell ref="L34:P34"/>
    <mergeCell ref="L35:P35"/>
    <mergeCell ref="L36:P36"/>
    <mergeCell ref="L37:P37"/>
    <mergeCell ref="L38:P38"/>
    <mergeCell ref="L39:P39"/>
    <mergeCell ref="L40:P40"/>
    <mergeCell ref="L41:P41"/>
    <mergeCell ref="L42:P42"/>
    <mergeCell ref="L50:P50"/>
    <mergeCell ref="K56:L56"/>
    <mergeCell ref="C58:G58"/>
    <mergeCell ref="L58:P58"/>
    <mergeCell ref="L44:P44"/>
    <mergeCell ref="L45:P45"/>
    <mergeCell ref="L46:P46"/>
    <mergeCell ref="L47:P47"/>
    <mergeCell ref="L48:P48"/>
    <mergeCell ref="L49:P49"/>
  </mergeCells>
  <conditionalFormatting sqref="L20:O22 C51:O51 C20:D50">
    <cfRule type="expression" dxfId="896" priority="126" stopIfTrue="1">
      <formula>OR(($A20="Samstag"),($A20="Sonntag"))</formula>
    </cfRule>
  </conditionalFormatting>
  <conditionalFormatting sqref="L23:O23">
    <cfRule type="expression" dxfId="895" priority="125" stopIfTrue="1">
      <formula>OR(($A23="Samstag"),($A23="Sonntag"))</formula>
    </cfRule>
  </conditionalFormatting>
  <conditionalFormatting sqref="L24:O50">
    <cfRule type="expression" dxfId="894" priority="124" stopIfTrue="1">
      <formula>OR(($A24="Samstag"),($A24="Sonntag"))</formula>
    </cfRule>
  </conditionalFormatting>
  <conditionalFormatting sqref="B20:B50">
    <cfRule type="expression" dxfId="893" priority="4" stopIfTrue="1">
      <formula>OR(($A20="Samstag"),($A20="Sonntag"))</formula>
    </cfRule>
    <cfRule type="expression" dxfId="892" priority="5" stopIfTrue="1">
      <formula>$Q20=TRUE()</formula>
    </cfRule>
  </conditionalFormatting>
  <conditionalFormatting sqref="F30:H30">
    <cfRule type="expression" dxfId="891" priority="123" stopIfTrue="1">
      <formula>OR(($A30="Samstag"),($A30="Sonntag"))</formula>
    </cfRule>
  </conditionalFormatting>
  <conditionalFormatting sqref="F30:H30">
    <cfRule type="expression" dxfId="890" priority="122" stopIfTrue="1">
      <formula>OR(($A30="Samstag"),($A30="Sonntag"))</formula>
    </cfRule>
  </conditionalFormatting>
  <conditionalFormatting sqref="F50:H50">
    <cfRule type="expression" dxfId="889" priority="111" stopIfTrue="1">
      <formula>OR(($A50="Samstag"),($A50="Sonntag"))</formula>
    </cfRule>
  </conditionalFormatting>
  <conditionalFormatting sqref="F50:H50">
    <cfRule type="expression" dxfId="888" priority="110" stopIfTrue="1">
      <formula>OR(($A50="Samstag"),($A50="Sonntag"))</formula>
    </cfRule>
  </conditionalFormatting>
  <conditionalFormatting sqref="F44:H44">
    <cfRule type="expression" dxfId="887" priority="114" stopIfTrue="1">
      <formula>OR(($A44="Samstag"),($A44="Sonntag"))</formula>
    </cfRule>
  </conditionalFormatting>
  <conditionalFormatting sqref="F30:H30">
    <cfRule type="expression" dxfId="886" priority="118" stopIfTrue="1">
      <formula>OR(($A30="Samstag"),($A30="Sonntag"))</formula>
    </cfRule>
  </conditionalFormatting>
  <conditionalFormatting sqref="F22:H23">
    <cfRule type="expression" dxfId="885" priority="121" stopIfTrue="1">
      <formula>OR(($A22="Samstag"),($A22="Sonntag"))</formula>
    </cfRule>
  </conditionalFormatting>
  <conditionalFormatting sqref="F22:H22">
    <cfRule type="expression" dxfId="884" priority="120" stopIfTrue="1">
      <formula>OR(($A22="Samstag"),($A22="Sonntag"))</formula>
    </cfRule>
  </conditionalFormatting>
  <conditionalFormatting sqref="F23:H23">
    <cfRule type="expression" dxfId="883" priority="119" stopIfTrue="1">
      <formula>OR(($A23="Samstag"),($A23="Sonntag"))</formula>
    </cfRule>
  </conditionalFormatting>
  <conditionalFormatting sqref="F37:H37">
    <cfRule type="expression" dxfId="882" priority="116" stopIfTrue="1">
      <formula>OR(($A37="Samstag"),($A37="Sonntag"))</formula>
    </cfRule>
  </conditionalFormatting>
  <conditionalFormatting sqref="F37:H37">
    <cfRule type="expression" dxfId="881" priority="117" stopIfTrue="1">
      <formula>OR(($A37="Samstag"),($A37="Sonntag"))</formula>
    </cfRule>
  </conditionalFormatting>
  <conditionalFormatting sqref="F37:H37">
    <cfRule type="expression" dxfId="880" priority="115" stopIfTrue="1">
      <formula>OR(($A37="Samstag"),($A37="Sonntag"))</formula>
    </cfRule>
  </conditionalFormatting>
  <conditionalFormatting sqref="F44:H44">
    <cfRule type="expression" dxfId="879" priority="113" stopIfTrue="1">
      <formula>OR(($A44="Samstag"),($A44="Sonntag"))</formula>
    </cfRule>
  </conditionalFormatting>
  <conditionalFormatting sqref="F44:H44">
    <cfRule type="expression" dxfId="878" priority="112" stopIfTrue="1">
      <formula>OR(($A44="Samstag"),($A44="Sonntag"))</formula>
    </cfRule>
  </conditionalFormatting>
  <conditionalFormatting sqref="F20:H20">
    <cfRule type="expression" dxfId="877" priority="109" stopIfTrue="1">
      <formula>OR(($A20="Samstag"),($A20="Sonntag"))</formula>
    </cfRule>
  </conditionalFormatting>
  <conditionalFormatting sqref="F20:H20">
    <cfRule type="expression" dxfId="876" priority="108" stopIfTrue="1">
      <formula>OR(($A20="Samstag"),($A20="Sonntag"))</formula>
    </cfRule>
  </conditionalFormatting>
  <conditionalFormatting sqref="G21">
    <cfRule type="expression" dxfId="875" priority="107" stopIfTrue="1">
      <formula>OR(($A21="Samstag"),($A21="Sonntag"))</formula>
    </cfRule>
  </conditionalFormatting>
  <conditionalFormatting sqref="G21">
    <cfRule type="expression" dxfId="874" priority="106" stopIfTrue="1">
      <formula>OR(($A21="Samstag"),($A21="Sonntag"))</formula>
    </cfRule>
  </conditionalFormatting>
  <conditionalFormatting sqref="F29:H29">
    <cfRule type="expression" dxfId="873" priority="105" stopIfTrue="1">
      <formula>OR(($A29="Samstag"),($A29="Sonntag"))</formula>
    </cfRule>
  </conditionalFormatting>
  <conditionalFormatting sqref="F29:H29">
    <cfRule type="expression" dxfId="872" priority="104" stopIfTrue="1">
      <formula>OR(($A29="Samstag"),($A29="Sonntag"))</formula>
    </cfRule>
  </conditionalFormatting>
  <conditionalFormatting sqref="F36:H36">
    <cfRule type="expression" dxfId="871" priority="103" stopIfTrue="1">
      <formula>OR(($A36="Samstag"),($A36="Sonntag"))</formula>
    </cfRule>
  </conditionalFormatting>
  <conditionalFormatting sqref="F36:H36">
    <cfRule type="expression" dxfId="870" priority="102" stopIfTrue="1">
      <formula>OR(($A36="Samstag"),($A36="Sonntag"))</formula>
    </cfRule>
  </conditionalFormatting>
  <conditionalFormatting sqref="F43:H43">
    <cfRule type="expression" dxfId="869" priority="101" stopIfTrue="1">
      <formula>OR(($A43="Samstag"),($A43="Sonntag"))</formula>
    </cfRule>
  </conditionalFormatting>
  <conditionalFormatting sqref="F43:H43">
    <cfRule type="expression" dxfId="868" priority="100" stopIfTrue="1">
      <formula>OR(($A43="Samstag"),($A43="Sonntag"))</formula>
    </cfRule>
  </conditionalFormatting>
  <conditionalFormatting sqref="G24:G28">
    <cfRule type="expression" dxfId="867" priority="99" stopIfTrue="1">
      <formula>OR(($A24="Samstag"),($A24="Sonntag"))</formula>
    </cfRule>
  </conditionalFormatting>
  <conditionalFormatting sqref="G24:G28">
    <cfRule type="expression" dxfId="866" priority="98" stopIfTrue="1">
      <formula>OR(($A24="Samstag"),($A24="Sonntag"))</formula>
    </cfRule>
  </conditionalFormatting>
  <conditionalFormatting sqref="G31:G35">
    <cfRule type="expression" dxfId="865" priority="97" stopIfTrue="1">
      <formula>OR(($A31="Samstag"),($A31="Sonntag"))</formula>
    </cfRule>
  </conditionalFormatting>
  <conditionalFormatting sqref="G31:G35">
    <cfRule type="expression" dxfId="864" priority="96" stopIfTrue="1">
      <formula>OR(($A31="Samstag"),($A31="Sonntag"))</formula>
    </cfRule>
  </conditionalFormatting>
  <conditionalFormatting sqref="G38:G42">
    <cfRule type="expression" dxfId="863" priority="95" stopIfTrue="1">
      <formula>OR(($A38="Samstag"),($A38="Sonntag"))</formula>
    </cfRule>
  </conditionalFormatting>
  <conditionalFormatting sqref="G38:G42">
    <cfRule type="expression" dxfId="862" priority="94" stopIfTrue="1">
      <formula>OR(($A38="Samstag"),($A38="Sonntag"))</formula>
    </cfRule>
  </conditionalFormatting>
  <conditionalFormatting sqref="G45:G49">
    <cfRule type="expression" dxfId="861" priority="93" stopIfTrue="1">
      <formula>OR(($A45="Samstag"),($A45="Sonntag"))</formula>
    </cfRule>
  </conditionalFormatting>
  <conditionalFormatting sqref="G45:G49">
    <cfRule type="expression" dxfId="860" priority="92" stopIfTrue="1">
      <formula>OR(($A45="Samstag"),($A45="Sonntag"))</formula>
    </cfRule>
  </conditionalFormatting>
  <conditionalFormatting sqref="F21">
    <cfRule type="expression" dxfId="859" priority="91" stopIfTrue="1">
      <formula>OR(($A21="Samstag"),($A21="Sonntag"))</formula>
    </cfRule>
  </conditionalFormatting>
  <conditionalFormatting sqref="F21">
    <cfRule type="expression" dxfId="858" priority="90" stopIfTrue="1">
      <formula>OR(($A21="Samstag"),($A21="Sonntag"))</formula>
    </cfRule>
  </conditionalFormatting>
  <conditionalFormatting sqref="F24:F28">
    <cfRule type="expression" dxfId="857" priority="89" stopIfTrue="1">
      <formula>OR(($A24="Samstag"),($A24="Sonntag"))</formula>
    </cfRule>
  </conditionalFormatting>
  <conditionalFormatting sqref="F24:F28">
    <cfRule type="expression" dxfId="856" priority="88" stopIfTrue="1">
      <formula>OR(($A24="Samstag"),($A24="Sonntag"))</formula>
    </cfRule>
  </conditionalFormatting>
  <conditionalFormatting sqref="F31:F35">
    <cfRule type="expression" dxfId="855" priority="87" stopIfTrue="1">
      <formula>OR(($A31="Samstag"),($A31="Sonntag"))</formula>
    </cfRule>
  </conditionalFormatting>
  <conditionalFormatting sqref="F31:F35">
    <cfRule type="expression" dxfId="854" priority="86" stopIfTrue="1">
      <formula>OR(($A31="Samstag"),($A31="Sonntag"))</formula>
    </cfRule>
  </conditionalFormatting>
  <conditionalFormatting sqref="F38:F42">
    <cfRule type="expression" dxfId="853" priority="85" stopIfTrue="1">
      <formula>OR(($A38="Samstag"),($A38="Sonntag"))</formula>
    </cfRule>
  </conditionalFormatting>
  <conditionalFormatting sqref="F38:F42">
    <cfRule type="expression" dxfId="852" priority="84" stopIfTrue="1">
      <formula>OR(($A38="Samstag"),($A38="Sonntag"))</formula>
    </cfRule>
  </conditionalFormatting>
  <conditionalFormatting sqref="H38:H42">
    <cfRule type="expression" dxfId="851" priority="75" stopIfTrue="1">
      <formula>OR(($A38="Samstag"),($A38="Sonntag"))</formula>
    </cfRule>
  </conditionalFormatting>
  <conditionalFormatting sqref="H38:H42">
    <cfRule type="expression" dxfId="850" priority="74" stopIfTrue="1">
      <formula>OR(($A38="Samstag"),($A38="Sonntag"))</formula>
    </cfRule>
  </conditionalFormatting>
  <conditionalFormatting sqref="F45:F49">
    <cfRule type="expression" dxfId="849" priority="83" stopIfTrue="1">
      <formula>OR(($A45="Samstag"),($A45="Sonntag"))</formula>
    </cfRule>
  </conditionalFormatting>
  <conditionalFormatting sqref="F45:F49">
    <cfRule type="expression" dxfId="848" priority="82" stopIfTrue="1">
      <formula>OR(($A45="Samstag"),($A45="Sonntag"))</formula>
    </cfRule>
  </conditionalFormatting>
  <conditionalFormatting sqref="H21">
    <cfRule type="expression" dxfId="847" priority="81" stopIfTrue="1">
      <formula>OR(($A21="Samstag"),($A21="Sonntag"))</formula>
    </cfRule>
  </conditionalFormatting>
  <conditionalFormatting sqref="H21">
    <cfRule type="expression" dxfId="846" priority="80" stopIfTrue="1">
      <formula>OR(($A21="Samstag"),($A21="Sonntag"))</formula>
    </cfRule>
  </conditionalFormatting>
  <conditionalFormatting sqref="H24:H28">
    <cfRule type="expression" dxfId="845" priority="79" stopIfTrue="1">
      <formula>OR(($A24="Samstag"),($A24="Sonntag"))</formula>
    </cfRule>
  </conditionalFormatting>
  <conditionalFormatting sqref="H24:H28">
    <cfRule type="expression" dxfId="844" priority="78" stopIfTrue="1">
      <formula>OR(($A24="Samstag"),($A24="Sonntag"))</formula>
    </cfRule>
  </conditionalFormatting>
  <conditionalFormatting sqref="H31:H35">
    <cfRule type="expression" dxfId="843" priority="77" stopIfTrue="1">
      <formula>OR(($A31="Samstag"),($A31="Sonntag"))</formula>
    </cfRule>
  </conditionalFormatting>
  <conditionalFormatting sqref="H31:H35">
    <cfRule type="expression" dxfId="842" priority="76" stopIfTrue="1">
      <formula>OR(($A31="Samstag"),($A31="Sonntag"))</formula>
    </cfRule>
  </conditionalFormatting>
  <conditionalFormatting sqref="H45:H49">
    <cfRule type="expression" dxfId="841" priority="73" stopIfTrue="1">
      <formula>OR(($A45="Samstag"),($A45="Sonntag"))</formula>
    </cfRule>
  </conditionalFormatting>
  <conditionalFormatting sqref="H45:H49">
    <cfRule type="expression" dxfId="840" priority="72" stopIfTrue="1">
      <formula>OR(($A45="Samstag"),($A45="Sonntag"))</formula>
    </cfRule>
  </conditionalFormatting>
  <conditionalFormatting sqref="J30">
    <cfRule type="expression" dxfId="839" priority="71" stopIfTrue="1">
      <formula>OR(($A30="Samstag"),($A30="Sonntag"))</formula>
    </cfRule>
  </conditionalFormatting>
  <conditionalFormatting sqref="J30">
    <cfRule type="expression" dxfId="838" priority="70" stopIfTrue="1">
      <formula>OR(($A30="Samstag"),($A30="Sonntag"))</formula>
    </cfRule>
  </conditionalFormatting>
  <conditionalFormatting sqref="J50">
    <cfRule type="expression" dxfId="837" priority="59" stopIfTrue="1">
      <formula>OR(($A50="Samstag"),($A50="Sonntag"))</formula>
    </cfRule>
  </conditionalFormatting>
  <conditionalFormatting sqref="J50">
    <cfRule type="expression" dxfId="836" priority="58" stopIfTrue="1">
      <formula>OR(($A50="Samstag"),($A50="Sonntag"))</formula>
    </cfRule>
  </conditionalFormatting>
  <conditionalFormatting sqref="J44">
    <cfRule type="expression" dxfId="835" priority="62" stopIfTrue="1">
      <formula>OR(($A44="Samstag"),($A44="Sonntag"))</formula>
    </cfRule>
  </conditionalFormatting>
  <conditionalFormatting sqref="J30">
    <cfRule type="expression" dxfId="834" priority="66" stopIfTrue="1">
      <formula>OR(($A30="Samstag"),($A30="Sonntag"))</formula>
    </cfRule>
  </conditionalFormatting>
  <conditionalFormatting sqref="J22:J23">
    <cfRule type="expression" dxfId="833" priority="69" stopIfTrue="1">
      <formula>OR(($A22="Samstag"),($A22="Sonntag"))</formula>
    </cfRule>
  </conditionalFormatting>
  <conditionalFormatting sqref="J22">
    <cfRule type="expression" dxfId="832" priority="68" stopIfTrue="1">
      <formula>OR(($A22="Samstag"),($A22="Sonntag"))</formula>
    </cfRule>
  </conditionalFormatting>
  <conditionalFormatting sqref="J23">
    <cfRule type="expression" dxfId="831" priority="67" stopIfTrue="1">
      <formula>OR(($A23="Samstag"),($A23="Sonntag"))</formula>
    </cfRule>
  </conditionalFormatting>
  <conditionalFormatting sqref="J37">
    <cfRule type="expression" dxfId="830" priority="64" stopIfTrue="1">
      <formula>OR(($A37="Samstag"),($A37="Sonntag"))</formula>
    </cfRule>
  </conditionalFormatting>
  <conditionalFormatting sqref="J37">
    <cfRule type="expression" dxfId="829" priority="65" stopIfTrue="1">
      <formula>OR(($A37="Samstag"),($A37="Sonntag"))</formula>
    </cfRule>
  </conditionalFormatting>
  <conditionalFormatting sqref="J37">
    <cfRule type="expression" dxfId="828" priority="63" stopIfTrue="1">
      <formula>OR(($A37="Samstag"),($A37="Sonntag"))</formula>
    </cfRule>
  </conditionalFormatting>
  <conditionalFormatting sqref="J44">
    <cfRule type="expression" dxfId="827" priority="61" stopIfTrue="1">
      <formula>OR(($A44="Samstag"),($A44="Sonntag"))</formula>
    </cfRule>
  </conditionalFormatting>
  <conditionalFormatting sqref="J44">
    <cfRule type="expression" dxfId="826" priority="60" stopIfTrue="1">
      <formula>OR(($A44="Samstag"),($A44="Sonntag"))</formula>
    </cfRule>
  </conditionalFormatting>
  <conditionalFormatting sqref="J20">
    <cfRule type="expression" dxfId="825" priority="57" stopIfTrue="1">
      <formula>OR(($A20="Samstag"),($A20="Sonntag"))</formula>
    </cfRule>
  </conditionalFormatting>
  <conditionalFormatting sqref="J20">
    <cfRule type="expression" dxfId="824" priority="56" stopIfTrue="1">
      <formula>OR(($A20="Samstag"),($A20="Sonntag"))</formula>
    </cfRule>
  </conditionalFormatting>
  <conditionalFormatting sqref="J29">
    <cfRule type="expression" dxfId="823" priority="55" stopIfTrue="1">
      <formula>OR(($A29="Samstag"),($A29="Sonntag"))</formula>
    </cfRule>
  </conditionalFormatting>
  <conditionalFormatting sqref="J29">
    <cfRule type="expression" dxfId="822" priority="54" stopIfTrue="1">
      <formula>OR(($A29="Samstag"),($A29="Sonntag"))</formula>
    </cfRule>
  </conditionalFormatting>
  <conditionalFormatting sqref="J36">
    <cfRule type="expression" dxfId="821" priority="53" stopIfTrue="1">
      <formula>OR(($A36="Samstag"),($A36="Sonntag"))</formula>
    </cfRule>
  </conditionalFormatting>
  <conditionalFormatting sqref="J36">
    <cfRule type="expression" dxfId="820" priority="52" stopIfTrue="1">
      <formula>OR(($A36="Samstag"),($A36="Sonntag"))</formula>
    </cfRule>
  </conditionalFormatting>
  <conditionalFormatting sqref="J43">
    <cfRule type="expression" dxfId="819" priority="51" stopIfTrue="1">
      <formula>OR(($A43="Samstag"),($A43="Sonntag"))</formula>
    </cfRule>
  </conditionalFormatting>
  <conditionalFormatting sqref="J43">
    <cfRule type="expression" dxfId="818" priority="50" stopIfTrue="1">
      <formula>OR(($A43="Samstag"),($A43="Sonntag"))</formula>
    </cfRule>
  </conditionalFormatting>
  <conditionalFormatting sqref="J38:J42">
    <cfRule type="expression" dxfId="817" priority="43" stopIfTrue="1">
      <formula>OR(($A38="Samstag"),($A38="Sonntag"))</formula>
    </cfRule>
  </conditionalFormatting>
  <conditionalFormatting sqref="J38:J42">
    <cfRule type="expression" dxfId="816" priority="42" stopIfTrue="1">
      <formula>OR(($A38="Samstag"),($A38="Sonntag"))</formula>
    </cfRule>
  </conditionalFormatting>
  <conditionalFormatting sqref="J21">
    <cfRule type="expression" dxfId="815" priority="49" stopIfTrue="1">
      <formula>OR(($A21="Samstag"),($A21="Sonntag"))</formula>
    </cfRule>
  </conditionalFormatting>
  <conditionalFormatting sqref="J21">
    <cfRule type="expression" dxfId="814" priority="48" stopIfTrue="1">
      <formula>OR(($A21="Samstag"),($A21="Sonntag"))</formula>
    </cfRule>
  </conditionalFormatting>
  <conditionalFormatting sqref="J24:J28">
    <cfRule type="expression" dxfId="813" priority="47" stopIfTrue="1">
      <formula>OR(($A24="Samstag"),($A24="Sonntag"))</formula>
    </cfRule>
  </conditionalFormatting>
  <conditionalFormatting sqref="J24:J28">
    <cfRule type="expression" dxfId="812" priority="46" stopIfTrue="1">
      <formula>OR(($A24="Samstag"),($A24="Sonntag"))</formula>
    </cfRule>
  </conditionalFormatting>
  <conditionalFormatting sqref="J31:J35">
    <cfRule type="expression" dxfId="811" priority="45" stopIfTrue="1">
      <formula>OR(($A31="Samstag"),($A31="Sonntag"))</formula>
    </cfRule>
  </conditionalFormatting>
  <conditionalFormatting sqref="J31:J35">
    <cfRule type="expression" dxfId="810" priority="44" stopIfTrue="1">
      <formula>OR(($A31="Samstag"),($A31="Sonntag"))</formula>
    </cfRule>
  </conditionalFormatting>
  <conditionalFormatting sqref="J45:J49">
    <cfRule type="expression" dxfId="809" priority="41" stopIfTrue="1">
      <formula>OR(($A45="Samstag"),($A45="Sonntag"))</formula>
    </cfRule>
  </conditionalFormatting>
  <conditionalFormatting sqref="J45:J49">
    <cfRule type="expression" dxfId="808" priority="40" stopIfTrue="1">
      <formula>OR(($A45="Samstag"),($A45="Sonntag"))</formula>
    </cfRule>
  </conditionalFormatting>
  <conditionalFormatting sqref="K30">
    <cfRule type="expression" dxfId="807" priority="39" stopIfTrue="1">
      <formula>OR(($A30="Samstag"),($A30="Sonntag"))</formula>
    </cfRule>
  </conditionalFormatting>
  <conditionalFormatting sqref="K30">
    <cfRule type="expression" dxfId="806" priority="38" stopIfTrue="1">
      <formula>OR(($A30="Samstag"),($A30="Sonntag"))</formula>
    </cfRule>
  </conditionalFormatting>
  <conditionalFormatting sqref="K50">
    <cfRule type="expression" dxfId="805" priority="27" stopIfTrue="1">
      <formula>OR(($A50="Samstag"),($A50="Sonntag"))</formula>
    </cfRule>
  </conditionalFormatting>
  <conditionalFormatting sqref="K50">
    <cfRule type="expression" dxfId="804" priority="26" stopIfTrue="1">
      <formula>OR(($A50="Samstag"),($A50="Sonntag"))</formula>
    </cfRule>
  </conditionalFormatting>
  <conditionalFormatting sqref="K44">
    <cfRule type="expression" dxfId="803" priority="30" stopIfTrue="1">
      <formula>OR(($A44="Samstag"),($A44="Sonntag"))</formula>
    </cfRule>
  </conditionalFormatting>
  <conditionalFormatting sqref="K30">
    <cfRule type="expression" dxfId="802" priority="34" stopIfTrue="1">
      <formula>OR(($A30="Samstag"),($A30="Sonntag"))</formula>
    </cfRule>
  </conditionalFormatting>
  <conditionalFormatting sqref="K22:K23">
    <cfRule type="expression" dxfId="801" priority="37" stopIfTrue="1">
      <formula>OR(($A22="Samstag"),($A22="Sonntag"))</formula>
    </cfRule>
  </conditionalFormatting>
  <conditionalFormatting sqref="K22">
    <cfRule type="expression" dxfId="800" priority="36" stopIfTrue="1">
      <formula>OR(($A22="Samstag"),($A22="Sonntag"))</formula>
    </cfRule>
  </conditionalFormatting>
  <conditionalFormatting sqref="K23">
    <cfRule type="expression" dxfId="799" priority="35" stopIfTrue="1">
      <formula>OR(($A23="Samstag"),($A23="Sonntag"))</formula>
    </cfRule>
  </conditionalFormatting>
  <conditionalFormatting sqref="K37">
    <cfRule type="expression" dxfId="798" priority="32" stopIfTrue="1">
      <formula>OR(($A37="Samstag"),($A37="Sonntag"))</formula>
    </cfRule>
  </conditionalFormatting>
  <conditionalFormatting sqref="K37">
    <cfRule type="expression" dxfId="797" priority="33" stopIfTrue="1">
      <formula>OR(($A37="Samstag"),($A37="Sonntag"))</formula>
    </cfRule>
  </conditionalFormatting>
  <conditionalFormatting sqref="K37">
    <cfRule type="expression" dxfId="796" priority="31" stopIfTrue="1">
      <formula>OR(($A37="Samstag"),($A37="Sonntag"))</formula>
    </cfRule>
  </conditionalFormatting>
  <conditionalFormatting sqref="K44">
    <cfRule type="expression" dxfId="795" priority="29" stopIfTrue="1">
      <formula>OR(($A44="Samstag"),($A44="Sonntag"))</formula>
    </cfRule>
  </conditionalFormatting>
  <conditionalFormatting sqref="K44">
    <cfRule type="expression" dxfId="794" priority="28" stopIfTrue="1">
      <formula>OR(($A44="Samstag"),($A44="Sonntag"))</formula>
    </cfRule>
  </conditionalFormatting>
  <conditionalFormatting sqref="K20">
    <cfRule type="expression" dxfId="793" priority="25" stopIfTrue="1">
      <formula>OR(($A20="Samstag"),($A20="Sonntag"))</formula>
    </cfRule>
  </conditionalFormatting>
  <conditionalFormatting sqref="K20">
    <cfRule type="expression" dxfId="792" priority="24" stopIfTrue="1">
      <formula>OR(($A20="Samstag"),($A20="Sonntag"))</formula>
    </cfRule>
  </conditionalFormatting>
  <conditionalFormatting sqref="K29">
    <cfRule type="expression" dxfId="791" priority="23" stopIfTrue="1">
      <formula>OR(($A29="Samstag"),($A29="Sonntag"))</formula>
    </cfRule>
  </conditionalFormatting>
  <conditionalFormatting sqref="K29">
    <cfRule type="expression" dxfId="790" priority="22" stopIfTrue="1">
      <formula>OR(($A29="Samstag"),($A29="Sonntag"))</formula>
    </cfRule>
  </conditionalFormatting>
  <conditionalFormatting sqref="K36">
    <cfRule type="expression" dxfId="789" priority="21" stopIfTrue="1">
      <formula>OR(($A36="Samstag"),($A36="Sonntag"))</formula>
    </cfRule>
  </conditionalFormatting>
  <conditionalFormatting sqref="K36">
    <cfRule type="expression" dxfId="788" priority="20" stopIfTrue="1">
      <formula>OR(($A36="Samstag"),($A36="Sonntag"))</formula>
    </cfRule>
  </conditionalFormatting>
  <conditionalFormatting sqref="K43">
    <cfRule type="expression" dxfId="787" priority="19" stopIfTrue="1">
      <formula>OR(($A43="Samstag"),($A43="Sonntag"))</formula>
    </cfRule>
  </conditionalFormatting>
  <conditionalFormatting sqref="K43">
    <cfRule type="expression" dxfId="786" priority="18" stopIfTrue="1">
      <formula>OR(($A43="Samstag"),($A43="Sonntag"))</formula>
    </cfRule>
  </conditionalFormatting>
  <conditionalFormatting sqref="K38:K42">
    <cfRule type="expression" dxfId="785" priority="11" stopIfTrue="1">
      <formula>OR(($A38="Samstag"),($A38="Sonntag"))</formula>
    </cfRule>
  </conditionalFormatting>
  <conditionalFormatting sqref="K38:K42">
    <cfRule type="expression" dxfId="784" priority="10" stopIfTrue="1">
      <formula>OR(($A38="Samstag"),($A38="Sonntag"))</formula>
    </cfRule>
  </conditionalFormatting>
  <conditionalFormatting sqref="K21">
    <cfRule type="expression" dxfId="783" priority="17" stopIfTrue="1">
      <formula>OR(($A21="Samstag"),($A21="Sonntag"))</formula>
    </cfRule>
  </conditionalFormatting>
  <conditionalFormatting sqref="K21">
    <cfRule type="expression" dxfId="782" priority="16" stopIfTrue="1">
      <formula>OR(($A21="Samstag"),($A21="Sonntag"))</formula>
    </cfRule>
  </conditionalFormatting>
  <conditionalFormatting sqref="K24:K28">
    <cfRule type="expression" dxfId="781" priority="15" stopIfTrue="1">
      <formula>OR(($A24="Samstag"),($A24="Sonntag"))</formula>
    </cfRule>
  </conditionalFormatting>
  <conditionalFormatting sqref="K24:K28">
    <cfRule type="expression" dxfId="780" priority="14" stopIfTrue="1">
      <formula>OR(($A24="Samstag"),($A24="Sonntag"))</formula>
    </cfRule>
  </conditionalFormatting>
  <conditionalFormatting sqref="K31:K35">
    <cfRule type="expression" dxfId="779" priority="13" stopIfTrue="1">
      <formula>OR(($A31="Samstag"),($A31="Sonntag"))</formula>
    </cfRule>
  </conditionalFormatting>
  <conditionalFormatting sqref="K31:K35">
    <cfRule type="expression" dxfId="778" priority="12" stopIfTrue="1">
      <formula>OR(($A31="Samstag"),($A31="Sonntag"))</formula>
    </cfRule>
  </conditionalFormatting>
  <conditionalFormatting sqref="K45:K49">
    <cfRule type="expression" dxfId="777" priority="9" stopIfTrue="1">
      <formula>OR(($A45="Samstag"),($A45="Sonntag"))</formula>
    </cfRule>
  </conditionalFormatting>
  <conditionalFormatting sqref="K45:K49">
    <cfRule type="expression" dxfId="776" priority="8" stopIfTrue="1">
      <formula>OR(($A45="Samstag"),($A45="Sonntag"))</formula>
    </cfRule>
  </conditionalFormatting>
  <conditionalFormatting sqref="N11 N15">
    <cfRule type="cellIs" dxfId="775" priority="6" stopIfTrue="1" operator="equal">
      <formula>0</formula>
    </cfRule>
  </conditionalFormatting>
  <conditionalFormatting sqref="N11">
    <cfRule type="cellIs" dxfId="774" priority="128" stopIfTrue="1" operator="equal">
      <formula>$F$10</formula>
    </cfRule>
    <cfRule type="cellIs" dxfId="773" priority="129" stopIfTrue="1" operator="notEqual">
      <formula>$F$10</formula>
    </cfRule>
  </conditionalFormatting>
  <conditionalFormatting sqref="N15">
    <cfRule type="cellIs" dxfId="772" priority="7" stopIfTrue="1" operator="notEqual">
      <formula>$F$14</formula>
    </cfRule>
    <cfRule type="cellIs" dxfId="771" priority="127" stopIfTrue="1" operator="equal">
      <formula>$F$14</formula>
    </cfRule>
  </conditionalFormatting>
  <conditionalFormatting sqref="I20:I50">
    <cfRule type="expression" dxfId="770" priority="3" stopIfTrue="1">
      <formula>OR(($A20="Samstag"),($A20="Sonntag"))</formula>
    </cfRule>
  </conditionalFormatting>
  <conditionalFormatting sqref="I20:I50">
    <cfRule type="expression" dxfId="769" priority="2" stopIfTrue="1">
      <formula>OR(($A20="Samstag"),($A20="Sonntag"))</formula>
    </cfRule>
  </conditionalFormatting>
  <conditionalFormatting sqref="E20:E50">
    <cfRule type="expression" dxfId="768" priority="1" stopIfTrue="1">
      <formula>OR(($A20="Samstag"),($A20="Sonntag"))</formula>
    </cfRule>
  </conditionalFormatting>
  <dataValidations count="7">
    <dataValidation type="decimal" allowBlank="1" showInputMessage="1" showErrorMessage="1" errorTitle="Eingabefehler" error="Bitte geben Sie eine positive Dezimalzahl ein." sqref="D20:D50">
      <formula1>0</formula1>
      <formula2>20</formula2>
    </dataValidation>
    <dataValidation type="decimal" allowBlank="1" showInputMessage="1" showErrorMessage="1" errorTitle="Eingabefehler" error="Bitte geben Sie eine Uhrzeit im Dezimalformat ( hh,mm ) zwischen 0,00 und 23,59 ein." sqref="F20:H50">
      <formula1>0</formula1>
      <formula2>23.59</formula2>
    </dataValidation>
    <dataValidation type="decimal" allowBlank="1" showInputMessage="1" showErrorMessage="1" sqref="I10:M10 I14:M14">
      <formula1>$AA$33</formula1>
      <formula2>$AA$34</formula2>
    </dataValidation>
    <dataValidation showInputMessage="1" showErrorMessage="1" sqref="G8:I8"/>
    <dataValidation type="decimal" allowBlank="1" showInputMessage="1" showErrorMessage="1" errorTitle="Eingabefehler" error="Bitte geben Sie eine Dezimalzahl ein." sqref="M7">
      <formula1>-1000</formula1>
      <formula2>1000</formula2>
    </dataValidation>
    <dataValidation type="list" allowBlank="1" showInputMessage="1" showErrorMessage="1" sqref="E15:F15">
      <formula1>$B$20:$B$50</formula1>
    </dataValidation>
    <dataValidation type="list" allowBlank="1" showInputMessage="1" showErrorMessage="1" sqref="C20:C50">
      <formula1>Vorgaben</formula1>
    </dataValidation>
  </dataValidations>
  <pageMargins left="0.43307086614173229" right="0.23622047244094491" top="0.89" bottom="0.54" header="0.4" footer="0.31496062992125984"/>
  <pageSetup paperSize="9" scale="68" fitToWidth="0" fitToHeight="0" orientation="portrait" r:id="rId1"/>
  <headerFooter alignWithMargins="0">
    <oddHeader>&amp;L&amp;G</oddHeader>
    <oddFooter>&amp;L&amp;"-,Standard"&amp;8FeU-SH31-2015&amp;R&amp;"-,Standard"&amp;8Arbeitszeitkonto - Stand: 15.04.2015</oddFooter>
  </headerFooter>
  <drawing r:id="rId2"/>
  <legacyDrawing r:id="rId3"/>
  <legacyDrawingHF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R78"/>
  <sheetViews>
    <sheetView showGridLines="0" showRowColHeaders="0" zoomScale="110" zoomScaleNormal="110" zoomScaleSheetLayoutView="55" zoomScalePageLayoutView="70" workbookViewId="0">
      <selection activeCell="K11" sqref="K11"/>
    </sheetView>
  </sheetViews>
  <sheetFormatPr baseColWidth="10" defaultColWidth="0" defaultRowHeight="0" customHeight="1" zeroHeight="1"/>
  <cols>
    <col min="1" max="1" width="5" style="10" customWidth="1"/>
    <col min="2" max="2" width="7.25" style="79" customWidth="1"/>
    <col min="3" max="3" width="7.5" style="79" customWidth="1"/>
    <col min="4" max="8" width="7.75" style="79" customWidth="1"/>
    <col min="9" max="13" width="8.125" style="79" customWidth="1"/>
    <col min="14" max="14" width="7.5" style="79" customWidth="1"/>
    <col min="15" max="15" width="10" style="79" customWidth="1"/>
    <col min="16" max="16" width="7.5" style="29" customWidth="1"/>
    <col min="17" max="17" width="5" style="29" customWidth="1"/>
    <col min="18" max="18" width="10.125" style="10" customWidth="1"/>
    <col min="19" max="19" width="7.625" style="10" bestFit="1" customWidth="1"/>
    <col min="20" max="20" width="7.25" style="10" bestFit="1" customWidth="1"/>
    <col min="21" max="21" width="7.375" style="10" bestFit="1" customWidth="1"/>
    <col min="22" max="22" width="7.875" style="10" bestFit="1" customWidth="1"/>
    <col min="23" max="23" width="7.625" style="10" bestFit="1" customWidth="1"/>
    <col min="24" max="24" width="8.25" style="10" bestFit="1" customWidth="1"/>
    <col min="25" max="25" width="9.75" style="10" bestFit="1" customWidth="1"/>
    <col min="26" max="26" width="7.25" style="10" customWidth="1"/>
    <col min="27" max="27" width="10.5" style="90" customWidth="1"/>
    <col min="28" max="28" width="8.375" style="90" customWidth="1"/>
    <col min="29" max="29" width="11.125" style="10" customWidth="1"/>
    <col min="30" max="31" width="11.125" style="139" hidden="1" customWidth="1"/>
    <col min="32" max="34" width="6.25" style="141" hidden="1" customWidth="1"/>
    <col min="35" max="252" width="6.25" style="5" hidden="1" customWidth="1"/>
    <col min="253" max="16384" width="6.25" style="5" hidden="1"/>
  </cols>
  <sheetData>
    <row r="1" spans="2:21" ht="11.25" customHeight="1"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2"/>
      <c r="Q1" s="12"/>
      <c r="R1" s="91"/>
      <c r="S1" s="91"/>
      <c r="T1" s="91"/>
      <c r="U1" s="91"/>
    </row>
    <row r="2" spans="2:21" ht="18.75" customHeight="1">
      <c r="B2" s="219" t="s">
        <v>22</v>
      </c>
      <c r="C2" s="219"/>
      <c r="D2" s="219"/>
      <c r="E2" s="219"/>
      <c r="F2" s="219"/>
      <c r="G2" s="219"/>
      <c r="H2" s="219"/>
      <c r="I2" s="219" t="s">
        <v>61</v>
      </c>
      <c r="J2" s="219"/>
      <c r="K2" s="129">
        <v>2018</v>
      </c>
      <c r="L2" s="137"/>
      <c r="M2" s="137"/>
      <c r="N2" s="137"/>
      <c r="O2" s="137"/>
      <c r="P2" s="138"/>
      <c r="Q2" s="12"/>
      <c r="R2" s="91"/>
      <c r="S2" s="91"/>
      <c r="T2" s="91"/>
      <c r="U2" s="91"/>
    </row>
    <row r="3" spans="2:21" ht="11.25" customHeight="1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2"/>
      <c r="Q3" s="12"/>
      <c r="R3" s="91"/>
      <c r="S3" s="91"/>
      <c r="T3" s="91"/>
      <c r="U3" s="91"/>
    </row>
    <row r="4" spans="2:21" ht="15" customHeight="1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7"/>
      <c r="Q4" s="12"/>
      <c r="R4" s="91"/>
      <c r="S4" s="91"/>
      <c r="T4" s="91"/>
      <c r="U4" s="91"/>
    </row>
    <row r="5" spans="2:21" ht="22.5" customHeight="1">
      <c r="B5" s="170"/>
      <c r="C5" s="30" t="s">
        <v>3</v>
      </c>
      <c r="D5" s="19"/>
      <c r="E5" s="220" t="str">
        <f>Juli!E5</f>
        <v>Pritzel-Hentley, Kyra</v>
      </c>
      <c r="F5" s="221"/>
      <c r="G5" s="221"/>
      <c r="H5" s="222"/>
      <c r="I5" s="20"/>
      <c r="J5" s="30" t="s">
        <v>4</v>
      </c>
      <c r="K5" s="20"/>
      <c r="M5" s="220" t="str">
        <f>Juli!M5</f>
        <v>Citec</v>
      </c>
      <c r="N5" s="221"/>
      <c r="O5" s="222"/>
      <c r="P5" s="21"/>
      <c r="Q5" s="22"/>
      <c r="R5" s="95"/>
      <c r="S5" s="90"/>
      <c r="T5" s="90"/>
    </row>
    <row r="6" spans="2:21" ht="15">
      <c r="B6" s="23"/>
      <c r="C6" s="24"/>
      <c r="D6" s="24"/>
      <c r="E6" s="24"/>
      <c r="F6" s="24"/>
      <c r="G6" s="25"/>
      <c r="H6" s="25"/>
      <c r="I6" s="20"/>
      <c r="J6" s="20"/>
      <c r="P6" s="28"/>
    </row>
    <row r="7" spans="2:21" ht="22.5" customHeight="1">
      <c r="B7" s="170"/>
      <c r="C7" s="30" t="s">
        <v>8</v>
      </c>
      <c r="D7" s="20"/>
      <c r="E7" s="223"/>
      <c r="F7" s="224"/>
      <c r="G7" s="224"/>
      <c r="H7" s="225"/>
      <c r="I7" s="20"/>
      <c r="J7" s="30" t="s">
        <v>41</v>
      </c>
      <c r="K7" s="20"/>
      <c r="M7" s="235">
        <f>Juli!K52</f>
        <v>12</v>
      </c>
      <c r="N7" s="236"/>
      <c r="O7" s="237"/>
      <c r="P7" s="28"/>
    </row>
    <row r="8" spans="2:21" ht="15">
      <c r="B8" s="18"/>
      <c r="C8" s="30"/>
      <c r="D8" s="30"/>
      <c r="E8" s="30"/>
      <c r="F8" s="24"/>
      <c r="G8" s="31"/>
      <c r="H8" s="31"/>
      <c r="I8" s="31"/>
      <c r="P8" s="28"/>
      <c r="Q8" s="33"/>
      <c r="R8" s="90"/>
      <c r="S8" s="90"/>
      <c r="T8" s="90"/>
      <c r="U8" s="90"/>
    </row>
    <row r="9" spans="2:21" ht="15" customHeight="1">
      <c r="B9" s="177"/>
      <c r="C9" s="178"/>
      <c r="D9" s="179"/>
      <c r="E9" s="179"/>
      <c r="F9" s="180"/>
      <c r="G9" s="180"/>
      <c r="H9" s="181" t="s">
        <v>66</v>
      </c>
      <c r="I9" s="182" t="s">
        <v>25</v>
      </c>
      <c r="J9" s="183" t="s">
        <v>26</v>
      </c>
      <c r="K9" s="184" t="s">
        <v>27</v>
      </c>
      <c r="L9" s="182" t="s">
        <v>28</v>
      </c>
      <c r="M9" s="182" t="s">
        <v>29</v>
      </c>
      <c r="N9" s="185"/>
      <c r="O9" s="215"/>
      <c r="P9" s="28"/>
    </row>
    <row r="10" spans="2:21" ht="22.5" customHeight="1">
      <c r="B10" s="177"/>
      <c r="C10" s="18" t="s">
        <v>54</v>
      </c>
      <c r="D10" s="26"/>
      <c r="E10" s="27"/>
      <c r="F10" s="172">
        <f>Juli!F10</f>
        <v>0</v>
      </c>
      <c r="G10" s="136"/>
      <c r="H10" s="186" t="s">
        <v>67</v>
      </c>
      <c r="I10" s="187">
        <f>$F$10/5</f>
        <v>0</v>
      </c>
      <c r="J10" s="188">
        <f>$F$10/5</f>
        <v>0</v>
      </c>
      <c r="K10" s="188">
        <f>$F$10/5</f>
        <v>0</v>
      </c>
      <c r="L10" s="188">
        <f>$F$10/5</f>
        <v>0</v>
      </c>
      <c r="M10" s="189">
        <f>$F$10/5</f>
        <v>0</v>
      </c>
      <c r="N10" s="190" t="s">
        <v>69</v>
      </c>
      <c r="O10" s="215"/>
      <c r="P10" s="28"/>
    </row>
    <row r="11" spans="2:21" ht="22.5" customHeight="1">
      <c r="B11" s="177"/>
      <c r="C11" s="191"/>
      <c r="D11" s="216"/>
      <c r="E11" s="216"/>
      <c r="F11" s="192"/>
      <c r="G11" s="192"/>
      <c r="H11" s="193" t="s">
        <v>68</v>
      </c>
      <c r="I11" s="118"/>
      <c r="J11" s="119"/>
      <c r="K11" s="119"/>
      <c r="L11" s="119"/>
      <c r="M11" s="120"/>
      <c r="N11" s="125">
        <f>SUM(I11:M11)</f>
        <v>0</v>
      </c>
      <c r="O11" s="215"/>
      <c r="P11" s="28"/>
    </row>
    <row r="12" spans="2:21" ht="18.75" customHeight="1">
      <c r="B12" s="177"/>
      <c r="C12" s="214" t="s">
        <v>85</v>
      </c>
      <c r="D12" s="30"/>
      <c r="E12" s="32"/>
      <c r="F12" s="11"/>
      <c r="G12" s="11"/>
      <c r="O12" s="215"/>
      <c r="P12" s="28"/>
    </row>
    <row r="13" spans="2:21" ht="15" customHeight="1">
      <c r="B13" s="177"/>
      <c r="C13" s="176"/>
      <c r="D13" s="194"/>
      <c r="E13" s="195"/>
      <c r="F13" s="195"/>
      <c r="G13" s="196"/>
      <c r="H13" s="197" t="s">
        <v>87</v>
      </c>
      <c r="I13" s="198" t="s">
        <v>25</v>
      </c>
      <c r="J13" s="199" t="s">
        <v>26</v>
      </c>
      <c r="K13" s="200" t="s">
        <v>27</v>
      </c>
      <c r="L13" s="198" t="s">
        <v>28</v>
      </c>
      <c r="M13" s="198" t="s">
        <v>29</v>
      </c>
      <c r="N13" s="201"/>
      <c r="O13" s="215"/>
      <c r="P13" s="28"/>
    </row>
    <row r="14" spans="2:21" ht="23.25" customHeight="1">
      <c r="B14" s="177"/>
      <c r="C14" s="212" t="s">
        <v>86</v>
      </c>
      <c r="D14" s="213"/>
      <c r="E14" s="213"/>
      <c r="F14" s="217"/>
      <c r="G14" s="202"/>
      <c r="H14" s="203" t="s">
        <v>67</v>
      </c>
      <c r="I14" s="204">
        <f>$F$14/5</f>
        <v>0</v>
      </c>
      <c r="J14" s="205">
        <f>$F$14/5</f>
        <v>0</v>
      </c>
      <c r="K14" s="205">
        <f>$F$14/5</f>
        <v>0</v>
      </c>
      <c r="L14" s="205">
        <f>$F$14/5</f>
        <v>0</v>
      </c>
      <c r="M14" s="206">
        <f>$F$14/5</f>
        <v>0</v>
      </c>
      <c r="N14" s="207" t="s">
        <v>69</v>
      </c>
      <c r="O14" s="215"/>
      <c r="P14" s="28"/>
    </row>
    <row r="15" spans="2:21" ht="22.5" customHeight="1">
      <c r="B15" s="177"/>
      <c r="C15" s="208" t="s">
        <v>84</v>
      </c>
      <c r="D15" s="209"/>
      <c r="E15" s="238"/>
      <c r="F15" s="238"/>
      <c r="G15" s="218" t="b">
        <f>IF($E$15&lt;&gt;0,TRUE(),FALSE())</f>
        <v>0</v>
      </c>
      <c r="H15" s="210" t="s">
        <v>68</v>
      </c>
      <c r="I15" s="173"/>
      <c r="J15" s="174"/>
      <c r="K15" s="174"/>
      <c r="L15" s="174"/>
      <c r="M15" s="175"/>
      <c r="N15" s="211">
        <f>SUM(I15:M15)</f>
        <v>0</v>
      </c>
      <c r="O15" s="215"/>
      <c r="P15" s="28"/>
    </row>
    <row r="16" spans="2:21" ht="15">
      <c r="B16" s="121"/>
      <c r="C16" s="122"/>
      <c r="D16" s="123"/>
      <c r="E16" s="123"/>
      <c r="F16" s="123"/>
      <c r="G16" s="123"/>
      <c r="H16" s="123"/>
      <c r="I16" s="123"/>
      <c r="J16" s="123"/>
      <c r="K16" s="13"/>
      <c r="L16" s="13"/>
      <c r="M16" s="13"/>
      <c r="N16" s="13"/>
      <c r="O16" s="13"/>
      <c r="P16" s="35"/>
    </row>
    <row r="17" spans="1:252" ht="15">
      <c r="A17" s="36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</row>
    <row r="18" spans="1:252" s="6" customFormat="1" ht="18.75" customHeight="1">
      <c r="A18" s="37"/>
      <c r="B18" s="165"/>
      <c r="C18" s="226" t="s">
        <v>51</v>
      </c>
      <c r="D18" s="227"/>
      <c r="E18" s="228"/>
      <c r="F18" s="229" t="s">
        <v>52</v>
      </c>
      <c r="G18" s="230"/>
      <c r="H18" s="231"/>
      <c r="I18" s="232" t="s">
        <v>47</v>
      </c>
      <c r="J18" s="233"/>
      <c r="K18" s="234"/>
      <c r="L18" s="232"/>
      <c r="M18" s="233"/>
      <c r="N18" s="233"/>
      <c r="O18" s="233"/>
      <c r="P18" s="234"/>
      <c r="Q18" s="38"/>
      <c r="R18" s="92"/>
      <c r="S18" s="92" t="s">
        <v>44</v>
      </c>
      <c r="T18" s="92" t="s">
        <v>45</v>
      </c>
      <c r="U18" s="92" t="s">
        <v>45</v>
      </c>
      <c r="V18" s="93" t="s">
        <v>46</v>
      </c>
      <c r="W18" s="93" t="s">
        <v>44</v>
      </c>
      <c r="X18" s="93" t="s">
        <v>44</v>
      </c>
      <c r="Y18" s="93"/>
      <c r="Z18" s="93"/>
      <c r="AA18" s="92"/>
      <c r="AB18" s="92"/>
      <c r="AC18" s="93"/>
      <c r="AD18" s="142"/>
      <c r="AE18" s="142"/>
      <c r="AF18" s="143"/>
      <c r="AG18" s="143"/>
      <c r="AH18" s="143"/>
    </row>
    <row r="19" spans="1:252" ht="18.75" customHeight="1">
      <c r="A19" s="39">
        <f>DATEVALUE(I2&amp;K2)</f>
        <v>43313</v>
      </c>
      <c r="B19" s="167" t="s">
        <v>0</v>
      </c>
      <c r="C19" s="2" t="s">
        <v>18</v>
      </c>
      <c r="D19" s="9" t="s">
        <v>35</v>
      </c>
      <c r="E19" s="168" t="s">
        <v>32</v>
      </c>
      <c r="F19" s="167" t="s">
        <v>1</v>
      </c>
      <c r="G19" s="171" t="s">
        <v>7</v>
      </c>
      <c r="H19" s="168" t="s">
        <v>2</v>
      </c>
      <c r="I19" s="171" t="s">
        <v>31</v>
      </c>
      <c r="J19" s="3" t="s">
        <v>42</v>
      </c>
      <c r="K19" s="171" t="s">
        <v>33</v>
      </c>
      <c r="L19" s="239" t="s">
        <v>19</v>
      </c>
      <c r="M19" s="240"/>
      <c r="N19" s="240"/>
      <c r="O19" s="240"/>
      <c r="P19" s="241"/>
      <c r="Q19" s="40"/>
      <c r="R19" s="127"/>
      <c r="S19" s="94" t="s">
        <v>24</v>
      </c>
      <c r="T19" s="94" t="s">
        <v>1</v>
      </c>
      <c r="U19" s="94" t="s">
        <v>7</v>
      </c>
      <c r="V19" s="95" t="s">
        <v>2</v>
      </c>
      <c r="W19" s="95" t="s">
        <v>34</v>
      </c>
      <c r="X19" s="96" t="s">
        <v>42</v>
      </c>
      <c r="Y19" s="95" t="s">
        <v>33</v>
      </c>
      <c r="Z19" s="97"/>
    </row>
    <row r="20" spans="1:252" ht="20.25" customHeight="1">
      <c r="A20" s="41" t="str">
        <f t="shared" ref="A20:A50" si="0">TEXT(B20,"TTTT")</f>
        <v>Mittwoch</v>
      </c>
      <c r="B20" s="42">
        <f>($A$19+ROW(B1)-1)*(MONTH($A$19+1)=MONTH($A$19))</f>
        <v>43313</v>
      </c>
      <c r="C20" s="43"/>
      <c r="D20" s="44"/>
      <c r="E20" s="52">
        <f t="shared" ref="E20:E50" si="1">IF(OR(A20="Samstag",A20="Sonntag",C20="UU"),"",
IF(C20="SV",D20,
IF(OR($E$15="",B20&lt;$E$15),IF($N$11=0,HLOOKUP($A20,$I$9:$M$10,2,FALSE),IF($N$11=$F$10,HLOOKUP($A20,$I$9:$M$11,3,FALSE),"FEHLER")),
IF($N$15=0,HLOOKUP($A20,$I$13:$M$14,2,FALSE),IF($N$15=$F$14,HLOOKUP($A20,$I$13:$M$15,3,FALSE),"FEHLER")))))</f>
        <v>0</v>
      </c>
      <c r="F20" s="46"/>
      <c r="G20" s="46"/>
      <c r="H20" s="46"/>
      <c r="I20" s="47">
        <f t="shared" ref="I20:I50" si="2">IF(OR(C20="K",C20="U",C20="F"),E20,IF(C20="SU",IF(H20="",D20,((V20-T20)-U20)+D20),IF(AND(H20="",E20=""),0,(V20-T20)-U20)))</f>
        <v>0</v>
      </c>
      <c r="J20" s="47">
        <f>IF(E20="",I20,I20-E20)</f>
        <v>0</v>
      </c>
      <c r="K20" s="48">
        <f>SUM($M$7,J20)</f>
        <v>12</v>
      </c>
      <c r="L20" s="242"/>
      <c r="M20" s="243"/>
      <c r="N20" s="243"/>
      <c r="O20" s="243"/>
      <c r="P20" s="244"/>
      <c r="Q20" s="128" t="b">
        <f>IF($G$15=FALSE(),FALSE(),IF($B20&gt;=$E$15,TRUE(),FALSE()))</f>
        <v>0</v>
      </c>
      <c r="S20" s="98">
        <f t="shared" ref="S20:S50" si="3">IF(E20="",0,INT(E20)+((E20-INT(E20))/100*60))</f>
        <v>0</v>
      </c>
      <c r="T20" s="98">
        <f t="shared" ref="T20:V50" si="4">IF(F20="",0,INT(F20)+((F20-INT(F20))*100/60))</f>
        <v>0</v>
      </c>
      <c r="U20" s="98">
        <f t="shared" si="4"/>
        <v>0</v>
      </c>
      <c r="V20" s="98">
        <f t="shared" si="4"/>
        <v>0</v>
      </c>
      <c r="W20" s="98">
        <f t="shared" ref="W20:Y50" si="5">IF(I20="","",INT(I20)+((I20-INT(I20))/100*60))</f>
        <v>0</v>
      </c>
      <c r="X20" s="98">
        <f t="shared" si="5"/>
        <v>0</v>
      </c>
      <c r="Y20" s="98">
        <f t="shared" si="5"/>
        <v>12</v>
      </c>
      <c r="Z20" s="98"/>
      <c r="AE20" s="144"/>
    </row>
    <row r="21" spans="1:252" s="141" customFormat="1" ht="20.25" customHeight="1">
      <c r="A21" s="41" t="str">
        <f t="shared" si="0"/>
        <v>Donnerstag</v>
      </c>
      <c r="B21" s="49">
        <f>($A$19+ROW(B2)-1)*(MONTH(B20+1)=MONTH($A$19))</f>
        <v>43314</v>
      </c>
      <c r="C21" s="50"/>
      <c r="D21" s="51"/>
      <c r="E21" s="52">
        <f t="shared" si="1"/>
        <v>0</v>
      </c>
      <c r="F21" s="46"/>
      <c r="G21" s="46"/>
      <c r="H21" s="46"/>
      <c r="I21" s="47">
        <f t="shared" si="2"/>
        <v>0</v>
      </c>
      <c r="J21" s="47">
        <f t="shared" ref="J21:J50" si="6">IF(E21="",I21,I21-E21)</f>
        <v>0</v>
      </c>
      <c r="K21" s="48">
        <f t="shared" ref="K21:K50" si="7">SUM(K20,J21)</f>
        <v>12</v>
      </c>
      <c r="L21" s="245"/>
      <c r="M21" s="246"/>
      <c r="N21" s="246"/>
      <c r="O21" s="246"/>
      <c r="P21" s="247"/>
      <c r="Q21" s="128" t="b">
        <f t="shared" ref="Q21:Q50" si="8">IF($G$15=FALSE(),FALSE(),IF($B21&gt;=$E$15,TRUE(),FALSE()))</f>
        <v>0</v>
      </c>
      <c r="R21" s="128"/>
      <c r="S21" s="98">
        <f t="shared" si="3"/>
        <v>0</v>
      </c>
      <c r="T21" s="98">
        <f t="shared" si="4"/>
        <v>0</v>
      </c>
      <c r="U21" s="98">
        <f t="shared" si="4"/>
        <v>0</v>
      </c>
      <c r="V21" s="98">
        <f t="shared" si="4"/>
        <v>0</v>
      </c>
      <c r="W21" s="98">
        <f t="shared" si="5"/>
        <v>0</v>
      </c>
      <c r="X21" s="98">
        <f t="shared" si="5"/>
        <v>0</v>
      </c>
      <c r="Y21" s="98">
        <f t="shared" si="5"/>
        <v>12</v>
      </c>
      <c r="Z21" s="98"/>
      <c r="AA21" s="90"/>
      <c r="AB21" s="90"/>
      <c r="AC21" s="10"/>
      <c r="AD21" s="139"/>
      <c r="AE21" s="144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</row>
    <row r="22" spans="1:252" s="141" customFormat="1" ht="20.25" customHeight="1">
      <c r="A22" s="41" t="str">
        <f t="shared" si="0"/>
        <v>Freitag</v>
      </c>
      <c r="B22" s="49">
        <f t="shared" ref="B22:B50" si="9">($A$19+ROW(B3)-1)*(MONTH(B21+1)=MONTH($A$19))</f>
        <v>43315</v>
      </c>
      <c r="C22" s="50"/>
      <c r="D22" s="51"/>
      <c r="E22" s="52">
        <f t="shared" si="1"/>
        <v>0</v>
      </c>
      <c r="F22" s="46"/>
      <c r="G22" s="46"/>
      <c r="H22" s="46"/>
      <c r="I22" s="47">
        <f t="shared" si="2"/>
        <v>0</v>
      </c>
      <c r="J22" s="47">
        <f t="shared" si="6"/>
        <v>0</v>
      </c>
      <c r="K22" s="48">
        <f t="shared" si="7"/>
        <v>12</v>
      </c>
      <c r="L22" s="245"/>
      <c r="M22" s="246"/>
      <c r="N22" s="246"/>
      <c r="O22" s="246"/>
      <c r="P22" s="247"/>
      <c r="Q22" s="128" t="b">
        <f t="shared" si="8"/>
        <v>0</v>
      </c>
      <c r="R22" s="128"/>
      <c r="S22" s="98">
        <f t="shared" si="3"/>
        <v>0</v>
      </c>
      <c r="T22" s="98">
        <f t="shared" si="4"/>
        <v>0</v>
      </c>
      <c r="U22" s="98">
        <f t="shared" si="4"/>
        <v>0</v>
      </c>
      <c r="V22" s="98">
        <f t="shared" si="4"/>
        <v>0</v>
      </c>
      <c r="W22" s="98">
        <f t="shared" si="5"/>
        <v>0</v>
      </c>
      <c r="X22" s="98">
        <f t="shared" si="5"/>
        <v>0</v>
      </c>
      <c r="Y22" s="98">
        <f t="shared" si="5"/>
        <v>12</v>
      </c>
      <c r="Z22" s="98"/>
      <c r="AA22" s="90"/>
      <c r="AB22" s="90"/>
      <c r="AC22" s="10"/>
      <c r="AD22" s="139"/>
      <c r="AE22" s="144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</row>
    <row r="23" spans="1:252" s="141" customFormat="1" ht="20.25" customHeight="1">
      <c r="A23" s="41" t="str">
        <f t="shared" si="0"/>
        <v>Samstag</v>
      </c>
      <c r="B23" s="49">
        <f t="shared" si="9"/>
        <v>43316</v>
      </c>
      <c r="C23" s="50"/>
      <c r="D23" s="51"/>
      <c r="E23" s="52" t="str">
        <f t="shared" si="1"/>
        <v/>
      </c>
      <c r="F23" s="46"/>
      <c r="G23" s="46"/>
      <c r="H23" s="46"/>
      <c r="I23" s="47">
        <f t="shared" si="2"/>
        <v>0</v>
      </c>
      <c r="J23" s="47">
        <f t="shared" si="6"/>
        <v>0</v>
      </c>
      <c r="K23" s="48">
        <f t="shared" si="7"/>
        <v>12</v>
      </c>
      <c r="L23" s="245"/>
      <c r="M23" s="246"/>
      <c r="N23" s="246"/>
      <c r="O23" s="246"/>
      <c r="P23" s="247"/>
      <c r="Q23" s="128" t="b">
        <f t="shared" si="8"/>
        <v>0</v>
      </c>
      <c r="R23" s="128"/>
      <c r="S23" s="98">
        <f t="shared" si="3"/>
        <v>0</v>
      </c>
      <c r="T23" s="98">
        <f t="shared" si="4"/>
        <v>0</v>
      </c>
      <c r="U23" s="98">
        <f t="shared" si="4"/>
        <v>0</v>
      </c>
      <c r="V23" s="98">
        <f t="shared" si="4"/>
        <v>0</v>
      </c>
      <c r="W23" s="98">
        <f t="shared" si="5"/>
        <v>0</v>
      </c>
      <c r="X23" s="98">
        <f t="shared" si="5"/>
        <v>0</v>
      </c>
      <c r="Y23" s="98">
        <f t="shared" si="5"/>
        <v>12</v>
      </c>
      <c r="Z23" s="98"/>
      <c r="AA23" s="90"/>
      <c r="AB23" s="90"/>
      <c r="AC23" s="10"/>
      <c r="AD23" s="139"/>
      <c r="AE23" s="144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</row>
    <row r="24" spans="1:252" s="141" customFormat="1" ht="20.25" customHeight="1">
      <c r="A24" s="41" t="str">
        <f t="shared" si="0"/>
        <v>Sonntag</v>
      </c>
      <c r="B24" s="49">
        <f t="shared" si="9"/>
        <v>43317</v>
      </c>
      <c r="C24" s="50"/>
      <c r="D24" s="51"/>
      <c r="E24" s="52" t="str">
        <f t="shared" si="1"/>
        <v/>
      </c>
      <c r="F24" s="46"/>
      <c r="G24" s="46"/>
      <c r="H24" s="46"/>
      <c r="I24" s="47">
        <f t="shared" si="2"/>
        <v>0</v>
      </c>
      <c r="J24" s="47">
        <f t="shared" si="6"/>
        <v>0</v>
      </c>
      <c r="K24" s="48">
        <f t="shared" si="7"/>
        <v>12</v>
      </c>
      <c r="L24" s="245"/>
      <c r="M24" s="246"/>
      <c r="N24" s="246"/>
      <c r="O24" s="246"/>
      <c r="P24" s="247"/>
      <c r="Q24" s="128" t="b">
        <f t="shared" si="8"/>
        <v>0</v>
      </c>
      <c r="R24" s="128"/>
      <c r="S24" s="98">
        <f t="shared" si="3"/>
        <v>0</v>
      </c>
      <c r="T24" s="98">
        <f t="shared" si="4"/>
        <v>0</v>
      </c>
      <c r="U24" s="98">
        <f t="shared" si="4"/>
        <v>0</v>
      </c>
      <c r="V24" s="98">
        <f t="shared" si="4"/>
        <v>0</v>
      </c>
      <c r="W24" s="98">
        <f t="shared" si="5"/>
        <v>0</v>
      </c>
      <c r="X24" s="98">
        <f t="shared" si="5"/>
        <v>0</v>
      </c>
      <c r="Y24" s="98">
        <f t="shared" si="5"/>
        <v>12</v>
      </c>
      <c r="Z24" s="98"/>
      <c r="AA24" s="90"/>
      <c r="AB24" s="90"/>
      <c r="AC24" s="10"/>
      <c r="AD24" s="139"/>
      <c r="AE24" s="144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</row>
    <row r="25" spans="1:252" s="141" customFormat="1" ht="20.25" customHeight="1">
      <c r="A25" s="41" t="str">
        <f t="shared" si="0"/>
        <v>Montag</v>
      </c>
      <c r="B25" s="49">
        <f t="shared" si="9"/>
        <v>43318</v>
      </c>
      <c r="C25" s="50"/>
      <c r="D25" s="51"/>
      <c r="E25" s="52">
        <f t="shared" si="1"/>
        <v>0</v>
      </c>
      <c r="F25" s="46"/>
      <c r="G25" s="46"/>
      <c r="H25" s="46"/>
      <c r="I25" s="47">
        <f t="shared" si="2"/>
        <v>0</v>
      </c>
      <c r="J25" s="47">
        <f t="shared" si="6"/>
        <v>0</v>
      </c>
      <c r="K25" s="48">
        <f t="shared" si="7"/>
        <v>12</v>
      </c>
      <c r="L25" s="245"/>
      <c r="M25" s="246"/>
      <c r="N25" s="246"/>
      <c r="O25" s="246"/>
      <c r="P25" s="247"/>
      <c r="Q25" s="128" t="b">
        <f t="shared" si="8"/>
        <v>0</v>
      </c>
      <c r="R25" s="128"/>
      <c r="S25" s="98">
        <f t="shared" si="3"/>
        <v>0</v>
      </c>
      <c r="T25" s="98">
        <f t="shared" si="4"/>
        <v>0</v>
      </c>
      <c r="U25" s="98">
        <f t="shared" si="4"/>
        <v>0</v>
      </c>
      <c r="V25" s="98">
        <f t="shared" si="4"/>
        <v>0</v>
      </c>
      <c r="W25" s="98">
        <f t="shared" si="5"/>
        <v>0</v>
      </c>
      <c r="X25" s="98">
        <f t="shared" si="5"/>
        <v>0</v>
      </c>
      <c r="Y25" s="98">
        <f t="shared" si="5"/>
        <v>12</v>
      </c>
      <c r="Z25" s="98"/>
      <c r="AA25" s="90"/>
      <c r="AB25" s="90"/>
      <c r="AC25" s="10"/>
      <c r="AD25" s="139"/>
      <c r="AE25" s="144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</row>
    <row r="26" spans="1:252" s="141" customFormat="1" ht="20.25" customHeight="1">
      <c r="A26" s="41" t="str">
        <f t="shared" si="0"/>
        <v>Dienstag</v>
      </c>
      <c r="B26" s="49">
        <f t="shared" si="9"/>
        <v>43319</v>
      </c>
      <c r="C26" s="50"/>
      <c r="D26" s="51"/>
      <c r="E26" s="52">
        <f t="shared" si="1"/>
        <v>0</v>
      </c>
      <c r="F26" s="46"/>
      <c r="G26" s="46"/>
      <c r="H26" s="46"/>
      <c r="I26" s="47">
        <f t="shared" si="2"/>
        <v>0</v>
      </c>
      <c r="J26" s="47">
        <f t="shared" si="6"/>
        <v>0</v>
      </c>
      <c r="K26" s="48">
        <f t="shared" si="7"/>
        <v>12</v>
      </c>
      <c r="L26" s="245"/>
      <c r="M26" s="246"/>
      <c r="N26" s="246"/>
      <c r="O26" s="246"/>
      <c r="P26" s="247"/>
      <c r="Q26" s="128" t="b">
        <f t="shared" si="8"/>
        <v>0</v>
      </c>
      <c r="R26" s="128"/>
      <c r="S26" s="98">
        <f t="shared" si="3"/>
        <v>0</v>
      </c>
      <c r="T26" s="98">
        <f t="shared" si="4"/>
        <v>0</v>
      </c>
      <c r="U26" s="98">
        <f t="shared" si="4"/>
        <v>0</v>
      </c>
      <c r="V26" s="98">
        <f t="shared" si="4"/>
        <v>0</v>
      </c>
      <c r="W26" s="98">
        <f t="shared" si="5"/>
        <v>0</v>
      </c>
      <c r="X26" s="98">
        <f t="shared" si="5"/>
        <v>0</v>
      </c>
      <c r="Y26" s="98">
        <f t="shared" si="5"/>
        <v>12</v>
      </c>
      <c r="Z26" s="98"/>
      <c r="AA26" s="90"/>
      <c r="AB26" s="90"/>
      <c r="AC26" s="10"/>
      <c r="AD26" s="139"/>
      <c r="AE26" s="144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</row>
    <row r="27" spans="1:252" s="141" customFormat="1" ht="20.25" customHeight="1">
      <c r="A27" s="41" t="str">
        <f t="shared" si="0"/>
        <v>Mittwoch</v>
      </c>
      <c r="B27" s="49">
        <f t="shared" si="9"/>
        <v>43320</v>
      </c>
      <c r="C27" s="50"/>
      <c r="D27" s="51"/>
      <c r="E27" s="52">
        <f t="shared" si="1"/>
        <v>0</v>
      </c>
      <c r="F27" s="46"/>
      <c r="G27" s="46"/>
      <c r="H27" s="46"/>
      <c r="I27" s="47">
        <f t="shared" si="2"/>
        <v>0</v>
      </c>
      <c r="J27" s="47">
        <f t="shared" si="6"/>
        <v>0</v>
      </c>
      <c r="K27" s="48">
        <f t="shared" si="7"/>
        <v>12</v>
      </c>
      <c r="L27" s="245"/>
      <c r="M27" s="246"/>
      <c r="N27" s="246"/>
      <c r="O27" s="246"/>
      <c r="P27" s="247"/>
      <c r="Q27" s="128" t="b">
        <f t="shared" si="8"/>
        <v>0</v>
      </c>
      <c r="R27" s="128"/>
      <c r="S27" s="98">
        <f t="shared" si="3"/>
        <v>0</v>
      </c>
      <c r="T27" s="98">
        <f t="shared" si="4"/>
        <v>0</v>
      </c>
      <c r="U27" s="98">
        <f t="shared" si="4"/>
        <v>0</v>
      </c>
      <c r="V27" s="98">
        <f t="shared" si="4"/>
        <v>0</v>
      </c>
      <c r="W27" s="98">
        <f t="shared" si="5"/>
        <v>0</v>
      </c>
      <c r="X27" s="98">
        <f t="shared" si="5"/>
        <v>0</v>
      </c>
      <c r="Y27" s="98">
        <f t="shared" si="5"/>
        <v>12</v>
      </c>
      <c r="Z27" s="98"/>
      <c r="AA27" s="90"/>
      <c r="AB27" s="90"/>
      <c r="AC27" s="10"/>
      <c r="AD27" s="139"/>
      <c r="AE27" s="144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</row>
    <row r="28" spans="1:252" s="141" customFormat="1" ht="20.25" customHeight="1">
      <c r="A28" s="41" t="str">
        <f t="shared" si="0"/>
        <v>Donnerstag</v>
      </c>
      <c r="B28" s="49">
        <f t="shared" si="9"/>
        <v>43321</v>
      </c>
      <c r="C28" s="50"/>
      <c r="D28" s="51"/>
      <c r="E28" s="52">
        <f t="shared" si="1"/>
        <v>0</v>
      </c>
      <c r="F28" s="46"/>
      <c r="G28" s="46"/>
      <c r="H28" s="46"/>
      <c r="I28" s="47">
        <f t="shared" si="2"/>
        <v>0</v>
      </c>
      <c r="J28" s="47">
        <f t="shared" si="6"/>
        <v>0</v>
      </c>
      <c r="K28" s="48">
        <f t="shared" si="7"/>
        <v>12</v>
      </c>
      <c r="L28" s="245"/>
      <c r="M28" s="246"/>
      <c r="N28" s="246"/>
      <c r="O28" s="246"/>
      <c r="P28" s="247"/>
      <c r="Q28" s="128" t="b">
        <f t="shared" si="8"/>
        <v>0</v>
      </c>
      <c r="R28" s="128"/>
      <c r="S28" s="98">
        <f t="shared" si="3"/>
        <v>0</v>
      </c>
      <c r="T28" s="98">
        <f t="shared" si="4"/>
        <v>0</v>
      </c>
      <c r="U28" s="98">
        <f t="shared" si="4"/>
        <v>0</v>
      </c>
      <c r="V28" s="98">
        <f t="shared" si="4"/>
        <v>0</v>
      </c>
      <c r="W28" s="98">
        <f t="shared" si="5"/>
        <v>0</v>
      </c>
      <c r="X28" s="98">
        <f t="shared" si="5"/>
        <v>0</v>
      </c>
      <c r="Y28" s="98">
        <f t="shared" si="5"/>
        <v>12</v>
      </c>
      <c r="Z28" s="98"/>
      <c r="AA28" s="90"/>
      <c r="AB28" s="90"/>
      <c r="AC28" s="10"/>
      <c r="AD28" s="139"/>
      <c r="AE28" s="144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</row>
    <row r="29" spans="1:252" s="141" customFormat="1" ht="20.25" customHeight="1">
      <c r="A29" s="41" t="str">
        <f t="shared" si="0"/>
        <v>Freitag</v>
      </c>
      <c r="B29" s="49">
        <f t="shared" si="9"/>
        <v>43322</v>
      </c>
      <c r="C29" s="50"/>
      <c r="D29" s="51"/>
      <c r="E29" s="52">
        <f t="shared" si="1"/>
        <v>0</v>
      </c>
      <c r="F29" s="46"/>
      <c r="G29" s="46"/>
      <c r="H29" s="46"/>
      <c r="I29" s="47">
        <f t="shared" si="2"/>
        <v>0</v>
      </c>
      <c r="J29" s="47">
        <f t="shared" si="6"/>
        <v>0</v>
      </c>
      <c r="K29" s="48">
        <f t="shared" si="7"/>
        <v>12</v>
      </c>
      <c r="L29" s="245"/>
      <c r="M29" s="246"/>
      <c r="N29" s="246"/>
      <c r="O29" s="246"/>
      <c r="P29" s="247"/>
      <c r="Q29" s="128" t="b">
        <f t="shared" si="8"/>
        <v>0</v>
      </c>
      <c r="R29" s="128"/>
      <c r="S29" s="98">
        <f t="shared" si="3"/>
        <v>0</v>
      </c>
      <c r="T29" s="98">
        <f t="shared" si="4"/>
        <v>0</v>
      </c>
      <c r="U29" s="98">
        <f t="shared" si="4"/>
        <v>0</v>
      </c>
      <c r="V29" s="98">
        <f t="shared" si="4"/>
        <v>0</v>
      </c>
      <c r="W29" s="98">
        <f t="shared" si="5"/>
        <v>0</v>
      </c>
      <c r="X29" s="98">
        <f t="shared" si="5"/>
        <v>0</v>
      </c>
      <c r="Y29" s="98">
        <f t="shared" si="5"/>
        <v>12</v>
      </c>
      <c r="Z29" s="98"/>
      <c r="AA29" s="90"/>
      <c r="AB29" s="90"/>
      <c r="AC29" s="10"/>
      <c r="AD29" s="139"/>
      <c r="AE29" s="144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</row>
    <row r="30" spans="1:252" s="141" customFormat="1" ht="20.25" customHeight="1">
      <c r="A30" s="41" t="str">
        <f t="shared" si="0"/>
        <v>Samstag</v>
      </c>
      <c r="B30" s="49">
        <f t="shared" si="9"/>
        <v>43323</v>
      </c>
      <c r="C30" s="50"/>
      <c r="D30" s="51"/>
      <c r="E30" s="52" t="str">
        <f t="shared" si="1"/>
        <v/>
      </c>
      <c r="F30" s="46"/>
      <c r="G30" s="46"/>
      <c r="H30" s="46"/>
      <c r="I30" s="47">
        <f t="shared" si="2"/>
        <v>0</v>
      </c>
      <c r="J30" s="47">
        <f t="shared" si="6"/>
        <v>0</v>
      </c>
      <c r="K30" s="48">
        <f t="shared" si="7"/>
        <v>12</v>
      </c>
      <c r="L30" s="245"/>
      <c r="M30" s="246"/>
      <c r="N30" s="246"/>
      <c r="O30" s="246"/>
      <c r="P30" s="247"/>
      <c r="Q30" s="128" t="b">
        <f t="shared" si="8"/>
        <v>0</v>
      </c>
      <c r="R30" s="128"/>
      <c r="S30" s="98">
        <f t="shared" si="3"/>
        <v>0</v>
      </c>
      <c r="T30" s="98">
        <f t="shared" si="4"/>
        <v>0</v>
      </c>
      <c r="U30" s="98">
        <f t="shared" si="4"/>
        <v>0</v>
      </c>
      <c r="V30" s="98">
        <f t="shared" si="4"/>
        <v>0</v>
      </c>
      <c r="W30" s="98">
        <f t="shared" si="5"/>
        <v>0</v>
      </c>
      <c r="X30" s="98">
        <f t="shared" si="5"/>
        <v>0</v>
      </c>
      <c r="Y30" s="98">
        <f t="shared" si="5"/>
        <v>12</v>
      </c>
      <c r="Z30" s="98"/>
      <c r="AA30" s="90"/>
      <c r="AB30" s="99"/>
      <c r="AC30" s="10"/>
      <c r="AD30" s="139"/>
      <c r="AE30" s="144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</row>
    <row r="31" spans="1:252" s="141" customFormat="1" ht="20.25" customHeight="1">
      <c r="A31" s="41" t="str">
        <f t="shared" si="0"/>
        <v>Sonntag</v>
      </c>
      <c r="B31" s="49">
        <f t="shared" si="9"/>
        <v>43324</v>
      </c>
      <c r="C31" s="50"/>
      <c r="D31" s="51"/>
      <c r="E31" s="52" t="str">
        <f t="shared" si="1"/>
        <v/>
      </c>
      <c r="F31" s="46"/>
      <c r="G31" s="46"/>
      <c r="H31" s="46"/>
      <c r="I31" s="47">
        <f t="shared" si="2"/>
        <v>0</v>
      </c>
      <c r="J31" s="47">
        <f t="shared" si="6"/>
        <v>0</v>
      </c>
      <c r="K31" s="48">
        <f t="shared" si="7"/>
        <v>12</v>
      </c>
      <c r="L31" s="245"/>
      <c r="M31" s="246"/>
      <c r="N31" s="246"/>
      <c r="O31" s="246"/>
      <c r="P31" s="247"/>
      <c r="Q31" s="128" t="b">
        <f t="shared" si="8"/>
        <v>0</v>
      </c>
      <c r="R31" s="128"/>
      <c r="S31" s="98">
        <f t="shared" si="3"/>
        <v>0</v>
      </c>
      <c r="T31" s="98">
        <f t="shared" si="4"/>
        <v>0</v>
      </c>
      <c r="U31" s="98">
        <f t="shared" si="4"/>
        <v>0</v>
      </c>
      <c r="V31" s="98">
        <f t="shared" si="4"/>
        <v>0</v>
      </c>
      <c r="W31" s="98">
        <f t="shared" si="5"/>
        <v>0</v>
      </c>
      <c r="X31" s="98">
        <f t="shared" si="5"/>
        <v>0</v>
      </c>
      <c r="Y31" s="98">
        <f t="shared" si="5"/>
        <v>12</v>
      </c>
      <c r="Z31" s="98"/>
      <c r="AA31" s="90"/>
      <c r="AB31" s="90"/>
      <c r="AC31" s="10"/>
      <c r="AD31" s="139"/>
      <c r="AE31" s="144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</row>
    <row r="32" spans="1:252" s="141" customFormat="1" ht="20.25" customHeight="1">
      <c r="A32" s="41" t="str">
        <f t="shared" si="0"/>
        <v>Montag</v>
      </c>
      <c r="B32" s="49">
        <f t="shared" si="9"/>
        <v>43325</v>
      </c>
      <c r="C32" s="50"/>
      <c r="D32" s="51"/>
      <c r="E32" s="52">
        <f t="shared" si="1"/>
        <v>0</v>
      </c>
      <c r="F32" s="46"/>
      <c r="G32" s="46"/>
      <c r="H32" s="46"/>
      <c r="I32" s="47">
        <f t="shared" si="2"/>
        <v>0</v>
      </c>
      <c r="J32" s="47">
        <f t="shared" si="6"/>
        <v>0</v>
      </c>
      <c r="K32" s="48">
        <f t="shared" si="7"/>
        <v>12</v>
      </c>
      <c r="L32" s="245"/>
      <c r="M32" s="246"/>
      <c r="N32" s="246"/>
      <c r="O32" s="246"/>
      <c r="P32" s="247"/>
      <c r="Q32" s="128" t="b">
        <f t="shared" si="8"/>
        <v>0</v>
      </c>
      <c r="R32" s="128"/>
      <c r="S32" s="98">
        <f t="shared" si="3"/>
        <v>0</v>
      </c>
      <c r="T32" s="98">
        <f t="shared" si="4"/>
        <v>0</v>
      </c>
      <c r="U32" s="98">
        <f t="shared" si="4"/>
        <v>0</v>
      </c>
      <c r="V32" s="98">
        <f t="shared" si="4"/>
        <v>0</v>
      </c>
      <c r="W32" s="98">
        <f t="shared" si="5"/>
        <v>0</v>
      </c>
      <c r="X32" s="98">
        <f t="shared" si="5"/>
        <v>0</v>
      </c>
      <c r="Y32" s="98">
        <f t="shared" si="5"/>
        <v>12</v>
      </c>
      <c r="Z32" s="98"/>
      <c r="AA32" s="90"/>
      <c r="AB32" s="90"/>
      <c r="AC32" s="10"/>
      <c r="AD32" s="139"/>
      <c r="AE32" s="144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</row>
    <row r="33" spans="1:252" s="141" customFormat="1" ht="20.25" customHeight="1">
      <c r="A33" s="41" t="str">
        <f t="shared" si="0"/>
        <v>Dienstag</v>
      </c>
      <c r="B33" s="49">
        <f t="shared" si="9"/>
        <v>43326</v>
      </c>
      <c r="C33" s="50"/>
      <c r="D33" s="51"/>
      <c r="E33" s="52">
        <f t="shared" si="1"/>
        <v>0</v>
      </c>
      <c r="F33" s="46"/>
      <c r="G33" s="46"/>
      <c r="H33" s="46"/>
      <c r="I33" s="47">
        <f t="shared" si="2"/>
        <v>0</v>
      </c>
      <c r="J33" s="47">
        <f t="shared" si="6"/>
        <v>0</v>
      </c>
      <c r="K33" s="48">
        <f t="shared" si="7"/>
        <v>12</v>
      </c>
      <c r="L33" s="245"/>
      <c r="M33" s="246"/>
      <c r="N33" s="246"/>
      <c r="O33" s="246"/>
      <c r="P33" s="247"/>
      <c r="Q33" s="128" t="b">
        <f t="shared" si="8"/>
        <v>0</v>
      </c>
      <c r="R33" s="128"/>
      <c r="S33" s="98">
        <f t="shared" si="3"/>
        <v>0</v>
      </c>
      <c r="T33" s="98">
        <f t="shared" si="4"/>
        <v>0</v>
      </c>
      <c r="U33" s="98">
        <f t="shared" si="4"/>
        <v>0</v>
      </c>
      <c r="V33" s="98">
        <f t="shared" si="4"/>
        <v>0</v>
      </c>
      <c r="W33" s="98">
        <f t="shared" si="5"/>
        <v>0</v>
      </c>
      <c r="X33" s="98">
        <f t="shared" si="5"/>
        <v>0</v>
      </c>
      <c r="Y33" s="98">
        <f t="shared" si="5"/>
        <v>12</v>
      </c>
      <c r="Z33" s="98"/>
      <c r="AA33" s="90"/>
      <c r="AB33" s="90"/>
      <c r="AC33" s="10"/>
      <c r="AD33" s="139"/>
      <c r="AE33" s="144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</row>
    <row r="34" spans="1:252" s="141" customFormat="1" ht="20.25" customHeight="1">
      <c r="A34" s="41" t="str">
        <f t="shared" si="0"/>
        <v>Mittwoch</v>
      </c>
      <c r="B34" s="49">
        <f t="shared" si="9"/>
        <v>43327</v>
      </c>
      <c r="C34" s="50"/>
      <c r="D34" s="51"/>
      <c r="E34" s="52">
        <f t="shared" si="1"/>
        <v>0</v>
      </c>
      <c r="F34" s="46"/>
      <c r="G34" s="46"/>
      <c r="H34" s="46"/>
      <c r="I34" s="47">
        <f t="shared" si="2"/>
        <v>0</v>
      </c>
      <c r="J34" s="47">
        <f t="shared" si="6"/>
        <v>0</v>
      </c>
      <c r="K34" s="48">
        <f t="shared" si="7"/>
        <v>12</v>
      </c>
      <c r="L34" s="245"/>
      <c r="M34" s="246"/>
      <c r="N34" s="246"/>
      <c r="O34" s="246"/>
      <c r="P34" s="247"/>
      <c r="Q34" s="128" t="b">
        <f t="shared" si="8"/>
        <v>0</v>
      </c>
      <c r="R34" s="128"/>
      <c r="S34" s="98">
        <f t="shared" si="3"/>
        <v>0</v>
      </c>
      <c r="T34" s="98">
        <f t="shared" si="4"/>
        <v>0</v>
      </c>
      <c r="U34" s="98">
        <f t="shared" si="4"/>
        <v>0</v>
      </c>
      <c r="V34" s="98">
        <f t="shared" si="4"/>
        <v>0</v>
      </c>
      <c r="W34" s="98">
        <f t="shared" si="5"/>
        <v>0</v>
      </c>
      <c r="X34" s="98">
        <f t="shared" si="5"/>
        <v>0</v>
      </c>
      <c r="Y34" s="98">
        <f t="shared" si="5"/>
        <v>12</v>
      </c>
      <c r="Z34" s="98"/>
      <c r="AA34" s="90"/>
      <c r="AB34" s="90"/>
      <c r="AC34" s="10"/>
      <c r="AD34" s="139"/>
      <c r="AE34" s="144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</row>
    <row r="35" spans="1:252" s="141" customFormat="1" ht="20.25" customHeight="1">
      <c r="A35" s="41" t="str">
        <f t="shared" si="0"/>
        <v>Donnerstag</v>
      </c>
      <c r="B35" s="49">
        <f t="shared" si="9"/>
        <v>43328</v>
      </c>
      <c r="C35" s="50"/>
      <c r="D35" s="51"/>
      <c r="E35" s="52">
        <f t="shared" si="1"/>
        <v>0</v>
      </c>
      <c r="F35" s="46"/>
      <c r="G35" s="46"/>
      <c r="H35" s="46"/>
      <c r="I35" s="47">
        <f t="shared" si="2"/>
        <v>0</v>
      </c>
      <c r="J35" s="47">
        <f t="shared" si="6"/>
        <v>0</v>
      </c>
      <c r="K35" s="48">
        <f t="shared" si="7"/>
        <v>12</v>
      </c>
      <c r="L35" s="245"/>
      <c r="M35" s="246"/>
      <c r="N35" s="246"/>
      <c r="O35" s="246"/>
      <c r="P35" s="247"/>
      <c r="Q35" s="128" t="b">
        <f t="shared" si="8"/>
        <v>0</v>
      </c>
      <c r="R35" s="128"/>
      <c r="S35" s="98">
        <f t="shared" si="3"/>
        <v>0</v>
      </c>
      <c r="T35" s="98">
        <f t="shared" si="4"/>
        <v>0</v>
      </c>
      <c r="U35" s="98">
        <f t="shared" si="4"/>
        <v>0</v>
      </c>
      <c r="V35" s="98">
        <f t="shared" si="4"/>
        <v>0</v>
      </c>
      <c r="W35" s="98">
        <f t="shared" si="5"/>
        <v>0</v>
      </c>
      <c r="X35" s="98">
        <f t="shared" si="5"/>
        <v>0</v>
      </c>
      <c r="Y35" s="98">
        <f t="shared" si="5"/>
        <v>12</v>
      </c>
      <c r="Z35" s="98"/>
      <c r="AA35" s="90"/>
      <c r="AB35" s="90"/>
      <c r="AC35" s="10"/>
      <c r="AD35" s="139"/>
      <c r="AE35" s="144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</row>
    <row r="36" spans="1:252" s="141" customFormat="1" ht="20.25" customHeight="1">
      <c r="A36" s="41" t="str">
        <f t="shared" si="0"/>
        <v>Freitag</v>
      </c>
      <c r="B36" s="49">
        <f t="shared" si="9"/>
        <v>43329</v>
      </c>
      <c r="C36" s="50"/>
      <c r="D36" s="51"/>
      <c r="E36" s="52">
        <f t="shared" si="1"/>
        <v>0</v>
      </c>
      <c r="F36" s="46"/>
      <c r="G36" s="46"/>
      <c r="H36" s="46"/>
      <c r="I36" s="47">
        <f t="shared" si="2"/>
        <v>0</v>
      </c>
      <c r="J36" s="47">
        <f t="shared" si="6"/>
        <v>0</v>
      </c>
      <c r="K36" s="48">
        <f t="shared" si="7"/>
        <v>12</v>
      </c>
      <c r="L36" s="245"/>
      <c r="M36" s="246"/>
      <c r="N36" s="246"/>
      <c r="O36" s="246"/>
      <c r="P36" s="247"/>
      <c r="Q36" s="128" t="b">
        <f t="shared" si="8"/>
        <v>0</v>
      </c>
      <c r="R36" s="128"/>
      <c r="S36" s="98">
        <f t="shared" si="3"/>
        <v>0</v>
      </c>
      <c r="T36" s="98">
        <f t="shared" si="4"/>
        <v>0</v>
      </c>
      <c r="U36" s="98">
        <f t="shared" si="4"/>
        <v>0</v>
      </c>
      <c r="V36" s="98">
        <f t="shared" si="4"/>
        <v>0</v>
      </c>
      <c r="W36" s="98">
        <f t="shared" si="5"/>
        <v>0</v>
      </c>
      <c r="X36" s="98">
        <f t="shared" si="5"/>
        <v>0</v>
      </c>
      <c r="Y36" s="98">
        <f t="shared" si="5"/>
        <v>12</v>
      </c>
      <c r="Z36" s="98"/>
      <c r="AA36" s="90"/>
      <c r="AB36" s="90"/>
      <c r="AC36" s="10"/>
      <c r="AD36" s="139"/>
      <c r="AE36" s="144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</row>
    <row r="37" spans="1:252" s="141" customFormat="1" ht="20.25" customHeight="1">
      <c r="A37" s="41" t="str">
        <f t="shared" si="0"/>
        <v>Samstag</v>
      </c>
      <c r="B37" s="49">
        <f t="shared" si="9"/>
        <v>43330</v>
      </c>
      <c r="C37" s="50"/>
      <c r="D37" s="51"/>
      <c r="E37" s="52" t="str">
        <f t="shared" si="1"/>
        <v/>
      </c>
      <c r="F37" s="46"/>
      <c r="G37" s="46"/>
      <c r="H37" s="46"/>
      <c r="I37" s="47">
        <f t="shared" si="2"/>
        <v>0</v>
      </c>
      <c r="J37" s="47">
        <f t="shared" si="6"/>
        <v>0</v>
      </c>
      <c r="K37" s="48">
        <f t="shared" si="7"/>
        <v>12</v>
      </c>
      <c r="L37" s="245"/>
      <c r="M37" s="246"/>
      <c r="N37" s="246"/>
      <c r="O37" s="246"/>
      <c r="P37" s="247"/>
      <c r="Q37" s="128" t="b">
        <f t="shared" si="8"/>
        <v>0</v>
      </c>
      <c r="R37" s="128"/>
      <c r="S37" s="98">
        <f t="shared" si="3"/>
        <v>0</v>
      </c>
      <c r="T37" s="98">
        <f t="shared" si="4"/>
        <v>0</v>
      </c>
      <c r="U37" s="98">
        <f t="shared" si="4"/>
        <v>0</v>
      </c>
      <c r="V37" s="98">
        <f t="shared" si="4"/>
        <v>0</v>
      </c>
      <c r="W37" s="98">
        <f t="shared" si="5"/>
        <v>0</v>
      </c>
      <c r="X37" s="98">
        <f t="shared" si="5"/>
        <v>0</v>
      </c>
      <c r="Y37" s="98">
        <f t="shared" si="5"/>
        <v>12</v>
      </c>
      <c r="Z37" s="98"/>
      <c r="AA37" s="90"/>
      <c r="AB37" s="90"/>
      <c r="AC37" s="10"/>
      <c r="AD37" s="139"/>
      <c r="AE37" s="144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</row>
    <row r="38" spans="1:252" s="141" customFormat="1" ht="20.25" customHeight="1">
      <c r="A38" s="41" t="str">
        <f t="shared" si="0"/>
        <v>Sonntag</v>
      </c>
      <c r="B38" s="49">
        <f t="shared" si="9"/>
        <v>43331</v>
      </c>
      <c r="C38" s="50"/>
      <c r="D38" s="51"/>
      <c r="E38" s="52" t="str">
        <f t="shared" si="1"/>
        <v/>
      </c>
      <c r="F38" s="46"/>
      <c r="G38" s="46"/>
      <c r="H38" s="46"/>
      <c r="I38" s="47">
        <f t="shared" si="2"/>
        <v>0</v>
      </c>
      <c r="J38" s="47">
        <f t="shared" si="6"/>
        <v>0</v>
      </c>
      <c r="K38" s="48">
        <f t="shared" si="7"/>
        <v>12</v>
      </c>
      <c r="L38" s="245"/>
      <c r="M38" s="246"/>
      <c r="N38" s="246"/>
      <c r="O38" s="246"/>
      <c r="P38" s="247"/>
      <c r="Q38" s="128" t="b">
        <f t="shared" si="8"/>
        <v>0</v>
      </c>
      <c r="R38" s="128"/>
      <c r="S38" s="98">
        <f t="shared" si="3"/>
        <v>0</v>
      </c>
      <c r="T38" s="98">
        <f t="shared" si="4"/>
        <v>0</v>
      </c>
      <c r="U38" s="98">
        <f t="shared" si="4"/>
        <v>0</v>
      </c>
      <c r="V38" s="98">
        <f t="shared" si="4"/>
        <v>0</v>
      </c>
      <c r="W38" s="98">
        <f t="shared" si="5"/>
        <v>0</v>
      </c>
      <c r="X38" s="98">
        <f t="shared" si="5"/>
        <v>0</v>
      </c>
      <c r="Y38" s="98">
        <f t="shared" si="5"/>
        <v>12</v>
      </c>
      <c r="Z38" s="98"/>
      <c r="AA38" s="90"/>
      <c r="AB38" s="90"/>
      <c r="AC38" s="10"/>
      <c r="AD38" s="139"/>
      <c r="AE38" s="144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</row>
    <row r="39" spans="1:252" s="141" customFormat="1" ht="20.25" customHeight="1">
      <c r="A39" s="41" t="str">
        <f t="shared" si="0"/>
        <v>Montag</v>
      </c>
      <c r="B39" s="49">
        <f t="shared" si="9"/>
        <v>43332</v>
      </c>
      <c r="C39" s="50"/>
      <c r="D39" s="51"/>
      <c r="E39" s="52">
        <f t="shared" si="1"/>
        <v>0</v>
      </c>
      <c r="F39" s="46"/>
      <c r="G39" s="46"/>
      <c r="H39" s="46"/>
      <c r="I39" s="47">
        <f t="shared" si="2"/>
        <v>0</v>
      </c>
      <c r="J39" s="47">
        <f t="shared" si="6"/>
        <v>0</v>
      </c>
      <c r="K39" s="48">
        <f t="shared" si="7"/>
        <v>12</v>
      </c>
      <c r="L39" s="245"/>
      <c r="M39" s="246"/>
      <c r="N39" s="246"/>
      <c r="O39" s="246"/>
      <c r="P39" s="247"/>
      <c r="Q39" s="128" t="b">
        <f t="shared" si="8"/>
        <v>0</v>
      </c>
      <c r="R39" s="128"/>
      <c r="S39" s="98">
        <f t="shared" si="3"/>
        <v>0</v>
      </c>
      <c r="T39" s="98">
        <f t="shared" si="4"/>
        <v>0</v>
      </c>
      <c r="U39" s="98">
        <f t="shared" si="4"/>
        <v>0</v>
      </c>
      <c r="V39" s="98">
        <f t="shared" si="4"/>
        <v>0</v>
      </c>
      <c r="W39" s="98">
        <f t="shared" si="5"/>
        <v>0</v>
      </c>
      <c r="X39" s="98">
        <f t="shared" si="5"/>
        <v>0</v>
      </c>
      <c r="Y39" s="98">
        <f t="shared" si="5"/>
        <v>12</v>
      </c>
      <c r="Z39" s="98"/>
      <c r="AA39" s="90"/>
      <c r="AB39" s="90"/>
      <c r="AC39" s="10"/>
      <c r="AD39" s="139"/>
      <c r="AE39" s="144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</row>
    <row r="40" spans="1:252" s="141" customFormat="1" ht="20.25" customHeight="1">
      <c r="A40" s="41" t="str">
        <f t="shared" si="0"/>
        <v>Dienstag</v>
      </c>
      <c r="B40" s="49">
        <f t="shared" si="9"/>
        <v>43333</v>
      </c>
      <c r="C40" s="50"/>
      <c r="D40" s="51"/>
      <c r="E40" s="52">
        <f t="shared" si="1"/>
        <v>0</v>
      </c>
      <c r="F40" s="46"/>
      <c r="G40" s="46"/>
      <c r="H40" s="46"/>
      <c r="I40" s="47">
        <f t="shared" si="2"/>
        <v>0</v>
      </c>
      <c r="J40" s="47">
        <f t="shared" si="6"/>
        <v>0</v>
      </c>
      <c r="K40" s="48">
        <f t="shared" si="7"/>
        <v>12</v>
      </c>
      <c r="L40" s="245"/>
      <c r="M40" s="246"/>
      <c r="N40" s="246"/>
      <c r="O40" s="246"/>
      <c r="P40" s="247"/>
      <c r="Q40" s="128" t="b">
        <f t="shared" si="8"/>
        <v>0</v>
      </c>
      <c r="R40" s="128"/>
      <c r="S40" s="98">
        <f t="shared" si="3"/>
        <v>0</v>
      </c>
      <c r="T40" s="98">
        <f t="shared" si="4"/>
        <v>0</v>
      </c>
      <c r="U40" s="98">
        <f t="shared" si="4"/>
        <v>0</v>
      </c>
      <c r="V40" s="98">
        <f t="shared" si="4"/>
        <v>0</v>
      </c>
      <c r="W40" s="98">
        <f t="shared" si="5"/>
        <v>0</v>
      </c>
      <c r="X40" s="98">
        <f t="shared" si="5"/>
        <v>0</v>
      </c>
      <c r="Y40" s="98">
        <f t="shared" si="5"/>
        <v>12</v>
      </c>
      <c r="Z40" s="98"/>
      <c r="AA40" s="90"/>
      <c r="AB40" s="90"/>
      <c r="AC40" s="10"/>
      <c r="AD40" s="139"/>
      <c r="AE40" s="144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</row>
    <row r="41" spans="1:252" s="141" customFormat="1" ht="20.25" customHeight="1">
      <c r="A41" s="41" t="str">
        <f t="shared" si="0"/>
        <v>Mittwoch</v>
      </c>
      <c r="B41" s="49">
        <f t="shared" si="9"/>
        <v>43334</v>
      </c>
      <c r="C41" s="50"/>
      <c r="D41" s="51"/>
      <c r="E41" s="52">
        <f t="shared" si="1"/>
        <v>0</v>
      </c>
      <c r="F41" s="46"/>
      <c r="G41" s="46"/>
      <c r="H41" s="46"/>
      <c r="I41" s="47">
        <f t="shared" si="2"/>
        <v>0</v>
      </c>
      <c r="J41" s="47">
        <f t="shared" si="6"/>
        <v>0</v>
      </c>
      <c r="K41" s="48">
        <f t="shared" si="7"/>
        <v>12</v>
      </c>
      <c r="L41" s="245"/>
      <c r="M41" s="246"/>
      <c r="N41" s="246"/>
      <c r="O41" s="246"/>
      <c r="P41" s="247"/>
      <c r="Q41" s="128" t="b">
        <f t="shared" si="8"/>
        <v>0</v>
      </c>
      <c r="R41" s="128"/>
      <c r="S41" s="98">
        <f t="shared" si="3"/>
        <v>0</v>
      </c>
      <c r="T41" s="98">
        <f t="shared" si="4"/>
        <v>0</v>
      </c>
      <c r="U41" s="98">
        <f t="shared" si="4"/>
        <v>0</v>
      </c>
      <c r="V41" s="98">
        <f t="shared" si="4"/>
        <v>0</v>
      </c>
      <c r="W41" s="98">
        <f t="shared" si="5"/>
        <v>0</v>
      </c>
      <c r="X41" s="98">
        <f t="shared" si="5"/>
        <v>0</v>
      </c>
      <c r="Y41" s="98">
        <f t="shared" si="5"/>
        <v>12</v>
      </c>
      <c r="Z41" s="98"/>
      <c r="AA41" s="90"/>
      <c r="AB41" s="90"/>
      <c r="AC41" s="10"/>
      <c r="AD41" s="139"/>
      <c r="AE41" s="14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</row>
    <row r="42" spans="1:252" s="141" customFormat="1" ht="20.25" customHeight="1">
      <c r="A42" s="41" t="str">
        <f t="shared" si="0"/>
        <v>Donnerstag</v>
      </c>
      <c r="B42" s="49">
        <f t="shared" si="9"/>
        <v>43335</v>
      </c>
      <c r="C42" s="50"/>
      <c r="D42" s="51"/>
      <c r="E42" s="52">
        <f t="shared" si="1"/>
        <v>0</v>
      </c>
      <c r="F42" s="46"/>
      <c r="G42" s="46"/>
      <c r="H42" s="46"/>
      <c r="I42" s="47">
        <f t="shared" si="2"/>
        <v>0</v>
      </c>
      <c r="J42" s="47">
        <f t="shared" si="6"/>
        <v>0</v>
      </c>
      <c r="K42" s="48">
        <f t="shared" si="7"/>
        <v>12</v>
      </c>
      <c r="L42" s="245"/>
      <c r="M42" s="246"/>
      <c r="N42" s="246"/>
      <c r="O42" s="246"/>
      <c r="P42" s="247"/>
      <c r="Q42" s="128" t="b">
        <f t="shared" si="8"/>
        <v>0</v>
      </c>
      <c r="R42" s="128"/>
      <c r="S42" s="98">
        <f t="shared" si="3"/>
        <v>0</v>
      </c>
      <c r="T42" s="98">
        <f t="shared" si="4"/>
        <v>0</v>
      </c>
      <c r="U42" s="98">
        <f t="shared" si="4"/>
        <v>0</v>
      </c>
      <c r="V42" s="98">
        <f t="shared" si="4"/>
        <v>0</v>
      </c>
      <c r="W42" s="98">
        <f t="shared" si="5"/>
        <v>0</v>
      </c>
      <c r="X42" s="98">
        <f t="shared" si="5"/>
        <v>0</v>
      </c>
      <c r="Y42" s="98">
        <f t="shared" si="5"/>
        <v>12</v>
      </c>
      <c r="Z42" s="98"/>
      <c r="AA42" s="90"/>
      <c r="AB42" s="90"/>
      <c r="AC42" s="10"/>
      <c r="AD42" s="139"/>
      <c r="AE42" s="144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</row>
    <row r="43" spans="1:252" s="141" customFormat="1" ht="20.25" customHeight="1">
      <c r="A43" s="41" t="str">
        <f t="shared" si="0"/>
        <v>Freitag</v>
      </c>
      <c r="B43" s="49">
        <f t="shared" si="9"/>
        <v>43336</v>
      </c>
      <c r="C43" s="50"/>
      <c r="D43" s="51"/>
      <c r="E43" s="52">
        <f t="shared" si="1"/>
        <v>0</v>
      </c>
      <c r="F43" s="46"/>
      <c r="G43" s="46"/>
      <c r="H43" s="46"/>
      <c r="I43" s="47">
        <f t="shared" si="2"/>
        <v>0</v>
      </c>
      <c r="J43" s="47">
        <f t="shared" si="6"/>
        <v>0</v>
      </c>
      <c r="K43" s="48">
        <f t="shared" si="7"/>
        <v>12</v>
      </c>
      <c r="L43" s="245"/>
      <c r="M43" s="246"/>
      <c r="N43" s="246"/>
      <c r="O43" s="246"/>
      <c r="P43" s="247"/>
      <c r="Q43" s="128" t="b">
        <f t="shared" si="8"/>
        <v>0</v>
      </c>
      <c r="R43" s="128"/>
      <c r="S43" s="98">
        <f t="shared" si="3"/>
        <v>0</v>
      </c>
      <c r="T43" s="98">
        <f t="shared" si="4"/>
        <v>0</v>
      </c>
      <c r="U43" s="98">
        <f t="shared" si="4"/>
        <v>0</v>
      </c>
      <c r="V43" s="98">
        <f t="shared" si="4"/>
        <v>0</v>
      </c>
      <c r="W43" s="98">
        <f t="shared" si="5"/>
        <v>0</v>
      </c>
      <c r="X43" s="98">
        <f t="shared" si="5"/>
        <v>0</v>
      </c>
      <c r="Y43" s="98">
        <f t="shared" si="5"/>
        <v>12</v>
      </c>
      <c r="Z43" s="98"/>
      <c r="AA43" s="90"/>
      <c r="AB43" s="90"/>
      <c r="AC43" s="10"/>
      <c r="AD43" s="139"/>
      <c r="AE43" s="144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</row>
    <row r="44" spans="1:252" s="141" customFormat="1" ht="20.25" customHeight="1">
      <c r="A44" s="41" t="str">
        <f t="shared" si="0"/>
        <v>Samstag</v>
      </c>
      <c r="B44" s="49">
        <f t="shared" si="9"/>
        <v>43337</v>
      </c>
      <c r="C44" s="50"/>
      <c r="D44" s="51"/>
      <c r="E44" s="52" t="str">
        <f t="shared" si="1"/>
        <v/>
      </c>
      <c r="F44" s="46"/>
      <c r="G44" s="46"/>
      <c r="H44" s="46"/>
      <c r="I44" s="47">
        <f t="shared" si="2"/>
        <v>0</v>
      </c>
      <c r="J44" s="47">
        <f t="shared" si="6"/>
        <v>0</v>
      </c>
      <c r="K44" s="48">
        <f t="shared" si="7"/>
        <v>12</v>
      </c>
      <c r="L44" s="245"/>
      <c r="M44" s="246"/>
      <c r="N44" s="246"/>
      <c r="O44" s="246"/>
      <c r="P44" s="247"/>
      <c r="Q44" s="128" t="b">
        <f t="shared" si="8"/>
        <v>0</v>
      </c>
      <c r="R44" s="128"/>
      <c r="S44" s="98">
        <f t="shared" si="3"/>
        <v>0</v>
      </c>
      <c r="T44" s="98">
        <f t="shared" si="4"/>
        <v>0</v>
      </c>
      <c r="U44" s="98">
        <f t="shared" si="4"/>
        <v>0</v>
      </c>
      <c r="V44" s="98">
        <f t="shared" si="4"/>
        <v>0</v>
      </c>
      <c r="W44" s="98">
        <f t="shared" si="5"/>
        <v>0</v>
      </c>
      <c r="X44" s="98">
        <f t="shared" si="5"/>
        <v>0</v>
      </c>
      <c r="Y44" s="98">
        <f t="shared" si="5"/>
        <v>12</v>
      </c>
      <c r="Z44" s="98"/>
      <c r="AA44" s="90"/>
      <c r="AB44" s="90"/>
      <c r="AC44" s="10"/>
      <c r="AD44" s="139"/>
      <c r="AE44" s="144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</row>
    <row r="45" spans="1:252" s="141" customFormat="1" ht="20.25" customHeight="1">
      <c r="A45" s="41" t="str">
        <f t="shared" si="0"/>
        <v>Sonntag</v>
      </c>
      <c r="B45" s="49">
        <f t="shared" si="9"/>
        <v>43338</v>
      </c>
      <c r="C45" s="50"/>
      <c r="D45" s="51"/>
      <c r="E45" s="52" t="str">
        <f t="shared" si="1"/>
        <v/>
      </c>
      <c r="F45" s="46"/>
      <c r="G45" s="46"/>
      <c r="H45" s="46"/>
      <c r="I45" s="47">
        <f t="shared" si="2"/>
        <v>0</v>
      </c>
      <c r="J45" s="47">
        <f t="shared" si="6"/>
        <v>0</v>
      </c>
      <c r="K45" s="48">
        <f t="shared" si="7"/>
        <v>12</v>
      </c>
      <c r="L45" s="245"/>
      <c r="M45" s="246"/>
      <c r="N45" s="246"/>
      <c r="O45" s="246"/>
      <c r="P45" s="247"/>
      <c r="Q45" s="128" t="b">
        <f t="shared" si="8"/>
        <v>0</v>
      </c>
      <c r="R45" s="128"/>
      <c r="S45" s="98">
        <f t="shared" si="3"/>
        <v>0</v>
      </c>
      <c r="T45" s="98">
        <f t="shared" si="4"/>
        <v>0</v>
      </c>
      <c r="U45" s="98">
        <f t="shared" si="4"/>
        <v>0</v>
      </c>
      <c r="V45" s="98">
        <f t="shared" si="4"/>
        <v>0</v>
      </c>
      <c r="W45" s="98">
        <f t="shared" si="5"/>
        <v>0</v>
      </c>
      <c r="X45" s="98">
        <f t="shared" si="5"/>
        <v>0</v>
      </c>
      <c r="Y45" s="98">
        <f t="shared" si="5"/>
        <v>12</v>
      </c>
      <c r="Z45" s="98"/>
      <c r="AA45" s="90"/>
      <c r="AB45" s="90"/>
      <c r="AC45" s="10"/>
      <c r="AD45" s="139"/>
      <c r="AE45" s="144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</row>
    <row r="46" spans="1:252" s="141" customFormat="1" ht="20.25" customHeight="1">
      <c r="A46" s="41" t="str">
        <f t="shared" si="0"/>
        <v>Montag</v>
      </c>
      <c r="B46" s="49">
        <f t="shared" si="9"/>
        <v>43339</v>
      </c>
      <c r="C46" s="50"/>
      <c r="D46" s="51"/>
      <c r="E46" s="52">
        <f t="shared" si="1"/>
        <v>0</v>
      </c>
      <c r="F46" s="46"/>
      <c r="G46" s="46"/>
      <c r="H46" s="46"/>
      <c r="I46" s="47">
        <f t="shared" si="2"/>
        <v>0</v>
      </c>
      <c r="J46" s="47">
        <f t="shared" si="6"/>
        <v>0</v>
      </c>
      <c r="K46" s="48">
        <f t="shared" si="7"/>
        <v>12</v>
      </c>
      <c r="L46" s="245"/>
      <c r="M46" s="246"/>
      <c r="N46" s="246"/>
      <c r="O46" s="246"/>
      <c r="P46" s="247"/>
      <c r="Q46" s="128" t="b">
        <f t="shared" si="8"/>
        <v>0</v>
      </c>
      <c r="R46" s="128"/>
      <c r="S46" s="98">
        <f t="shared" si="3"/>
        <v>0</v>
      </c>
      <c r="T46" s="98">
        <f t="shared" si="4"/>
        <v>0</v>
      </c>
      <c r="U46" s="98">
        <f t="shared" si="4"/>
        <v>0</v>
      </c>
      <c r="V46" s="98">
        <f t="shared" si="4"/>
        <v>0</v>
      </c>
      <c r="W46" s="98">
        <f t="shared" si="5"/>
        <v>0</v>
      </c>
      <c r="X46" s="98">
        <f t="shared" si="5"/>
        <v>0</v>
      </c>
      <c r="Y46" s="98">
        <f t="shared" si="5"/>
        <v>12</v>
      </c>
      <c r="Z46" s="98"/>
      <c r="AA46" s="90"/>
      <c r="AB46" s="90"/>
      <c r="AC46" s="10"/>
      <c r="AD46" s="139"/>
      <c r="AE46" s="144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</row>
    <row r="47" spans="1:252" s="141" customFormat="1" ht="20.25" customHeight="1">
      <c r="A47" s="41" t="str">
        <f t="shared" si="0"/>
        <v>Dienstag</v>
      </c>
      <c r="B47" s="49">
        <f t="shared" si="9"/>
        <v>43340</v>
      </c>
      <c r="C47" s="50"/>
      <c r="D47" s="51"/>
      <c r="E47" s="52">
        <f t="shared" si="1"/>
        <v>0</v>
      </c>
      <c r="F47" s="46"/>
      <c r="G47" s="46"/>
      <c r="H47" s="46"/>
      <c r="I47" s="47">
        <f t="shared" si="2"/>
        <v>0</v>
      </c>
      <c r="J47" s="47">
        <f t="shared" si="6"/>
        <v>0</v>
      </c>
      <c r="K47" s="48">
        <f t="shared" si="7"/>
        <v>12</v>
      </c>
      <c r="L47" s="245"/>
      <c r="M47" s="246"/>
      <c r="N47" s="246"/>
      <c r="O47" s="246"/>
      <c r="P47" s="247"/>
      <c r="Q47" s="128" t="b">
        <f t="shared" si="8"/>
        <v>0</v>
      </c>
      <c r="R47" s="128"/>
      <c r="S47" s="98">
        <f t="shared" si="3"/>
        <v>0</v>
      </c>
      <c r="T47" s="98">
        <f t="shared" si="4"/>
        <v>0</v>
      </c>
      <c r="U47" s="98">
        <f t="shared" si="4"/>
        <v>0</v>
      </c>
      <c r="V47" s="98">
        <f t="shared" si="4"/>
        <v>0</v>
      </c>
      <c r="W47" s="98">
        <f t="shared" si="5"/>
        <v>0</v>
      </c>
      <c r="X47" s="98">
        <f t="shared" si="5"/>
        <v>0</v>
      </c>
      <c r="Y47" s="98">
        <f t="shared" si="5"/>
        <v>12</v>
      </c>
      <c r="Z47" s="98"/>
      <c r="AA47" s="90"/>
      <c r="AB47" s="90"/>
      <c r="AC47" s="10"/>
      <c r="AD47" s="139"/>
      <c r="AE47" s="144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</row>
    <row r="48" spans="1:252" s="141" customFormat="1" ht="20.25" customHeight="1">
      <c r="A48" s="41" t="str">
        <f t="shared" si="0"/>
        <v>Mittwoch</v>
      </c>
      <c r="B48" s="49">
        <f t="shared" si="9"/>
        <v>43341</v>
      </c>
      <c r="C48" s="50"/>
      <c r="D48" s="51"/>
      <c r="E48" s="52">
        <f t="shared" si="1"/>
        <v>0</v>
      </c>
      <c r="F48" s="46"/>
      <c r="G48" s="46"/>
      <c r="H48" s="46"/>
      <c r="I48" s="47">
        <f t="shared" si="2"/>
        <v>0</v>
      </c>
      <c r="J48" s="47">
        <f t="shared" si="6"/>
        <v>0</v>
      </c>
      <c r="K48" s="48">
        <f t="shared" si="7"/>
        <v>12</v>
      </c>
      <c r="L48" s="245"/>
      <c r="M48" s="246"/>
      <c r="N48" s="246"/>
      <c r="O48" s="246"/>
      <c r="P48" s="247"/>
      <c r="Q48" s="128" t="b">
        <f t="shared" si="8"/>
        <v>0</v>
      </c>
      <c r="R48" s="128"/>
      <c r="S48" s="98">
        <f t="shared" si="3"/>
        <v>0</v>
      </c>
      <c r="T48" s="98">
        <f t="shared" si="4"/>
        <v>0</v>
      </c>
      <c r="U48" s="98">
        <f t="shared" si="4"/>
        <v>0</v>
      </c>
      <c r="V48" s="98">
        <f t="shared" si="4"/>
        <v>0</v>
      </c>
      <c r="W48" s="98">
        <f t="shared" si="5"/>
        <v>0</v>
      </c>
      <c r="X48" s="98">
        <f t="shared" si="5"/>
        <v>0</v>
      </c>
      <c r="Y48" s="98">
        <f t="shared" si="5"/>
        <v>12</v>
      </c>
      <c r="Z48" s="98"/>
      <c r="AA48" s="90"/>
      <c r="AB48" s="90"/>
      <c r="AC48" s="10"/>
      <c r="AD48" s="139"/>
      <c r="AE48" s="144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</row>
    <row r="49" spans="1:252" s="141" customFormat="1" ht="20.25" customHeight="1">
      <c r="A49" s="41" t="str">
        <f t="shared" si="0"/>
        <v>Donnerstag</v>
      </c>
      <c r="B49" s="49">
        <f t="shared" si="9"/>
        <v>43342</v>
      </c>
      <c r="C49" s="50"/>
      <c r="D49" s="51"/>
      <c r="E49" s="52">
        <f t="shared" si="1"/>
        <v>0</v>
      </c>
      <c r="F49" s="46"/>
      <c r="G49" s="46"/>
      <c r="H49" s="46"/>
      <c r="I49" s="47">
        <f t="shared" si="2"/>
        <v>0</v>
      </c>
      <c r="J49" s="47">
        <f t="shared" si="6"/>
        <v>0</v>
      </c>
      <c r="K49" s="48">
        <f t="shared" si="7"/>
        <v>12</v>
      </c>
      <c r="L49" s="245"/>
      <c r="M49" s="246"/>
      <c r="N49" s="246"/>
      <c r="O49" s="246"/>
      <c r="P49" s="247"/>
      <c r="Q49" s="128" t="b">
        <f t="shared" si="8"/>
        <v>0</v>
      </c>
      <c r="R49" s="128"/>
      <c r="S49" s="98">
        <f t="shared" si="3"/>
        <v>0</v>
      </c>
      <c r="T49" s="98">
        <f t="shared" si="4"/>
        <v>0</v>
      </c>
      <c r="U49" s="98">
        <f t="shared" si="4"/>
        <v>0</v>
      </c>
      <c r="V49" s="98">
        <f t="shared" si="4"/>
        <v>0</v>
      </c>
      <c r="W49" s="98">
        <f t="shared" si="5"/>
        <v>0</v>
      </c>
      <c r="X49" s="98">
        <f t="shared" si="5"/>
        <v>0</v>
      </c>
      <c r="Y49" s="98">
        <f t="shared" si="5"/>
        <v>12</v>
      </c>
      <c r="Z49" s="98"/>
      <c r="AA49" s="90"/>
      <c r="AB49" s="90"/>
      <c r="AC49" s="10"/>
      <c r="AD49" s="139"/>
      <c r="AE49" s="144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</row>
    <row r="50" spans="1:252" s="141" customFormat="1" ht="20.25" customHeight="1" thickBot="1">
      <c r="A50" s="41" t="str">
        <f t="shared" si="0"/>
        <v>Freitag</v>
      </c>
      <c r="B50" s="49">
        <f t="shared" si="9"/>
        <v>43343</v>
      </c>
      <c r="C50" s="55"/>
      <c r="D50" s="56"/>
      <c r="E50" s="52">
        <f t="shared" si="1"/>
        <v>0</v>
      </c>
      <c r="F50" s="58"/>
      <c r="G50" s="58"/>
      <c r="H50" s="58"/>
      <c r="I50" s="47">
        <f t="shared" si="2"/>
        <v>0</v>
      </c>
      <c r="J50" s="59">
        <f t="shared" si="6"/>
        <v>0</v>
      </c>
      <c r="K50" s="60">
        <f t="shared" si="7"/>
        <v>12</v>
      </c>
      <c r="L50" s="248"/>
      <c r="M50" s="249"/>
      <c r="N50" s="249"/>
      <c r="O50" s="249"/>
      <c r="P50" s="250"/>
      <c r="Q50" s="128" t="b">
        <f t="shared" si="8"/>
        <v>0</v>
      </c>
      <c r="R50" s="128"/>
      <c r="S50" s="100">
        <f t="shared" si="3"/>
        <v>0</v>
      </c>
      <c r="T50" s="100">
        <f t="shared" si="4"/>
        <v>0</v>
      </c>
      <c r="U50" s="100">
        <f t="shared" si="4"/>
        <v>0</v>
      </c>
      <c r="V50" s="100">
        <f t="shared" si="4"/>
        <v>0</v>
      </c>
      <c r="W50" s="100">
        <f t="shared" si="5"/>
        <v>0</v>
      </c>
      <c r="X50" s="100">
        <f t="shared" si="5"/>
        <v>0</v>
      </c>
      <c r="Y50" s="100">
        <f t="shared" si="5"/>
        <v>12</v>
      </c>
      <c r="Z50" s="101"/>
      <c r="AA50" s="90"/>
      <c r="AB50" s="90"/>
      <c r="AC50" s="10"/>
      <c r="AD50" s="139"/>
      <c r="AE50" s="144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</row>
    <row r="51" spans="1:252" s="141" customFormat="1" ht="18.75" customHeight="1">
      <c r="A51" s="10"/>
      <c r="B51" s="61" t="s">
        <v>48</v>
      </c>
      <c r="C51" s="62"/>
      <c r="D51" s="63"/>
      <c r="E51" s="63" t="s">
        <v>24</v>
      </c>
      <c r="F51" s="64"/>
      <c r="G51" s="64"/>
      <c r="H51" s="64"/>
      <c r="I51" s="63" t="s">
        <v>34</v>
      </c>
      <c r="J51" s="63" t="s">
        <v>50</v>
      </c>
      <c r="K51" s="63" t="s">
        <v>49</v>
      </c>
      <c r="L51" s="65"/>
      <c r="M51" s="65"/>
      <c r="N51" s="65"/>
      <c r="O51" s="65"/>
      <c r="P51" s="66"/>
      <c r="Q51" s="67"/>
      <c r="R51" s="102"/>
      <c r="S51" s="98">
        <f>IF(E52="",0,INT(E52)+((E52-INT(E52))/100*60))</f>
        <v>0</v>
      </c>
      <c r="T51" s="102"/>
      <c r="U51" s="102"/>
      <c r="V51" s="10"/>
      <c r="W51" s="101">
        <f>IF(I52="","",INT(I52)+((I52-INT(I52))/100*60))</f>
        <v>0</v>
      </c>
      <c r="X51" s="98">
        <f>IF(J52="","",INT(J52)+((J52-INT(J52))/100*60))</f>
        <v>0</v>
      </c>
      <c r="Y51" s="103">
        <f>IF(K52="","",INT(K52)+((K52-INT(K52))/100*60))</f>
        <v>12</v>
      </c>
      <c r="Z51" s="103"/>
      <c r="AA51" s="90"/>
      <c r="AB51" s="90"/>
      <c r="AC51" s="10"/>
      <c r="AD51" s="139"/>
      <c r="AE51" s="144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</row>
    <row r="52" spans="1:252" s="141" customFormat="1" ht="18.75" customHeight="1">
      <c r="A52" s="10"/>
      <c r="B52" s="68"/>
      <c r="C52" s="69"/>
      <c r="D52" s="70"/>
      <c r="E52" s="71">
        <f>SUM(E20:E50)</f>
        <v>0</v>
      </c>
      <c r="F52" s="72"/>
      <c r="G52" s="73"/>
      <c r="H52" s="70"/>
      <c r="I52" s="71">
        <f>SUM(I20:I50)</f>
        <v>0</v>
      </c>
      <c r="J52" s="71">
        <f>SUM(J20:J50)</f>
        <v>0</v>
      </c>
      <c r="K52" s="131">
        <f>K50</f>
        <v>12</v>
      </c>
      <c r="L52" s="132"/>
      <c r="M52" s="132"/>
      <c r="N52" s="132"/>
      <c r="O52" s="132"/>
      <c r="P52" s="74"/>
      <c r="Q52" s="75"/>
      <c r="R52" s="105"/>
      <c r="S52" s="104">
        <f>E52/24</f>
        <v>0</v>
      </c>
      <c r="T52" s="105"/>
      <c r="U52" s="105"/>
      <c r="V52" s="10"/>
      <c r="W52" s="104">
        <f>I52/24</f>
        <v>0</v>
      </c>
      <c r="X52" s="104">
        <f>IF(X51&lt;0,"-"&amp;TEXT((X51*-1)/24,"[h]:mm"),X51/24)</f>
        <v>0</v>
      </c>
      <c r="Y52" s="10"/>
      <c r="Z52" s="10"/>
      <c r="AA52" s="90"/>
      <c r="AB52" s="90"/>
      <c r="AC52" s="10"/>
      <c r="AD52" s="139"/>
      <c r="AE52" s="144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</row>
    <row r="53" spans="1:252" s="141" customFormat="1" ht="15">
      <c r="A53" s="10"/>
      <c r="B53" s="76"/>
      <c r="C53" s="76"/>
      <c r="D53" s="76"/>
      <c r="E53" s="76"/>
      <c r="F53" s="77"/>
      <c r="G53" s="78"/>
      <c r="H53" s="157" t="s">
        <v>82</v>
      </c>
      <c r="I53" s="10"/>
      <c r="J53" s="158"/>
      <c r="K53" s="80"/>
      <c r="L53" s="81"/>
      <c r="M53" s="81"/>
      <c r="N53" s="81"/>
      <c r="O53" s="81"/>
      <c r="P53" s="82"/>
      <c r="Q53" s="82"/>
      <c r="R53" s="106"/>
      <c r="S53" s="106"/>
      <c r="T53" s="106"/>
      <c r="U53" s="106"/>
      <c r="V53" s="10"/>
      <c r="W53" s="10"/>
      <c r="X53" s="98">
        <f>IF(X51&lt;0,X51*-1,X51)</f>
        <v>0</v>
      </c>
      <c r="Y53" s="10"/>
      <c r="Z53" s="10"/>
      <c r="AA53" s="90"/>
      <c r="AB53" s="90"/>
      <c r="AC53" s="10"/>
      <c r="AD53" s="139"/>
      <c r="AE53" s="144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</row>
    <row r="54" spans="1:252" s="141" customFormat="1" ht="15">
      <c r="A54" s="10"/>
      <c r="B54" s="76"/>
      <c r="C54" s="76"/>
      <c r="D54" s="76"/>
      <c r="E54" s="76"/>
      <c r="F54" s="77"/>
      <c r="G54" s="78"/>
      <c r="H54" s="159" t="s">
        <v>76</v>
      </c>
      <c r="I54" s="158"/>
      <c r="J54" s="158"/>
      <c r="K54" s="80"/>
      <c r="L54" s="81"/>
      <c r="M54" s="81"/>
      <c r="N54" s="81"/>
      <c r="O54" s="81"/>
      <c r="P54" s="82"/>
      <c r="Q54" s="82"/>
      <c r="R54" s="106"/>
      <c r="S54" s="106"/>
      <c r="T54" s="106"/>
      <c r="U54" s="106"/>
      <c r="V54" s="10"/>
      <c r="W54" s="10"/>
      <c r="X54" s="104">
        <f>X53/24</f>
        <v>0</v>
      </c>
      <c r="Y54" s="10"/>
      <c r="Z54" s="10"/>
      <c r="AA54" s="90"/>
      <c r="AB54" s="90"/>
      <c r="AC54" s="10"/>
      <c r="AD54" s="139"/>
      <c r="AE54" s="144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</row>
    <row r="55" spans="1:252" s="141" customFormat="1" ht="15">
      <c r="A55" s="10"/>
      <c r="B55" s="83"/>
      <c r="C55" s="83"/>
      <c r="D55" s="83"/>
      <c r="E55" s="83"/>
      <c r="F55" s="83"/>
      <c r="G55" s="83"/>
      <c r="H55" s="84" t="s">
        <v>78</v>
      </c>
      <c r="I55" s="10"/>
      <c r="J55" s="10"/>
      <c r="K55" s="79"/>
      <c r="L55" s="79"/>
      <c r="M55" s="79"/>
      <c r="N55" s="79"/>
      <c r="O55" s="79"/>
      <c r="P55" s="29"/>
      <c r="Q55" s="29"/>
      <c r="R55" s="10"/>
      <c r="S55" s="10"/>
      <c r="T55" s="10"/>
      <c r="U55" s="10"/>
      <c r="V55" s="10"/>
      <c r="W55" s="10"/>
      <c r="X55" s="10"/>
      <c r="Y55" s="10"/>
      <c r="Z55" s="10"/>
      <c r="AA55" s="90"/>
      <c r="AB55" s="90"/>
      <c r="AC55" s="10"/>
      <c r="AD55" s="139"/>
      <c r="AE55" s="144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</row>
    <row r="56" spans="1:252" s="141" customFormat="1" ht="15">
      <c r="A56" s="10"/>
      <c r="B56" s="84"/>
      <c r="C56" s="84"/>
      <c r="D56" s="84"/>
      <c r="E56" s="84"/>
      <c r="F56" s="84"/>
      <c r="G56" s="84"/>
      <c r="H56" s="41" t="s">
        <v>81</v>
      </c>
      <c r="I56" s="160"/>
      <c r="J56" s="90"/>
      <c r="K56" s="251"/>
      <c r="L56" s="251"/>
      <c r="M56" s="166"/>
      <c r="N56" s="166"/>
      <c r="O56" s="166"/>
      <c r="P56" s="85"/>
      <c r="Q56" s="85"/>
      <c r="R56" s="107"/>
      <c r="S56" s="107"/>
      <c r="T56" s="107"/>
      <c r="U56" s="107"/>
      <c r="V56" s="10"/>
      <c r="W56" s="10"/>
      <c r="X56" s="10"/>
      <c r="Y56" s="10"/>
      <c r="Z56" s="10"/>
      <c r="AA56" s="90"/>
      <c r="AB56" s="90"/>
      <c r="AC56" s="10"/>
      <c r="AD56" s="139"/>
      <c r="AE56" s="144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</row>
    <row r="57" spans="1:252" s="141" customFormat="1" ht="15">
      <c r="A57" s="10"/>
      <c r="B57" s="86"/>
      <c r="C57" s="86"/>
      <c r="D57" s="86"/>
      <c r="E57" s="86"/>
      <c r="F57" s="86"/>
      <c r="G57" s="86"/>
      <c r="H57" s="161" t="s">
        <v>77</v>
      </c>
      <c r="I57" s="10"/>
      <c r="J57" s="10"/>
      <c r="K57" s="87"/>
      <c r="L57" s="87"/>
      <c r="M57" s="87"/>
      <c r="N57" s="87"/>
      <c r="O57" s="87"/>
      <c r="P57" s="88"/>
      <c r="Q57" s="29"/>
      <c r="R57" s="10"/>
      <c r="S57" s="10"/>
      <c r="T57" s="10"/>
      <c r="U57" s="10"/>
      <c r="V57" s="10"/>
      <c r="W57" s="10"/>
      <c r="X57" s="10"/>
      <c r="Y57" s="10"/>
      <c r="Z57" s="10"/>
      <c r="AA57" s="90"/>
      <c r="AB57" s="90"/>
      <c r="AC57" s="10"/>
      <c r="AD57" s="139"/>
      <c r="AE57" s="144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</row>
    <row r="58" spans="1:252" s="141" customFormat="1" ht="15">
      <c r="A58" s="10"/>
      <c r="B58" s="89" t="s">
        <v>5</v>
      </c>
      <c r="C58" s="252" t="s">
        <v>6</v>
      </c>
      <c r="D58" s="252"/>
      <c r="E58" s="252"/>
      <c r="F58" s="252"/>
      <c r="G58" s="252"/>
      <c r="H58" s="41" t="s">
        <v>79</v>
      </c>
      <c r="I58" s="162"/>
      <c r="J58" s="10"/>
      <c r="K58" s="89" t="s">
        <v>5</v>
      </c>
      <c r="L58" s="253" t="s">
        <v>20</v>
      </c>
      <c r="M58" s="253"/>
      <c r="N58" s="253"/>
      <c r="O58" s="253"/>
      <c r="P58" s="253"/>
      <c r="Q58" s="29"/>
      <c r="R58" s="10"/>
      <c r="S58" s="10"/>
      <c r="T58" s="10"/>
      <c r="U58" s="10"/>
      <c r="V58" s="10"/>
      <c r="W58" s="10"/>
      <c r="X58" s="10"/>
      <c r="Y58" s="10"/>
      <c r="Z58" s="10"/>
      <c r="AA58" s="90"/>
      <c r="AB58" s="90"/>
      <c r="AC58" s="10"/>
      <c r="AD58" s="139"/>
      <c r="AE58" s="144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</row>
    <row r="59" spans="1:252" s="141" customFormat="1" ht="15">
      <c r="A59" s="10"/>
      <c r="B59" s="89"/>
      <c r="C59" s="169"/>
      <c r="D59" s="169"/>
      <c r="E59" s="169"/>
      <c r="F59" s="169"/>
      <c r="G59" s="169"/>
      <c r="H59" s="41" t="s">
        <v>80</v>
      </c>
      <c r="I59" s="162"/>
      <c r="J59" s="10"/>
      <c r="K59" s="89"/>
      <c r="L59" s="169"/>
      <c r="M59" s="169"/>
      <c r="N59" s="169"/>
      <c r="O59" s="169"/>
      <c r="P59" s="169"/>
      <c r="Q59" s="29"/>
      <c r="R59" s="10"/>
      <c r="S59" s="10"/>
      <c r="T59" s="10"/>
      <c r="U59" s="10"/>
      <c r="V59" s="10"/>
      <c r="W59" s="10"/>
      <c r="X59" s="10"/>
      <c r="Y59" s="10"/>
      <c r="Z59" s="10"/>
      <c r="AA59" s="90"/>
      <c r="AB59" s="90"/>
      <c r="AC59" s="10"/>
      <c r="AD59" s="139"/>
      <c r="AE59" s="144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</row>
    <row r="60" spans="1:252" s="141" customFormat="1" ht="15">
      <c r="A60" s="10"/>
      <c r="B60" s="79"/>
      <c r="C60" s="79"/>
      <c r="D60" s="79"/>
      <c r="E60" s="79"/>
      <c r="F60" s="79"/>
      <c r="G60" s="79"/>
      <c r="H60" s="163" t="s">
        <v>83</v>
      </c>
      <c r="I60" s="41"/>
      <c r="J60" s="164">
        <v>42114</v>
      </c>
      <c r="K60" s="79"/>
      <c r="L60" s="79"/>
      <c r="M60" s="79"/>
      <c r="N60" s="79"/>
      <c r="O60" s="79"/>
      <c r="P60" s="29"/>
      <c r="Q60" s="29"/>
      <c r="R60" s="10"/>
      <c r="S60" s="10"/>
      <c r="T60" s="10"/>
      <c r="U60" s="10"/>
      <c r="V60" s="90"/>
      <c r="W60" s="10"/>
      <c r="X60" s="10"/>
      <c r="Y60" s="10"/>
      <c r="Z60" s="10"/>
      <c r="AA60" s="90"/>
      <c r="AB60" s="90"/>
      <c r="AC60" s="10"/>
      <c r="AD60" s="139"/>
      <c r="AE60" s="144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</row>
    <row r="61" spans="1:252" s="141" customFormat="1" ht="15" hidden="1">
      <c r="A61" s="10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29"/>
      <c r="Q61" s="29"/>
      <c r="R61" s="10"/>
      <c r="S61" s="10"/>
      <c r="T61" s="10"/>
      <c r="U61" s="10"/>
      <c r="V61" s="10"/>
      <c r="W61" s="10"/>
      <c r="X61" s="10"/>
      <c r="Y61" s="10"/>
      <c r="Z61" s="10"/>
      <c r="AA61" s="90"/>
      <c r="AB61" s="90"/>
      <c r="AC61" s="10"/>
      <c r="AD61" s="139"/>
      <c r="AE61" s="144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</row>
    <row r="62" spans="1:252" s="141" customFormat="1" ht="15" hidden="1">
      <c r="A62" s="10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29"/>
      <c r="Q62" s="29"/>
      <c r="R62" s="10"/>
      <c r="S62" s="10"/>
      <c r="T62" s="10"/>
      <c r="U62" s="10"/>
      <c r="V62" s="10"/>
      <c r="W62" s="10"/>
      <c r="X62" s="10"/>
      <c r="Y62" s="10"/>
      <c r="Z62" s="10"/>
      <c r="AA62" s="90"/>
      <c r="AB62" s="90"/>
      <c r="AC62" s="10"/>
      <c r="AD62" s="139"/>
      <c r="AE62" s="144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</row>
    <row r="63" spans="1:252" s="141" customFormat="1" ht="15" hidden="1">
      <c r="A63" s="10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29"/>
      <c r="Q63" s="29"/>
      <c r="R63" s="10"/>
      <c r="S63" s="10"/>
      <c r="T63" s="10"/>
      <c r="U63" s="10"/>
      <c r="V63" s="10"/>
      <c r="W63" s="10"/>
      <c r="X63" s="10"/>
      <c r="Y63" s="10"/>
      <c r="Z63" s="10"/>
      <c r="AA63" s="90"/>
      <c r="AB63" s="90"/>
      <c r="AC63" s="10"/>
      <c r="AD63" s="139"/>
      <c r="AE63" s="144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</row>
    <row r="64" spans="1:252" s="141" customFormat="1" ht="15" hidden="1">
      <c r="A64" s="10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29"/>
      <c r="Q64" s="29"/>
      <c r="R64" s="10"/>
      <c r="S64" s="10"/>
      <c r="T64" s="10"/>
      <c r="U64" s="10"/>
      <c r="V64" s="10"/>
      <c r="W64" s="10"/>
      <c r="X64" s="10"/>
      <c r="Y64" s="10"/>
      <c r="Z64" s="10"/>
      <c r="AA64" s="90"/>
      <c r="AB64" s="90"/>
      <c r="AC64" s="10"/>
      <c r="AD64" s="139"/>
      <c r="AE64" s="144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</row>
    <row r="65" spans="1:252" s="141" customFormat="1" ht="15" hidden="1">
      <c r="A65" s="10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29"/>
      <c r="Q65" s="29"/>
      <c r="R65" s="10"/>
      <c r="S65" s="10"/>
      <c r="T65" s="10"/>
      <c r="U65" s="10"/>
      <c r="V65" s="10"/>
      <c r="W65" s="10"/>
      <c r="X65" s="10"/>
      <c r="Y65" s="10"/>
      <c r="Z65" s="10"/>
      <c r="AA65" s="90"/>
      <c r="AB65" s="90"/>
      <c r="AC65" s="10"/>
      <c r="AD65" s="139"/>
      <c r="AE65" s="144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</row>
    <row r="66" spans="1:252" s="141" customFormat="1" ht="15" hidden="1">
      <c r="A66" s="10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29"/>
      <c r="Q66" s="29"/>
      <c r="R66" s="10"/>
      <c r="S66" s="10"/>
      <c r="T66" s="10"/>
      <c r="U66" s="10"/>
      <c r="V66" s="10"/>
      <c r="W66" s="10"/>
      <c r="X66" s="10"/>
      <c r="Y66" s="10"/>
      <c r="Z66" s="10"/>
      <c r="AA66" s="90"/>
      <c r="AB66" s="90"/>
      <c r="AC66" s="10"/>
      <c r="AD66" s="139"/>
      <c r="AE66" s="144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</row>
    <row r="67" spans="1:252" s="141" customFormat="1" ht="15" hidden="1">
      <c r="A67" s="10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29"/>
      <c r="Q67" s="29"/>
      <c r="R67" s="10"/>
      <c r="S67" s="10"/>
      <c r="T67" s="10"/>
      <c r="U67" s="10"/>
      <c r="V67" s="10"/>
      <c r="W67" s="10"/>
      <c r="X67" s="10"/>
      <c r="Y67" s="10"/>
      <c r="Z67" s="10"/>
      <c r="AA67" s="90"/>
      <c r="AB67" s="90"/>
      <c r="AC67" s="10"/>
      <c r="AD67" s="139"/>
      <c r="AE67" s="144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</row>
    <row r="68" spans="1:252" s="141" customFormat="1" ht="15" hidden="1">
      <c r="A68" s="10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29"/>
      <c r="Q68" s="29"/>
      <c r="R68" s="10"/>
      <c r="S68" s="10"/>
      <c r="T68" s="10"/>
      <c r="U68" s="10"/>
      <c r="V68" s="10"/>
      <c r="W68" s="10"/>
      <c r="X68" s="10"/>
      <c r="Y68" s="10"/>
      <c r="Z68" s="10"/>
      <c r="AA68" s="90"/>
      <c r="AB68" s="90"/>
      <c r="AC68" s="10"/>
      <c r="AD68" s="139"/>
      <c r="AE68" s="144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</row>
    <row r="69" spans="1:252" s="141" customFormat="1" ht="15" hidden="1">
      <c r="A69" s="10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29"/>
      <c r="Q69" s="29"/>
      <c r="R69" s="10"/>
      <c r="S69" s="10"/>
      <c r="T69" s="10"/>
      <c r="U69" s="10"/>
      <c r="V69" s="10"/>
      <c r="W69" s="10"/>
      <c r="X69" s="10"/>
      <c r="Y69" s="10"/>
      <c r="Z69" s="10"/>
      <c r="AA69" s="90"/>
      <c r="AB69" s="90"/>
      <c r="AC69" s="10"/>
      <c r="AD69" s="139"/>
      <c r="AE69" s="144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</row>
    <row r="70" spans="1:252" s="141" customFormat="1" ht="15" hidden="1">
      <c r="A70" s="10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29"/>
      <c r="Q70" s="29"/>
      <c r="R70" s="10"/>
      <c r="S70" s="10"/>
      <c r="T70" s="10"/>
      <c r="U70" s="10"/>
      <c r="V70" s="10"/>
      <c r="W70" s="10"/>
      <c r="X70" s="10"/>
      <c r="Y70" s="10"/>
      <c r="Z70" s="10"/>
      <c r="AA70" s="90"/>
      <c r="AB70" s="90"/>
      <c r="AC70" s="10"/>
      <c r="AD70" s="139"/>
      <c r="AE70" s="144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</row>
    <row r="71" spans="1:252" s="141" customFormat="1" ht="15" hidden="1">
      <c r="A71" s="10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29"/>
      <c r="Q71" s="29"/>
      <c r="R71" s="10"/>
      <c r="S71" s="10"/>
      <c r="T71" s="10"/>
      <c r="U71" s="10"/>
      <c r="V71" s="10"/>
      <c r="W71" s="10"/>
      <c r="X71" s="10"/>
      <c r="Y71" s="10"/>
      <c r="Z71" s="10"/>
      <c r="AA71" s="90"/>
      <c r="AB71" s="90"/>
      <c r="AC71" s="10"/>
      <c r="AD71" s="139"/>
      <c r="AE71" s="144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</row>
    <row r="72" spans="1:252" s="141" customFormat="1" ht="15" hidden="1">
      <c r="A72" s="10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29"/>
      <c r="Q72" s="29"/>
      <c r="R72" s="10"/>
      <c r="S72" s="10"/>
      <c r="T72" s="10"/>
      <c r="U72" s="10"/>
      <c r="V72" s="10"/>
      <c r="W72" s="10"/>
      <c r="X72" s="10"/>
      <c r="Y72" s="10"/>
      <c r="Z72" s="10"/>
      <c r="AA72" s="90"/>
      <c r="AB72" s="90"/>
      <c r="AC72" s="10"/>
      <c r="AD72" s="139"/>
      <c r="AE72" s="144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</row>
    <row r="73" spans="1:252" s="141" customFormat="1" ht="15" hidden="1">
      <c r="A73" s="10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29"/>
      <c r="Q73" s="29"/>
      <c r="R73" s="10"/>
      <c r="S73" s="10"/>
      <c r="T73" s="10"/>
      <c r="U73" s="10"/>
      <c r="V73" s="10"/>
      <c r="W73" s="10"/>
      <c r="X73" s="10"/>
      <c r="Y73" s="10"/>
      <c r="Z73" s="10"/>
      <c r="AA73" s="90"/>
      <c r="AB73" s="90"/>
      <c r="AC73" s="10"/>
      <c r="AD73" s="139"/>
      <c r="AE73" s="144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</row>
    <row r="74" spans="1:252" s="141" customFormat="1" ht="15" hidden="1">
      <c r="A74" s="10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29"/>
      <c r="Q74" s="29"/>
      <c r="R74" s="10"/>
      <c r="S74" s="10"/>
      <c r="T74" s="10"/>
      <c r="U74" s="10"/>
      <c r="V74" s="10"/>
      <c r="W74" s="10"/>
      <c r="X74" s="10"/>
      <c r="Y74" s="10"/>
      <c r="Z74" s="10"/>
      <c r="AA74" s="90"/>
      <c r="AB74" s="90"/>
      <c r="AC74" s="10"/>
      <c r="AD74" s="139"/>
      <c r="AE74" s="144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</row>
    <row r="75" spans="1:252" s="141" customFormat="1" ht="15" hidden="1">
      <c r="A75" s="10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29"/>
      <c r="Q75" s="29"/>
      <c r="R75" s="10"/>
      <c r="S75" s="10"/>
      <c r="T75" s="10"/>
      <c r="U75" s="10"/>
      <c r="V75" s="10"/>
      <c r="W75" s="10"/>
      <c r="X75" s="10"/>
      <c r="Y75" s="10"/>
      <c r="Z75" s="10"/>
      <c r="AA75" s="90"/>
      <c r="AB75" s="90"/>
      <c r="AC75" s="10"/>
      <c r="AD75" s="139"/>
      <c r="AE75" s="144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</row>
    <row r="76" spans="1:252" s="141" customFormat="1" ht="15" hidden="1">
      <c r="A76" s="10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29"/>
      <c r="Q76" s="29"/>
      <c r="R76" s="10"/>
      <c r="S76" s="10"/>
      <c r="T76" s="10"/>
      <c r="U76" s="10"/>
      <c r="V76" s="10"/>
      <c r="W76" s="10"/>
      <c r="X76" s="10"/>
      <c r="Y76" s="10"/>
      <c r="Z76" s="10"/>
      <c r="AA76" s="90"/>
      <c r="AB76" s="90"/>
      <c r="AC76" s="10"/>
      <c r="AD76" s="139"/>
      <c r="AE76" s="144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</row>
    <row r="77" spans="1:252" s="141" customFormat="1" ht="15" hidden="1">
      <c r="A77" s="10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29"/>
      <c r="Q77" s="29"/>
      <c r="R77" s="10"/>
      <c r="S77" s="10"/>
      <c r="T77" s="10"/>
      <c r="U77" s="10"/>
      <c r="V77" s="10"/>
      <c r="W77" s="10"/>
      <c r="X77" s="10"/>
      <c r="Y77" s="10"/>
      <c r="Z77" s="10"/>
      <c r="AA77" s="90"/>
      <c r="AB77" s="90"/>
      <c r="AC77" s="10"/>
      <c r="AD77" s="139"/>
      <c r="AE77" s="144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</row>
    <row r="78" spans="1:252" s="141" customFormat="1" ht="15" hidden="1">
      <c r="A78" s="10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29"/>
      <c r="Q78" s="29"/>
      <c r="R78" s="10"/>
      <c r="S78" s="10"/>
      <c r="T78" s="10"/>
      <c r="U78" s="10"/>
      <c r="V78" s="10"/>
      <c r="W78" s="10"/>
      <c r="X78" s="10"/>
      <c r="Y78" s="10"/>
      <c r="Z78" s="10"/>
      <c r="AA78" s="90"/>
      <c r="AB78" s="90"/>
      <c r="AC78" s="10"/>
      <c r="AD78" s="139"/>
      <c r="AE78" s="144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</row>
  </sheetData>
  <sheetProtection password="FF69" sheet="1" objects="1" scenarios="1" selectLockedCells="1"/>
  <mergeCells count="46">
    <mergeCell ref="L19:P19"/>
    <mergeCell ref="B2:H2"/>
    <mergeCell ref="I2:J2"/>
    <mergeCell ref="E5:H5"/>
    <mergeCell ref="M5:O5"/>
    <mergeCell ref="E7:H7"/>
    <mergeCell ref="M7:O7"/>
    <mergeCell ref="E15:F15"/>
    <mergeCell ref="C18:E18"/>
    <mergeCell ref="F18:H18"/>
    <mergeCell ref="I18:K18"/>
    <mergeCell ref="L18:P18"/>
    <mergeCell ref="L31:P31"/>
    <mergeCell ref="L20:P20"/>
    <mergeCell ref="L21:P21"/>
    <mergeCell ref="L22:P22"/>
    <mergeCell ref="L23:P23"/>
    <mergeCell ref="L24:P24"/>
    <mergeCell ref="L25:P25"/>
    <mergeCell ref="L26:P26"/>
    <mergeCell ref="L27:P27"/>
    <mergeCell ref="L28:P28"/>
    <mergeCell ref="L29:P29"/>
    <mergeCell ref="L30:P30"/>
    <mergeCell ref="L43:P43"/>
    <mergeCell ref="L32:P32"/>
    <mergeCell ref="L33:P33"/>
    <mergeCell ref="L34:P34"/>
    <mergeCell ref="L35:P35"/>
    <mergeCell ref="L36:P36"/>
    <mergeCell ref="L37:P37"/>
    <mergeCell ref="L38:P38"/>
    <mergeCell ref="L39:P39"/>
    <mergeCell ref="L40:P40"/>
    <mergeCell ref="L41:P41"/>
    <mergeCell ref="L42:P42"/>
    <mergeCell ref="L50:P50"/>
    <mergeCell ref="K56:L56"/>
    <mergeCell ref="C58:G58"/>
    <mergeCell ref="L58:P58"/>
    <mergeCell ref="L44:P44"/>
    <mergeCell ref="L45:P45"/>
    <mergeCell ref="L46:P46"/>
    <mergeCell ref="L47:P47"/>
    <mergeCell ref="L48:P48"/>
    <mergeCell ref="L49:P49"/>
  </mergeCells>
  <conditionalFormatting sqref="L20:O22 C51:O51 C20:D50">
    <cfRule type="expression" dxfId="767" priority="126" stopIfTrue="1">
      <formula>OR(($A20="Samstag"),($A20="Sonntag"))</formula>
    </cfRule>
  </conditionalFormatting>
  <conditionalFormatting sqref="L23:O23">
    <cfRule type="expression" dxfId="766" priority="125" stopIfTrue="1">
      <formula>OR(($A23="Samstag"),($A23="Sonntag"))</formula>
    </cfRule>
  </conditionalFormatting>
  <conditionalFormatting sqref="L24:O50">
    <cfRule type="expression" dxfId="765" priority="124" stopIfTrue="1">
      <formula>OR(($A24="Samstag"),($A24="Sonntag"))</formula>
    </cfRule>
  </conditionalFormatting>
  <conditionalFormatting sqref="B20:B50">
    <cfRule type="expression" dxfId="764" priority="4" stopIfTrue="1">
      <formula>OR(($A20="Samstag"),($A20="Sonntag"))</formula>
    </cfRule>
    <cfRule type="expression" dxfId="763" priority="5" stopIfTrue="1">
      <formula>$Q20=TRUE()</formula>
    </cfRule>
  </conditionalFormatting>
  <conditionalFormatting sqref="F30:H30">
    <cfRule type="expression" dxfId="762" priority="123" stopIfTrue="1">
      <formula>OR(($A30="Samstag"),($A30="Sonntag"))</formula>
    </cfRule>
  </conditionalFormatting>
  <conditionalFormatting sqref="F30:H30">
    <cfRule type="expression" dxfId="761" priority="122" stopIfTrue="1">
      <formula>OR(($A30="Samstag"),($A30="Sonntag"))</formula>
    </cfRule>
  </conditionalFormatting>
  <conditionalFormatting sqref="F50:H50">
    <cfRule type="expression" dxfId="760" priority="111" stopIfTrue="1">
      <formula>OR(($A50="Samstag"),($A50="Sonntag"))</formula>
    </cfRule>
  </conditionalFormatting>
  <conditionalFormatting sqref="F50:H50">
    <cfRule type="expression" dxfId="759" priority="110" stopIfTrue="1">
      <formula>OR(($A50="Samstag"),($A50="Sonntag"))</formula>
    </cfRule>
  </conditionalFormatting>
  <conditionalFormatting sqref="F44:H44">
    <cfRule type="expression" dxfId="758" priority="114" stopIfTrue="1">
      <formula>OR(($A44="Samstag"),($A44="Sonntag"))</formula>
    </cfRule>
  </conditionalFormatting>
  <conditionalFormatting sqref="F30:H30">
    <cfRule type="expression" dxfId="757" priority="118" stopIfTrue="1">
      <formula>OR(($A30="Samstag"),($A30="Sonntag"))</formula>
    </cfRule>
  </conditionalFormatting>
  <conditionalFormatting sqref="F22:H23">
    <cfRule type="expression" dxfId="756" priority="121" stopIfTrue="1">
      <formula>OR(($A22="Samstag"),($A22="Sonntag"))</formula>
    </cfRule>
  </conditionalFormatting>
  <conditionalFormatting sqref="F22:H22">
    <cfRule type="expression" dxfId="755" priority="120" stopIfTrue="1">
      <formula>OR(($A22="Samstag"),($A22="Sonntag"))</formula>
    </cfRule>
  </conditionalFormatting>
  <conditionalFormatting sqref="F23:H23">
    <cfRule type="expression" dxfId="754" priority="119" stopIfTrue="1">
      <formula>OR(($A23="Samstag"),($A23="Sonntag"))</formula>
    </cfRule>
  </conditionalFormatting>
  <conditionalFormatting sqref="F37:H37">
    <cfRule type="expression" dxfId="753" priority="116" stopIfTrue="1">
      <formula>OR(($A37="Samstag"),($A37="Sonntag"))</formula>
    </cfRule>
  </conditionalFormatting>
  <conditionalFormatting sqref="F37:H37">
    <cfRule type="expression" dxfId="752" priority="117" stopIfTrue="1">
      <formula>OR(($A37="Samstag"),($A37="Sonntag"))</formula>
    </cfRule>
  </conditionalFormatting>
  <conditionalFormatting sqref="F37:H37">
    <cfRule type="expression" dxfId="751" priority="115" stopIfTrue="1">
      <formula>OR(($A37="Samstag"),($A37="Sonntag"))</formula>
    </cfRule>
  </conditionalFormatting>
  <conditionalFormatting sqref="F44:H44">
    <cfRule type="expression" dxfId="750" priority="113" stopIfTrue="1">
      <formula>OR(($A44="Samstag"),($A44="Sonntag"))</formula>
    </cfRule>
  </conditionalFormatting>
  <conditionalFormatting sqref="F44:H44">
    <cfRule type="expression" dxfId="749" priority="112" stopIfTrue="1">
      <formula>OR(($A44="Samstag"),($A44="Sonntag"))</formula>
    </cfRule>
  </conditionalFormatting>
  <conditionalFormatting sqref="F20:H20">
    <cfRule type="expression" dxfId="748" priority="109" stopIfTrue="1">
      <formula>OR(($A20="Samstag"),($A20="Sonntag"))</formula>
    </cfRule>
  </conditionalFormatting>
  <conditionalFormatting sqref="F20:H20">
    <cfRule type="expression" dxfId="747" priority="108" stopIfTrue="1">
      <formula>OR(($A20="Samstag"),($A20="Sonntag"))</formula>
    </cfRule>
  </conditionalFormatting>
  <conditionalFormatting sqref="G21">
    <cfRule type="expression" dxfId="746" priority="107" stopIfTrue="1">
      <formula>OR(($A21="Samstag"),($A21="Sonntag"))</formula>
    </cfRule>
  </conditionalFormatting>
  <conditionalFormatting sqref="G21">
    <cfRule type="expression" dxfId="745" priority="106" stopIfTrue="1">
      <formula>OR(($A21="Samstag"),($A21="Sonntag"))</formula>
    </cfRule>
  </conditionalFormatting>
  <conditionalFormatting sqref="F29:H29">
    <cfRule type="expression" dxfId="744" priority="105" stopIfTrue="1">
      <formula>OR(($A29="Samstag"),($A29="Sonntag"))</formula>
    </cfRule>
  </conditionalFormatting>
  <conditionalFormatting sqref="F29:H29">
    <cfRule type="expression" dxfId="743" priority="104" stopIfTrue="1">
      <formula>OR(($A29="Samstag"),($A29="Sonntag"))</formula>
    </cfRule>
  </conditionalFormatting>
  <conditionalFormatting sqref="F36:H36">
    <cfRule type="expression" dxfId="742" priority="103" stopIfTrue="1">
      <formula>OR(($A36="Samstag"),($A36="Sonntag"))</formula>
    </cfRule>
  </conditionalFormatting>
  <conditionalFormatting sqref="F36:H36">
    <cfRule type="expression" dxfId="741" priority="102" stopIfTrue="1">
      <formula>OR(($A36="Samstag"),($A36="Sonntag"))</formula>
    </cfRule>
  </conditionalFormatting>
  <conditionalFormatting sqref="F43:H43">
    <cfRule type="expression" dxfId="740" priority="101" stopIfTrue="1">
      <formula>OR(($A43="Samstag"),($A43="Sonntag"))</formula>
    </cfRule>
  </conditionalFormatting>
  <conditionalFormatting sqref="F43:H43">
    <cfRule type="expression" dxfId="739" priority="100" stopIfTrue="1">
      <formula>OR(($A43="Samstag"),($A43="Sonntag"))</formula>
    </cfRule>
  </conditionalFormatting>
  <conditionalFormatting sqref="G24:G28">
    <cfRule type="expression" dxfId="738" priority="99" stopIfTrue="1">
      <formula>OR(($A24="Samstag"),($A24="Sonntag"))</formula>
    </cfRule>
  </conditionalFormatting>
  <conditionalFormatting sqref="G24:G28">
    <cfRule type="expression" dxfId="737" priority="98" stopIfTrue="1">
      <formula>OR(($A24="Samstag"),($A24="Sonntag"))</formula>
    </cfRule>
  </conditionalFormatting>
  <conditionalFormatting sqref="G31:G35">
    <cfRule type="expression" dxfId="736" priority="97" stopIfTrue="1">
      <formula>OR(($A31="Samstag"),($A31="Sonntag"))</formula>
    </cfRule>
  </conditionalFormatting>
  <conditionalFormatting sqref="G31:G35">
    <cfRule type="expression" dxfId="735" priority="96" stopIfTrue="1">
      <formula>OR(($A31="Samstag"),($A31="Sonntag"))</formula>
    </cfRule>
  </conditionalFormatting>
  <conditionalFormatting sqref="G38:G42">
    <cfRule type="expression" dxfId="734" priority="95" stopIfTrue="1">
      <formula>OR(($A38="Samstag"),($A38="Sonntag"))</formula>
    </cfRule>
  </conditionalFormatting>
  <conditionalFormatting sqref="G38:G42">
    <cfRule type="expression" dxfId="733" priority="94" stopIfTrue="1">
      <formula>OR(($A38="Samstag"),($A38="Sonntag"))</formula>
    </cfRule>
  </conditionalFormatting>
  <conditionalFormatting sqref="G45:G49">
    <cfRule type="expression" dxfId="732" priority="93" stopIfTrue="1">
      <formula>OR(($A45="Samstag"),($A45="Sonntag"))</formula>
    </cfRule>
  </conditionalFormatting>
  <conditionalFormatting sqref="G45:G49">
    <cfRule type="expression" dxfId="731" priority="92" stopIfTrue="1">
      <formula>OR(($A45="Samstag"),($A45="Sonntag"))</formula>
    </cfRule>
  </conditionalFormatting>
  <conditionalFormatting sqref="F21">
    <cfRule type="expression" dxfId="730" priority="91" stopIfTrue="1">
      <formula>OR(($A21="Samstag"),($A21="Sonntag"))</formula>
    </cfRule>
  </conditionalFormatting>
  <conditionalFormatting sqref="F21">
    <cfRule type="expression" dxfId="729" priority="90" stopIfTrue="1">
      <formula>OR(($A21="Samstag"),($A21="Sonntag"))</formula>
    </cfRule>
  </conditionalFormatting>
  <conditionalFormatting sqref="F24:F28">
    <cfRule type="expression" dxfId="728" priority="89" stopIfTrue="1">
      <formula>OR(($A24="Samstag"),($A24="Sonntag"))</formula>
    </cfRule>
  </conditionalFormatting>
  <conditionalFormatting sqref="F24:F28">
    <cfRule type="expression" dxfId="727" priority="88" stopIfTrue="1">
      <formula>OR(($A24="Samstag"),($A24="Sonntag"))</formula>
    </cfRule>
  </conditionalFormatting>
  <conditionalFormatting sqref="F31:F35">
    <cfRule type="expression" dxfId="726" priority="87" stopIfTrue="1">
      <formula>OR(($A31="Samstag"),($A31="Sonntag"))</formula>
    </cfRule>
  </conditionalFormatting>
  <conditionalFormatting sqref="F31:F35">
    <cfRule type="expression" dxfId="725" priority="86" stopIfTrue="1">
      <formula>OR(($A31="Samstag"),($A31="Sonntag"))</formula>
    </cfRule>
  </conditionalFormatting>
  <conditionalFormatting sqref="F38:F42">
    <cfRule type="expression" dxfId="724" priority="85" stopIfTrue="1">
      <formula>OR(($A38="Samstag"),($A38="Sonntag"))</formula>
    </cfRule>
  </conditionalFormatting>
  <conditionalFormatting sqref="F38:F42">
    <cfRule type="expression" dxfId="723" priority="84" stopIfTrue="1">
      <formula>OR(($A38="Samstag"),($A38="Sonntag"))</formula>
    </cfRule>
  </conditionalFormatting>
  <conditionalFormatting sqref="H38:H42">
    <cfRule type="expression" dxfId="722" priority="75" stopIfTrue="1">
      <formula>OR(($A38="Samstag"),($A38="Sonntag"))</formula>
    </cfRule>
  </conditionalFormatting>
  <conditionalFormatting sqref="H38:H42">
    <cfRule type="expression" dxfId="721" priority="74" stopIfTrue="1">
      <formula>OR(($A38="Samstag"),($A38="Sonntag"))</formula>
    </cfRule>
  </conditionalFormatting>
  <conditionalFormatting sqref="F45:F49">
    <cfRule type="expression" dxfId="720" priority="83" stopIfTrue="1">
      <formula>OR(($A45="Samstag"),($A45="Sonntag"))</formula>
    </cfRule>
  </conditionalFormatting>
  <conditionalFormatting sqref="F45:F49">
    <cfRule type="expression" dxfId="719" priority="82" stopIfTrue="1">
      <formula>OR(($A45="Samstag"),($A45="Sonntag"))</formula>
    </cfRule>
  </conditionalFormatting>
  <conditionalFormatting sqref="H21">
    <cfRule type="expression" dxfId="718" priority="81" stopIfTrue="1">
      <formula>OR(($A21="Samstag"),($A21="Sonntag"))</formula>
    </cfRule>
  </conditionalFormatting>
  <conditionalFormatting sqref="H21">
    <cfRule type="expression" dxfId="717" priority="80" stopIfTrue="1">
      <formula>OR(($A21="Samstag"),($A21="Sonntag"))</formula>
    </cfRule>
  </conditionalFormatting>
  <conditionalFormatting sqref="H24:H28">
    <cfRule type="expression" dxfId="716" priority="79" stopIfTrue="1">
      <formula>OR(($A24="Samstag"),($A24="Sonntag"))</formula>
    </cfRule>
  </conditionalFormatting>
  <conditionalFormatting sqref="H24:H28">
    <cfRule type="expression" dxfId="715" priority="78" stopIfTrue="1">
      <formula>OR(($A24="Samstag"),($A24="Sonntag"))</formula>
    </cfRule>
  </conditionalFormatting>
  <conditionalFormatting sqref="H31:H35">
    <cfRule type="expression" dxfId="714" priority="77" stopIfTrue="1">
      <formula>OR(($A31="Samstag"),($A31="Sonntag"))</formula>
    </cfRule>
  </conditionalFormatting>
  <conditionalFormatting sqref="H31:H35">
    <cfRule type="expression" dxfId="713" priority="76" stopIfTrue="1">
      <formula>OR(($A31="Samstag"),($A31="Sonntag"))</formula>
    </cfRule>
  </conditionalFormatting>
  <conditionalFormatting sqref="H45:H49">
    <cfRule type="expression" dxfId="712" priority="73" stopIfTrue="1">
      <formula>OR(($A45="Samstag"),($A45="Sonntag"))</formula>
    </cfRule>
  </conditionalFormatting>
  <conditionalFormatting sqref="H45:H49">
    <cfRule type="expression" dxfId="711" priority="72" stopIfTrue="1">
      <formula>OR(($A45="Samstag"),($A45="Sonntag"))</formula>
    </cfRule>
  </conditionalFormatting>
  <conditionalFormatting sqref="J30">
    <cfRule type="expression" dxfId="710" priority="71" stopIfTrue="1">
      <formula>OR(($A30="Samstag"),($A30="Sonntag"))</formula>
    </cfRule>
  </conditionalFormatting>
  <conditionalFormatting sqref="J30">
    <cfRule type="expression" dxfId="709" priority="70" stopIfTrue="1">
      <formula>OR(($A30="Samstag"),($A30="Sonntag"))</formula>
    </cfRule>
  </conditionalFormatting>
  <conditionalFormatting sqref="J50">
    <cfRule type="expression" dxfId="708" priority="59" stopIfTrue="1">
      <formula>OR(($A50="Samstag"),($A50="Sonntag"))</formula>
    </cfRule>
  </conditionalFormatting>
  <conditionalFormatting sqref="J50">
    <cfRule type="expression" dxfId="707" priority="58" stopIfTrue="1">
      <formula>OR(($A50="Samstag"),($A50="Sonntag"))</formula>
    </cfRule>
  </conditionalFormatting>
  <conditionalFormatting sqref="J44">
    <cfRule type="expression" dxfId="706" priority="62" stopIfTrue="1">
      <formula>OR(($A44="Samstag"),($A44="Sonntag"))</formula>
    </cfRule>
  </conditionalFormatting>
  <conditionalFormatting sqref="J30">
    <cfRule type="expression" dxfId="705" priority="66" stopIfTrue="1">
      <formula>OR(($A30="Samstag"),($A30="Sonntag"))</formula>
    </cfRule>
  </conditionalFormatting>
  <conditionalFormatting sqref="J22:J23">
    <cfRule type="expression" dxfId="704" priority="69" stopIfTrue="1">
      <formula>OR(($A22="Samstag"),($A22="Sonntag"))</formula>
    </cfRule>
  </conditionalFormatting>
  <conditionalFormatting sqref="J22">
    <cfRule type="expression" dxfId="703" priority="68" stopIfTrue="1">
      <formula>OR(($A22="Samstag"),($A22="Sonntag"))</formula>
    </cfRule>
  </conditionalFormatting>
  <conditionalFormatting sqref="J23">
    <cfRule type="expression" dxfId="702" priority="67" stopIfTrue="1">
      <formula>OR(($A23="Samstag"),($A23="Sonntag"))</formula>
    </cfRule>
  </conditionalFormatting>
  <conditionalFormatting sqref="J37">
    <cfRule type="expression" dxfId="701" priority="64" stopIfTrue="1">
      <formula>OR(($A37="Samstag"),($A37="Sonntag"))</formula>
    </cfRule>
  </conditionalFormatting>
  <conditionalFormatting sqref="J37">
    <cfRule type="expression" dxfId="700" priority="65" stopIfTrue="1">
      <formula>OR(($A37="Samstag"),($A37="Sonntag"))</formula>
    </cfRule>
  </conditionalFormatting>
  <conditionalFormatting sqref="J37">
    <cfRule type="expression" dxfId="699" priority="63" stopIfTrue="1">
      <formula>OR(($A37="Samstag"),($A37="Sonntag"))</formula>
    </cfRule>
  </conditionalFormatting>
  <conditionalFormatting sqref="J44">
    <cfRule type="expression" dxfId="698" priority="61" stopIfTrue="1">
      <formula>OR(($A44="Samstag"),($A44="Sonntag"))</formula>
    </cfRule>
  </conditionalFormatting>
  <conditionalFormatting sqref="J44">
    <cfRule type="expression" dxfId="697" priority="60" stopIfTrue="1">
      <formula>OR(($A44="Samstag"),($A44="Sonntag"))</formula>
    </cfRule>
  </conditionalFormatting>
  <conditionalFormatting sqref="J20">
    <cfRule type="expression" dxfId="696" priority="57" stopIfTrue="1">
      <formula>OR(($A20="Samstag"),($A20="Sonntag"))</formula>
    </cfRule>
  </conditionalFormatting>
  <conditionalFormatting sqref="J20">
    <cfRule type="expression" dxfId="695" priority="56" stopIfTrue="1">
      <formula>OR(($A20="Samstag"),($A20="Sonntag"))</formula>
    </cfRule>
  </conditionalFormatting>
  <conditionalFormatting sqref="J29">
    <cfRule type="expression" dxfId="694" priority="55" stopIfTrue="1">
      <formula>OR(($A29="Samstag"),($A29="Sonntag"))</formula>
    </cfRule>
  </conditionalFormatting>
  <conditionalFormatting sqref="J29">
    <cfRule type="expression" dxfId="693" priority="54" stopIfTrue="1">
      <formula>OR(($A29="Samstag"),($A29="Sonntag"))</formula>
    </cfRule>
  </conditionalFormatting>
  <conditionalFormatting sqref="J36">
    <cfRule type="expression" dxfId="692" priority="53" stopIfTrue="1">
      <formula>OR(($A36="Samstag"),($A36="Sonntag"))</formula>
    </cfRule>
  </conditionalFormatting>
  <conditionalFormatting sqref="J36">
    <cfRule type="expression" dxfId="691" priority="52" stopIfTrue="1">
      <formula>OR(($A36="Samstag"),($A36="Sonntag"))</formula>
    </cfRule>
  </conditionalFormatting>
  <conditionalFormatting sqref="J43">
    <cfRule type="expression" dxfId="690" priority="51" stopIfTrue="1">
      <formula>OR(($A43="Samstag"),($A43="Sonntag"))</formula>
    </cfRule>
  </conditionalFormatting>
  <conditionalFormatting sqref="J43">
    <cfRule type="expression" dxfId="689" priority="50" stopIfTrue="1">
      <formula>OR(($A43="Samstag"),($A43="Sonntag"))</formula>
    </cfRule>
  </conditionalFormatting>
  <conditionalFormatting sqref="J38:J42">
    <cfRule type="expression" dxfId="688" priority="43" stopIfTrue="1">
      <formula>OR(($A38="Samstag"),($A38="Sonntag"))</formula>
    </cfRule>
  </conditionalFormatting>
  <conditionalFormatting sqref="J38:J42">
    <cfRule type="expression" dxfId="687" priority="42" stopIfTrue="1">
      <formula>OR(($A38="Samstag"),($A38="Sonntag"))</formula>
    </cfRule>
  </conditionalFormatting>
  <conditionalFormatting sqref="J21">
    <cfRule type="expression" dxfId="686" priority="49" stopIfTrue="1">
      <formula>OR(($A21="Samstag"),($A21="Sonntag"))</formula>
    </cfRule>
  </conditionalFormatting>
  <conditionalFormatting sqref="J21">
    <cfRule type="expression" dxfId="685" priority="48" stopIfTrue="1">
      <formula>OR(($A21="Samstag"),($A21="Sonntag"))</formula>
    </cfRule>
  </conditionalFormatting>
  <conditionalFormatting sqref="J24:J28">
    <cfRule type="expression" dxfId="684" priority="47" stopIfTrue="1">
      <formula>OR(($A24="Samstag"),($A24="Sonntag"))</formula>
    </cfRule>
  </conditionalFormatting>
  <conditionalFormatting sqref="J24:J28">
    <cfRule type="expression" dxfId="683" priority="46" stopIfTrue="1">
      <formula>OR(($A24="Samstag"),($A24="Sonntag"))</formula>
    </cfRule>
  </conditionalFormatting>
  <conditionalFormatting sqref="J31:J35">
    <cfRule type="expression" dxfId="682" priority="45" stopIfTrue="1">
      <formula>OR(($A31="Samstag"),($A31="Sonntag"))</formula>
    </cfRule>
  </conditionalFormatting>
  <conditionalFormatting sqref="J31:J35">
    <cfRule type="expression" dxfId="681" priority="44" stopIfTrue="1">
      <formula>OR(($A31="Samstag"),($A31="Sonntag"))</formula>
    </cfRule>
  </conditionalFormatting>
  <conditionalFormatting sqref="J45:J49">
    <cfRule type="expression" dxfId="680" priority="41" stopIfTrue="1">
      <formula>OR(($A45="Samstag"),($A45="Sonntag"))</formula>
    </cfRule>
  </conditionalFormatting>
  <conditionalFormatting sqref="J45:J49">
    <cfRule type="expression" dxfId="679" priority="40" stopIfTrue="1">
      <formula>OR(($A45="Samstag"),($A45="Sonntag"))</formula>
    </cfRule>
  </conditionalFormatting>
  <conditionalFormatting sqref="K30">
    <cfRule type="expression" dxfId="678" priority="39" stopIfTrue="1">
      <formula>OR(($A30="Samstag"),($A30="Sonntag"))</formula>
    </cfRule>
  </conditionalFormatting>
  <conditionalFormatting sqref="K30">
    <cfRule type="expression" dxfId="677" priority="38" stopIfTrue="1">
      <formula>OR(($A30="Samstag"),($A30="Sonntag"))</formula>
    </cfRule>
  </conditionalFormatting>
  <conditionalFormatting sqref="K50">
    <cfRule type="expression" dxfId="676" priority="27" stopIfTrue="1">
      <formula>OR(($A50="Samstag"),($A50="Sonntag"))</formula>
    </cfRule>
  </conditionalFormatting>
  <conditionalFormatting sqref="K50">
    <cfRule type="expression" dxfId="675" priority="26" stopIfTrue="1">
      <formula>OR(($A50="Samstag"),($A50="Sonntag"))</formula>
    </cfRule>
  </conditionalFormatting>
  <conditionalFormatting sqref="K44">
    <cfRule type="expression" dxfId="674" priority="30" stopIfTrue="1">
      <formula>OR(($A44="Samstag"),($A44="Sonntag"))</formula>
    </cfRule>
  </conditionalFormatting>
  <conditionalFormatting sqref="K30">
    <cfRule type="expression" dxfId="673" priority="34" stopIfTrue="1">
      <formula>OR(($A30="Samstag"),($A30="Sonntag"))</formula>
    </cfRule>
  </conditionalFormatting>
  <conditionalFormatting sqref="K22:K23">
    <cfRule type="expression" dxfId="672" priority="37" stopIfTrue="1">
      <formula>OR(($A22="Samstag"),($A22="Sonntag"))</formula>
    </cfRule>
  </conditionalFormatting>
  <conditionalFormatting sqref="K22">
    <cfRule type="expression" dxfId="671" priority="36" stopIfTrue="1">
      <formula>OR(($A22="Samstag"),($A22="Sonntag"))</formula>
    </cfRule>
  </conditionalFormatting>
  <conditionalFormatting sqref="K23">
    <cfRule type="expression" dxfId="670" priority="35" stopIfTrue="1">
      <formula>OR(($A23="Samstag"),($A23="Sonntag"))</formula>
    </cfRule>
  </conditionalFormatting>
  <conditionalFormatting sqref="K37">
    <cfRule type="expression" dxfId="669" priority="32" stopIfTrue="1">
      <formula>OR(($A37="Samstag"),($A37="Sonntag"))</formula>
    </cfRule>
  </conditionalFormatting>
  <conditionalFormatting sqref="K37">
    <cfRule type="expression" dxfId="668" priority="33" stopIfTrue="1">
      <formula>OR(($A37="Samstag"),($A37="Sonntag"))</formula>
    </cfRule>
  </conditionalFormatting>
  <conditionalFormatting sqref="K37">
    <cfRule type="expression" dxfId="667" priority="31" stopIfTrue="1">
      <formula>OR(($A37="Samstag"),($A37="Sonntag"))</formula>
    </cfRule>
  </conditionalFormatting>
  <conditionalFormatting sqref="K44">
    <cfRule type="expression" dxfId="666" priority="29" stopIfTrue="1">
      <formula>OR(($A44="Samstag"),($A44="Sonntag"))</formula>
    </cfRule>
  </conditionalFormatting>
  <conditionalFormatting sqref="K44">
    <cfRule type="expression" dxfId="665" priority="28" stopIfTrue="1">
      <formula>OR(($A44="Samstag"),($A44="Sonntag"))</formula>
    </cfRule>
  </conditionalFormatting>
  <conditionalFormatting sqref="K20">
    <cfRule type="expression" dxfId="664" priority="25" stopIfTrue="1">
      <formula>OR(($A20="Samstag"),($A20="Sonntag"))</formula>
    </cfRule>
  </conditionalFormatting>
  <conditionalFormatting sqref="K20">
    <cfRule type="expression" dxfId="663" priority="24" stopIfTrue="1">
      <formula>OR(($A20="Samstag"),($A20="Sonntag"))</formula>
    </cfRule>
  </conditionalFormatting>
  <conditionalFormatting sqref="K29">
    <cfRule type="expression" dxfId="662" priority="23" stopIfTrue="1">
      <formula>OR(($A29="Samstag"),($A29="Sonntag"))</formula>
    </cfRule>
  </conditionalFormatting>
  <conditionalFormatting sqref="K29">
    <cfRule type="expression" dxfId="661" priority="22" stopIfTrue="1">
      <formula>OR(($A29="Samstag"),($A29="Sonntag"))</formula>
    </cfRule>
  </conditionalFormatting>
  <conditionalFormatting sqref="K36">
    <cfRule type="expression" dxfId="660" priority="21" stopIfTrue="1">
      <formula>OR(($A36="Samstag"),($A36="Sonntag"))</formula>
    </cfRule>
  </conditionalFormatting>
  <conditionalFormatting sqref="K36">
    <cfRule type="expression" dxfId="659" priority="20" stopIfTrue="1">
      <formula>OR(($A36="Samstag"),($A36="Sonntag"))</formula>
    </cfRule>
  </conditionalFormatting>
  <conditionalFormatting sqref="K43">
    <cfRule type="expression" dxfId="658" priority="19" stopIfTrue="1">
      <formula>OR(($A43="Samstag"),($A43="Sonntag"))</formula>
    </cfRule>
  </conditionalFormatting>
  <conditionalFormatting sqref="K43">
    <cfRule type="expression" dxfId="657" priority="18" stopIfTrue="1">
      <formula>OR(($A43="Samstag"),($A43="Sonntag"))</formula>
    </cfRule>
  </conditionalFormatting>
  <conditionalFormatting sqref="K38:K42">
    <cfRule type="expression" dxfId="656" priority="11" stopIfTrue="1">
      <formula>OR(($A38="Samstag"),($A38="Sonntag"))</formula>
    </cfRule>
  </conditionalFormatting>
  <conditionalFormatting sqref="K38:K42">
    <cfRule type="expression" dxfId="655" priority="10" stopIfTrue="1">
      <formula>OR(($A38="Samstag"),($A38="Sonntag"))</formula>
    </cfRule>
  </conditionalFormatting>
  <conditionalFormatting sqref="K21">
    <cfRule type="expression" dxfId="654" priority="17" stopIfTrue="1">
      <formula>OR(($A21="Samstag"),($A21="Sonntag"))</formula>
    </cfRule>
  </conditionalFormatting>
  <conditionalFormatting sqref="K21">
    <cfRule type="expression" dxfId="653" priority="16" stopIfTrue="1">
      <formula>OR(($A21="Samstag"),($A21="Sonntag"))</formula>
    </cfRule>
  </conditionalFormatting>
  <conditionalFormatting sqref="K24:K28">
    <cfRule type="expression" dxfId="652" priority="15" stopIfTrue="1">
      <formula>OR(($A24="Samstag"),($A24="Sonntag"))</formula>
    </cfRule>
  </conditionalFormatting>
  <conditionalFormatting sqref="K24:K28">
    <cfRule type="expression" dxfId="651" priority="14" stopIfTrue="1">
      <formula>OR(($A24="Samstag"),($A24="Sonntag"))</formula>
    </cfRule>
  </conditionalFormatting>
  <conditionalFormatting sqref="K31:K35">
    <cfRule type="expression" dxfId="650" priority="13" stopIfTrue="1">
      <formula>OR(($A31="Samstag"),($A31="Sonntag"))</formula>
    </cfRule>
  </conditionalFormatting>
  <conditionalFormatting sqref="K31:K35">
    <cfRule type="expression" dxfId="649" priority="12" stopIfTrue="1">
      <formula>OR(($A31="Samstag"),($A31="Sonntag"))</formula>
    </cfRule>
  </conditionalFormatting>
  <conditionalFormatting sqref="K45:K49">
    <cfRule type="expression" dxfId="648" priority="9" stopIfTrue="1">
      <formula>OR(($A45="Samstag"),($A45="Sonntag"))</formula>
    </cfRule>
  </conditionalFormatting>
  <conditionalFormatting sqref="K45:K49">
    <cfRule type="expression" dxfId="647" priority="8" stopIfTrue="1">
      <formula>OR(($A45="Samstag"),($A45="Sonntag"))</formula>
    </cfRule>
  </conditionalFormatting>
  <conditionalFormatting sqref="N11 N15">
    <cfRule type="cellIs" dxfId="646" priority="6" stopIfTrue="1" operator="equal">
      <formula>0</formula>
    </cfRule>
  </conditionalFormatting>
  <conditionalFormatting sqref="N11">
    <cfRule type="cellIs" dxfId="645" priority="128" stopIfTrue="1" operator="equal">
      <formula>$F$10</formula>
    </cfRule>
    <cfRule type="cellIs" dxfId="644" priority="129" stopIfTrue="1" operator="notEqual">
      <formula>$F$10</formula>
    </cfRule>
  </conditionalFormatting>
  <conditionalFormatting sqref="N15">
    <cfRule type="cellIs" dxfId="643" priority="7" stopIfTrue="1" operator="notEqual">
      <formula>$F$14</formula>
    </cfRule>
    <cfRule type="cellIs" dxfId="642" priority="127" stopIfTrue="1" operator="equal">
      <formula>$F$14</formula>
    </cfRule>
  </conditionalFormatting>
  <conditionalFormatting sqref="I20:I50">
    <cfRule type="expression" dxfId="641" priority="3" stopIfTrue="1">
      <formula>OR(($A20="Samstag"),($A20="Sonntag"))</formula>
    </cfRule>
  </conditionalFormatting>
  <conditionalFormatting sqref="I20:I50">
    <cfRule type="expression" dxfId="640" priority="2" stopIfTrue="1">
      <formula>OR(($A20="Samstag"),($A20="Sonntag"))</formula>
    </cfRule>
  </conditionalFormatting>
  <conditionalFormatting sqref="E20:E50">
    <cfRule type="expression" dxfId="639" priority="1" stopIfTrue="1">
      <formula>OR(($A20="Samstag"),($A20="Sonntag"))</formula>
    </cfRule>
  </conditionalFormatting>
  <dataValidations disablePrompts="1" count="7">
    <dataValidation type="list" allowBlank="1" showInputMessage="1" showErrorMessage="1" sqref="E15:F15">
      <formula1>$B$20:$B$50</formula1>
    </dataValidation>
    <dataValidation type="decimal" allowBlank="1" showInputMessage="1" showErrorMessage="1" errorTitle="Eingabefehler" error="Bitte geben Sie eine Dezimalzahl ein." sqref="M7">
      <formula1>-1000</formula1>
      <formula2>1000</formula2>
    </dataValidation>
    <dataValidation showInputMessage="1" showErrorMessage="1" sqref="G8:I8"/>
    <dataValidation type="decimal" allowBlank="1" showInputMessage="1" showErrorMessage="1" sqref="I10:M10 I14:M14">
      <formula1>$AA$33</formula1>
      <formula2>$AA$34</formula2>
    </dataValidation>
    <dataValidation type="decimal" allowBlank="1" showInputMessage="1" showErrorMessage="1" errorTitle="Eingabefehler" error="Bitte geben Sie eine Uhrzeit im Dezimalformat ( hh,mm ) zwischen 0,00 und 23,59 ein." sqref="F20:H50">
      <formula1>0</formula1>
      <formula2>23.59</formula2>
    </dataValidation>
    <dataValidation type="decimal" allowBlank="1" showInputMessage="1" showErrorMessage="1" errorTitle="Eingabefehler" error="Bitte geben Sie eine positive Dezimalzahl ein." sqref="D20:D50">
      <formula1>0</formula1>
      <formula2>20</formula2>
    </dataValidation>
    <dataValidation type="list" allowBlank="1" showInputMessage="1" showErrorMessage="1" sqref="C20:C50">
      <formula1>Vorgaben</formula1>
    </dataValidation>
  </dataValidations>
  <pageMargins left="0.43307086614173229" right="0.23622047244094491" top="0.89" bottom="0.54" header="0.4" footer="0.31496062992125984"/>
  <pageSetup paperSize="9" scale="68" fitToWidth="0" fitToHeight="0" orientation="portrait" r:id="rId1"/>
  <headerFooter alignWithMargins="0">
    <oddHeader>&amp;L&amp;G</oddHeader>
    <oddFooter>&amp;L&amp;"-,Standard"&amp;8FeU-SH31-2015&amp;R&amp;"-,Standard"&amp;8Arbeitszeitkonto - Stand: 15.04.2015</oddFooter>
  </headerFooter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R78"/>
  <sheetViews>
    <sheetView showGridLines="0" showRowColHeaders="0" zoomScale="110" zoomScaleNormal="110" zoomScaleSheetLayoutView="55" zoomScalePageLayoutView="70" workbookViewId="0">
      <selection activeCell="K11" sqref="K11"/>
    </sheetView>
  </sheetViews>
  <sheetFormatPr baseColWidth="10" defaultColWidth="0" defaultRowHeight="0" customHeight="1" zeroHeight="1"/>
  <cols>
    <col min="1" max="1" width="5" style="10" customWidth="1"/>
    <col min="2" max="2" width="7.25" style="79" customWidth="1"/>
    <col min="3" max="3" width="7.5" style="79" customWidth="1"/>
    <col min="4" max="8" width="7.75" style="79" customWidth="1"/>
    <col min="9" max="13" width="8.125" style="79" customWidth="1"/>
    <col min="14" max="14" width="7.5" style="79" customWidth="1"/>
    <col min="15" max="15" width="10" style="79" customWidth="1"/>
    <col min="16" max="16" width="7.5" style="29" customWidth="1"/>
    <col min="17" max="17" width="5" style="29" customWidth="1"/>
    <col min="18" max="18" width="10.125" style="10" customWidth="1"/>
    <col min="19" max="19" width="7.625" style="10" bestFit="1" customWidth="1"/>
    <col min="20" max="20" width="7.25" style="10" bestFit="1" customWidth="1"/>
    <col min="21" max="21" width="7.375" style="10" bestFit="1" customWidth="1"/>
    <col min="22" max="22" width="7.875" style="10" bestFit="1" customWidth="1"/>
    <col min="23" max="23" width="7.625" style="10" bestFit="1" customWidth="1"/>
    <col min="24" max="24" width="8.25" style="10" bestFit="1" customWidth="1"/>
    <col min="25" max="25" width="9.75" style="10" bestFit="1" customWidth="1"/>
    <col min="26" max="26" width="7.25" style="10" customWidth="1"/>
    <col min="27" max="27" width="10.5" style="90" customWidth="1"/>
    <col min="28" max="28" width="8.375" style="90" customWidth="1"/>
    <col min="29" max="29" width="11.125" style="10" customWidth="1"/>
    <col min="30" max="31" width="11.125" style="139" hidden="1" customWidth="1"/>
    <col min="32" max="34" width="6.25" style="141" hidden="1" customWidth="1"/>
    <col min="35" max="252" width="6.25" style="5" hidden="1" customWidth="1"/>
    <col min="253" max="16384" width="6.25" style="5" hidden="1"/>
  </cols>
  <sheetData>
    <row r="1" spans="2:21" ht="11.25" customHeight="1"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2"/>
      <c r="Q1" s="12"/>
      <c r="R1" s="91"/>
      <c r="S1" s="91"/>
      <c r="T1" s="91"/>
      <c r="U1" s="91"/>
    </row>
    <row r="2" spans="2:21" ht="18.75" customHeight="1">
      <c r="B2" s="219" t="s">
        <v>22</v>
      </c>
      <c r="C2" s="219"/>
      <c r="D2" s="219"/>
      <c r="E2" s="219"/>
      <c r="F2" s="219"/>
      <c r="G2" s="219"/>
      <c r="H2" s="219"/>
      <c r="I2" s="219" t="s">
        <v>62</v>
      </c>
      <c r="J2" s="219"/>
      <c r="K2" s="129">
        <v>2018</v>
      </c>
      <c r="L2" s="137"/>
      <c r="M2" s="137"/>
      <c r="N2" s="137"/>
      <c r="O2" s="137"/>
      <c r="P2" s="138"/>
      <c r="Q2" s="12"/>
      <c r="R2" s="91"/>
      <c r="S2" s="91"/>
      <c r="T2" s="91"/>
      <c r="U2" s="91"/>
    </row>
    <row r="3" spans="2:21" ht="11.25" customHeight="1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2"/>
      <c r="Q3" s="12"/>
      <c r="R3" s="91"/>
      <c r="S3" s="91"/>
      <c r="T3" s="91"/>
      <c r="U3" s="91"/>
    </row>
    <row r="4" spans="2:21" ht="15" customHeight="1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7"/>
      <c r="Q4" s="12"/>
      <c r="R4" s="91"/>
      <c r="S4" s="91"/>
      <c r="T4" s="91"/>
      <c r="U4" s="91"/>
    </row>
    <row r="5" spans="2:21" ht="22.5" customHeight="1">
      <c r="B5" s="170"/>
      <c r="C5" s="30" t="s">
        <v>3</v>
      </c>
      <c r="D5" s="19"/>
      <c r="E5" s="220" t="str">
        <f>August!E5</f>
        <v>Pritzel-Hentley, Kyra</v>
      </c>
      <c r="F5" s="221"/>
      <c r="G5" s="221"/>
      <c r="H5" s="222"/>
      <c r="I5" s="20"/>
      <c r="J5" s="30" t="s">
        <v>4</v>
      </c>
      <c r="K5" s="20"/>
      <c r="M5" s="220" t="str">
        <f>August!M5</f>
        <v>Citec</v>
      </c>
      <c r="N5" s="221"/>
      <c r="O5" s="222"/>
      <c r="P5" s="21"/>
      <c r="Q5" s="22"/>
      <c r="R5" s="95"/>
      <c r="S5" s="90"/>
      <c r="T5" s="90"/>
    </row>
    <row r="6" spans="2:21" ht="15">
      <c r="B6" s="23"/>
      <c r="C6" s="24"/>
      <c r="D6" s="24"/>
      <c r="E6" s="24"/>
      <c r="F6" s="24"/>
      <c r="G6" s="25"/>
      <c r="H6" s="25"/>
      <c r="I6" s="20"/>
      <c r="J6" s="20"/>
      <c r="P6" s="28"/>
    </row>
    <row r="7" spans="2:21" ht="22.5" customHeight="1">
      <c r="B7" s="170"/>
      <c r="C7" s="30" t="s">
        <v>8</v>
      </c>
      <c r="D7" s="20"/>
      <c r="E7" s="223"/>
      <c r="F7" s="224"/>
      <c r="G7" s="224"/>
      <c r="H7" s="225"/>
      <c r="I7" s="20"/>
      <c r="J7" s="30" t="s">
        <v>41</v>
      </c>
      <c r="K7" s="20"/>
      <c r="M7" s="235">
        <f>August!K52</f>
        <v>12</v>
      </c>
      <c r="N7" s="236"/>
      <c r="O7" s="237"/>
      <c r="P7" s="28"/>
    </row>
    <row r="8" spans="2:21" ht="15">
      <c r="B8" s="18"/>
      <c r="C8" s="30"/>
      <c r="D8" s="30"/>
      <c r="E8" s="30"/>
      <c r="F8" s="24"/>
      <c r="G8" s="31"/>
      <c r="H8" s="31"/>
      <c r="I8" s="31"/>
      <c r="P8" s="28"/>
      <c r="Q8" s="33"/>
      <c r="R8" s="90"/>
      <c r="S8" s="90"/>
      <c r="T8" s="90"/>
      <c r="U8" s="90"/>
    </row>
    <row r="9" spans="2:21" ht="15" customHeight="1">
      <c r="B9" s="177"/>
      <c r="C9" s="178"/>
      <c r="D9" s="179"/>
      <c r="E9" s="179"/>
      <c r="F9" s="180"/>
      <c r="G9" s="180"/>
      <c r="H9" s="181" t="s">
        <v>66</v>
      </c>
      <c r="I9" s="182" t="s">
        <v>25</v>
      </c>
      <c r="J9" s="183" t="s">
        <v>26</v>
      </c>
      <c r="K9" s="184" t="s">
        <v>27</v>
      </c>
      <c r="L9" s="182" t="s">
        <v>28</v>
      </c>
      <c r="M9" s="182" t="s">
        <v>29</v>
      </c>
      <c r="N9" s="185"/>
      <c r="O9" s="215"/>
      <c r="P9" s="28"/>
    </row>
    <row r="10" spans="2:21" ht="22.5" customHeight="1">
      <c r="B10" s="177"/>
      <c r="C10" s="18" t="s">
        <v>54</v>
      </c>
      <c r="D10" s="26"/>
      <c r="E10" s="27"/>
      <c r="F10" s="172">
        <f>August!F10</f>
        <v>0</v>
      </c>
      <c r="G10" s="136"/>
      <c r="H10" s="186" t="s">
        <v>67</v>
      </c>
      <c r="I10" s="187">
        <f>$F$10/5</f>
        <v>0</v>
      </c>
      <c r="J10" s="188">
        <f>$F$10/5</f>
        <v>0</v>
      </c>
      <c r="K10" s="188">
        <f>$F$10/5</f>
        <v>0</v>
      </c>
      <c r="L10" s="188">
        <f>$F$10/5</f>
        <v>0</v>
      </c>
      <c r="M10" s="189">
        <f>$F$10/5</f>
        <v>0</v>
      </c>
      <c r="N10" s="190" t="s">
        <v>69</v>
      </c>
      <c r="O10" s="215"/>
      <c r="P10" s="28"/>
    </row>
    <row r="11" spans="2:21" ht="22.5" customHeight="1">
      <c r="B11" s="177"/>
      <c r="C11" s="191"/>
      <c r="D11" s="216"/>
      <c r="E11" s="216"/>
      <c r="F11" s="192"/>
      <c r="G11" s="192"/>
      <c r="H11" s="193" t="s">
        <v>68</v>
      </c>
      <c r="I11" s="118"/>
      <c r="J11" s="119"/>
      <c r="K11" s="119"/>
      <c r="L11" s="119"/>
      <c r="M11" s="120"/>
      <c r="N11" s="125">
        <f>SUM(I11:M11)</f>
        <v>0</v>
      </c>
      <c r="O11" s="215"/>
      <c r="P11" s="28"/>
    </row>
    <row r="12" spans="2:21" ht="18.75" customHeight="1">
      <c r="B12" s="177"/>
      <c r="C12" s="214" t="s">
        <v>85</v>
      </c>
      <c r="D12" s="30"/>
      <c r="E12" s="32"/>
      <c r="F12" s="11"/>
      <c r="G12" s="11"/>
      <c r="O12" s="215"/>
      <c r="P12" s="28"/>
    </row>
    <row r="13" spans="2:21" ht="15" customHeight="1">
      <c r="B13" s="177"/>
      <c r="C13" s="176"/>
      <c r="D13" s="194"/>
      <c r="E13" s="195"/>
      <c r="F13" s="195"/>
      <c r="G13" s="196"/>
      <c r="H13" s="197" t="s">
        <v>87</v>
      </c>
      <c r="I13" s="198" t="s">
        <v>25</v>
      </c>
      <c r="J13" s="199" t="s">
        <v>26</v>
      </c>
      <c r="K13" s="200" t="s">
        <v>27</v>
      </c>
      <c r="L13" s="198" t="s">
        <v>28</v>
      </c>
      <c r="M13" s="198" t="s">
        <v>29</v>
      </c>
      <c r="N13" s="201"/>
      <c r="O13" s="215"/>
      <c r="P13" s="28"/>
    </row>
    <row r="14" spans="2:21" ht="23.25" customHeight="1">
      <c r="B14" s="177"/>
      <c r="C14" s="212" t="s">
        <v>86</v>
      </c>
      <c r="D14" s="213"/>
      <c r="E14" s="213"/>
      <c r="F14" s="217"/>
      <c r="G14" s="202"/>
      <c r="H14" s="203" t="s">
        <v>67</v>
      </c>
      <c r="I14" s="204">
        <f>$F$14/5</f>
        <v>0</v>
      </c>
      <c r="J14" s="205">
        <f>$F$14/5</f>
        <v>0</v>
      </c>
      <c r="K14" s="205">
        <f>$F$14/5</f>
        <v>0</v>
      </c>
      <c r="L14" s="205">
        <f>$F$14/5</f>
        <v>0</v>
      </c>
      <c r="M14" s="206">
        <f>$F$14/5</f>
        <v>0</v>
      </c>
      <c r="N14" s="207" t="s">
        <v>69</v>
      </c>
      <c r="O14" s="215"/>
      <c r="P14" s="28"/>
    </row>
    <row r="15" spans="2:21" ht="22.5" customHeight="1">
      <c r="B15" s="177"/>
      <c r="C15" s="208" t="s">
        <v>84</v>
      </c>
      <c r="D15" s="209"/>
      <c r="E15" s="238"/>
      <c r="F15" s="238"/>
      <c r="G15" s="218" t="b">
        <f>IF($E$15&lt;&gt;0,TRUE(),FALSE())</f>
        <v>0</v>
      </c>
      <c r="H15" s="210" t="s">
        <v>68</v>
      </c>
      <c r="I15" s="173"/>
      <c r="J15" s="174"/>
      <c r="K15" s="174"/>
      <c r="L15" s="174"/>
      <c r="M15" s="175"/>
      <c r="N15" s="211">
        <f>SUM(I15:M15)</f>
        <v>0</v>
      </c>
      <c r="O15" s="215"/>
      <c r="P15" s="28"/>
    </row>
    <row r="16" spans="2:21" ht="15">
      <c r="B16" s="121"/>
      <c r="C16" s="122"/>
      <c r="D16" s="123"/>
      <c r="E16" s="123"/>
      <c r="F16" s="123"/>
      <c r="G16" s="123"/>
      <c r="H16" s="123"/>
      <c r="I16" s="123"/>
      <c r="J16" s="123"/>
      <c r="K16" s="13"/>
      <c r="L16" s="13"/>
      <c r="M16" s="13"/>
      <c r="N16" s="13"/>
      <c r="O16" s="13"/>
      <c r="P16" s="35"/>
    </row>
    <row r="17" spans="1:252" ht="15">
      <c r="A17" s="36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</row>
    <row r="18" spans="1:252" s="6" customFormat="1" ht="18.75" customHeight="1">
      <c r="A18" s="37"/>
      <c r="B18" s="165"/>
      <c r="C18" s="226" t="s">
        <v>51</v>
      </c>
      <c r="D18" s="227"/>
      <c r="E18" s="228"/>
      <c r="F18" s="229" t="s">
        <v>52</v>
      </c>
      <c r="G18" s="230"/>
      <c r="H18" s="231"/>
      <c r="I18" s="232" t="s">
        <v>47</v>
      </c>
      <c r="J18" s="233"/>
      <c r="K18" s="234"/>
      <c r="L18" s="232"/>
      <c r="M18" s="233"/>
      <c r="N18" s="233"/>
      <c r="O18" s="233"/>
      <c r="P18" s="234"/>
      <c r="Q18" s="38"/>
      <c r="R18" s="92"/>
      <c r="S18" s="92" t="s">
        <v>44</v>
      </c>
      <c r="T18" s="92" t="s">
        <v>45</v>
      </c>
      <c r="U18" s="92" t="s">
        <v>45</v>
      </c>
      <c r="V18" s="93" t="s">
        <v>46</v>
      </c>
      <c r="W18" s="93" t="s">
        <v>44</v>
      </c>
      <c r="X18" s="93" t="s">
        <v>44</v>
      </c>
      <c r="Y18" s="93"/>
      <c r="Z18" s="93"/>
      <c r="AA18" s="92"/>
      <c r="AB18" s="92"/>
      <c r="AC18" s="93"/>
      <c r="AD18" s="142"/>
      <c r="AE18" s="142"/>
      <c r="AF18" s="143"/>
      <c r="AG18" s="143"/>
      <c r="AH18" s="143"/>
    </row>
    <row r="19" spans="1:252" ht="18.75" customHeight="1">
      <c r="A19" s="39">
        <f>DATEVALUE(I2&amp;K2)</f>
        <v>43344</v>
      </c>
      <c r="B19" s="167" t="s">
        <v>0</v>
      </c>
      <c r="C19" s="2" t="s">
        <v>18</v>
      </c>
      <c r="D19" s="9" t="s">
        <v>35</v>
      </c>
      <c r="E19" s="168" t="s">
        <v>32</v>
      </c>
      <c r="F19" s="167" t="s">
        <v>1</v>
      </c>
      <c r="G19" s="171" t="s">
        <v>7</v>
      </c>
      <c r="H19" s="168" t="s">
        <v>2</v>
      </c>
      <c r="I19" s="171" t="s">
        <v>31</v>
      </c>
      <c r="J19" s="3" t="s">
        <v>42</v>
      </c>
      <c r="K19" s="171" t="s">
        <v>33</v>
      </c>
      <c r="L19" s="239" t="s">
        <v>19</v>
      </c>
      <c r="M19" s="240"/>
      <c r="N19" s="240"/>
      <c r="O19" s="240"/>
      <c r="P19" s="241"/>
      <c r="Q19" s="40"/>
      <c r="R19" s="127"/>
      <c r="S19" s="94" t="s">
        <v>24</v>
      </c>
      <c r="T19" s="94" t="s">
        <v>1</v>
      </c>
      <c r="U19" s="94" t="s">
        <v>7</v>
      </c>
      <c r="V19" s="95" t="s">
        <v>2</v>
      </c>
      <c r="W19" s="95" t="s">
        <v>34</v>
      </c>
      <c r="X19" s="96" t="s">
        <v>42</v>
      </c>
      <c r="Y19" s="95" t="s">
        <v>33</v>
      </c>
      <c r="Z19" s="97"/>
    </row>
    <row r="20" spans="1:252" ht="20.25" customHeight="1">
      <c r="A20" s="41" t="str">
        <f t="shared" ref="A20:A50" si="0">TEXT(B20,"TTTT")</f>
        <v>Samstag</v>
      </c>
      <c r="B20" s="42">
        <f>($A$19+ROW(B1)-1)*(MONTH($A$19+1)=MONTH($A$19))</f>
        <v>43344</v>
      </c>
      <c r="C20" s="43"/>
      <c r="D20" s="44"/>
      <c r="E20" s="52" t="str">
        <f t="shared" ref="E20:E50" si="1">IF(OR(A20="Samstag",A20="Sonntag",C20="UU"),"",
IF(C20="SV",D20,
IF(OR($E$15="",B20&lt;$E$15),IF($N$11=0,HLOOKUP($A20,$I$9:$M$10,2,FALSE),IF($N$11=$F$10,HLOOKUP($A20,$I$9:$M$11,3,FALSE),"FEHLER")),
IF($N$15=0,HLOOKUP($A20,$I$13:$M$14,2,FALSE),IF($N$15=$F$14,HLOOKUP($A20,$I$13:$M$15,3,FALSE),"FEHLER")))))</f>
        <v/>
      </c>
      <c r="F20" s="46"/>
      <c r="G20" s="46"/>
      <c r="H20" s="46"/>
      <c r="I20" s="47">
        <f t="shared" ref="I20:I50" si="2">IF(OR(C20="K",C20="U",C20="F"),E20,IF(C20="SU",IF(H20="",D20,((V20-T20)-U20)+D20),IF(AND(H20="",E20=""),0,(V20-T20)-U20)))</f>
        <v>0</v>
      </c>
      <c r="J20" s="47">
        <f>IF(E20="",I20,I20-E20)</f>
        <v>0</v>
      </c>
      <c r="K20" s="48">
        <f>SUM($M$7,J20)</f>
        <v>12</v>
      </c>
      <c r="L20" s="242"/>
      <c r="M20" s="243"/>
      <c r="N20" s="243"/>
      <c r="O20" s="243"/>
      <c r="P20" s="244"/>
      <c r="Q20" s="128" t="b">
        <f>IF($G$15=FALSE(),FALSE(),IF($B20&gt;=$E$15,TRUE(),FALSE()))</f>
        <v>0</v>
      </c>
      <c r="S20" s="98">
        <f t="shared" ref="S20:S50" si="3">IF(E20="",0,INT(E20)+((E20-INT(E20))/100*60))</f>
        <v>0</v>
      </c>
      <c r="T20" s="98">
        <f t="shared" ref="T20:V50" si="4">IF(F20="",0,INT(F20)+((F20-INT(F20))*100/60))</f>
        <v>0</v>
      </c>
      <c r="U20" s="98">
        <f t="shared" si="4"/>
        <v>0</v>
      </c>
      <c r="V20" s="98">
        <f t="shared" si="4"/>
        <v>0</v>
      </c>
      <c r="W20" s="98">
        <f t="shared" ref="W20:Y50" si="5">IF(I20="","",INT(I20)+((I20-INT(I20))/100*60))</f>
        <v>0</v>
      </c>
      <c r="X20" s="98">
        <f t="shared" si="5"/>
        <v>0</v>
      </c>
      <c r="Y20" s="98">
        <f t="shared" si="5"/>
        <v>12</v>
      </c>
      <c r="Z20" s="98"/>
      <c r="AE20" s="144"/>
    </row>
    <row r="21" spans="1:252" s="141" customFormat="1" ht="20.25" customHeight="1">
      <c r="A21" s="41" t="str">
        <f t="shared" si="0"/>
        <v>Sonntag</v>
      </c>
      <c r="B21" s="49">
        <f>($A$19+ROW(B2)-1)*(MONTH(B20+1)=MONTH($A$19))</f>
        <v>43345</v>
      </c>
      <c r="C21" s="50"/>
      <c r="D21" s="51"/>
      <c r="E21" s="52" t="str">
        <f t="shared" si="1"/>
        <v/>
      </c>
      <c r="F21" s="46"/>
      <c r="G21" s="46"/>
      <c r="H21" s="46"/>
      <c r="I21" s="47">
        <f t="shared" si="2"/>
        <v>0</v>
      </c>
      <c r="J21" s="47">
        <f t="shared" ref="J21:J50" si="6">IF(E21="",I21,I21-E21)</f>
        <v>0</v>
      </c>
      <c r="K21" s="48">
        <f t="shared" ref="K21:K50" si="7">SUM(K20,J21)</f>
        <v>12</v>
      </c>
      <c r="L21" s="245"/>
      <c r="M21" s="246"/>
      <c r="N21" s="246"/>
      <c r="O21" s="246"/>
      <c r="P21" s="247"/>
      <c r="Q21" s="128" t="b">
        <f t="shared" ref="Q21:Q50" si="8">IF($G$15=FALSE(),FALSE(),IF($B21&gt;=$E$15,TRUE(),FALSE()))</f>
        <v>0</v>
      </c>
      <c r="R21" s="128"/>
      <c r="S21" s="98">
        <f t="shared" si="3"/>
        <v>0</v>
      </c>
      <c r="T21" s="98">
        <f t="shared" si="4"/>
        <v>0</v>
      </c>
      <c r="U21" s="98">
        <f t="shared" si="4"/>
        <v>0</v>
      </c>
      <c r="V21" s="98">
        <f t="shared" si="4"/>
        <v>0</v>
      </c>
      <c r="W21" s="98">
        <f t="shared" si="5"/>
        <v>0</v>
      </c>
      <c r="X21" s="98">
        <f t="shared" si="5"/>
        <v>0</v>
      </c>
      <c r="Y21" s="98">
        <f t="shared" si="5"/>
        <v>12</v>
      </c>
      <c r="Z21" s="98"/>
      <c r="AA21" s="90"/>
      <c r="AB21" s="90"/>
      <c r="AC21" s="10"/>
      <c r="AD21" s="139"/>
      <c r="AE21" s="144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</row>
    <row r="22" spans="1:252" s="141" customFormat="1" ht="20.25" customHeight="1">
      <c r="A22" s="41" t="str">
        <f t="shared" si="0"/>
        <v>Montag</v>
      </c>
      <c r="B22" s="49">
        <f t="shared" ref="B22:B50" si="9">($A$19+ROW(B3)-1)*(MONTH(B21+1)=MONTH($A$19))</f>
        <v>43346</v>
      </c>
      <c r="C22" s="50"/>
      <c r="D22" s="51"/>
      <c r="E22" s="52">
        <f t="shared" si="1"/>
        <v>0</v>
      </c>
      <c r="F22" s="46"/>
      <c r="G22" s="46"/>
      <c r="H22" s="46"/>
      <c r="I22" s="47">
        <f t="shared" si="2"/>
        <v>0</v>
      </c>
      <c r="J22" s="47">
        <f t="shared" si="6"/>
        <v>0</v>
      </c>
      <c r="K22" s="48">
        <f t="shared" si="7"/>
        <v>12</v>
      </c>
      <c r="L22" s="245"/>
      <c r="M22" s="246"/>
      <c r="N22" s="246"/>
      <c r="O22" s="246"/>
      <c r="P22" s="247"/>
      <c r="Q22" s="128" t="b">
        <f t="shared" si="8"/>
        <v>0</v>
      </c>
      <c r="R22" s="128"/>
      <c r="S22" s="98">
        <f t="shared" si="3"/>
        <v>0</v>
      </c>
      <c r="T22" s="98">
        <f t="shared" si="4"/>
        <v>0</v>
      </c>
      <c r="U22" s="98">
        <f t="shared" si="4"/>
        <v>0</v>
      </c>
      <c r="V22" s="98">
        <f t="shared" si="4"/>
        <v>0</v>
      </c>
      <c r="W22" s="98">
        <f t="shared" si="5"/>
        <v>0</v>
      </c>
      <c r="X22" s="98">
        <f t="shared" si="5"/>
        <v>0</v>
      </c>
      <c r="Y22" s="98">
        <f t="shared" si="5"/>
        <v>12</v>
      </c>
      <c r="Z22" s="98"/>
      <c r="AA22" s="90"/>
      <c r="AB22" s="90"/>
      <c r="AC22" s="10"/>
      <c r="AD22" s="139"/>
      <c r="AE22" s="144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</row>
    <row r="23" spans="1:252" s="141" customFormat="1" ht="20.25" customHeight="1">
      <c r="A23" s="41" t="str">
        <f t="shared" si="0"/>
        <v>Dienstag</v>
      </c>
      <c r="B23" s="49">
        <f t="shared" si="9"/>
        <v>43347</v>
      </c>
      <c r="C23" s="50"/>
      <c r="D23" s="51"/>
      <c r="E23" s="52">
        <f t="shared" si="1"/>
        <v>0</v>
      </c>
      <c r="F23" s="46"/>
      <c r="G23" s="46"/>
      <c r="H23" s="46"/>
      <c r="I23" s="47">
        <f t="shared" si="2"/>
        <v>0</v>
      </c>
      <c r="J23" s="47">
        <f t="shared" si="6"/>
        <v>0</v>
      </c>
      <c r="K23" s="48">
        <f t="shared" si="7"/>
        <v>12</v>
      </c>
      <c r="L23" s="245"/>
      <c r="M23" s="246"/>
      <c r="N23" s="246"/>
      <c r="O23" s="246"/>
      <c r="P23" s="247"/>
      <c r="Q23" s="128" t="b">
        <f t="shared" si="8"/>
        <v>0</v>
      </c>
      <c r="R23" s="128"/>
      <c r="S23" s="98">
        <f t="shared" si="3"/>
        <v>0</v>
      </c>
      <c r="T23" s="98">
        <f t="shared" si="4"/>
        <v>0</v>
      </c>
      <c r="U23" s="98">
        <f t="shared" si="4"/>
        <v>0</v>
      </c>
      <c r="V23" s="98">
        <f t="shared" si="4"/>
        <v>0</v>
      </c>
      <c r="W23" s="98">
        <f t="shared" si="5"/>
        <v>0</v>
      </c>
      <c r="X23" s="98">
        <f t="shared" si="5"/>
        <v>0</v>
      </c>
      <c r="Y23" s="98">
        <f t="shared" si="5"/>
        <v>12</v>
      </c>
      <c r="Z23" s="98"/>
      <c r="AA23" s="90"/>
      <c r="AB23" s="90"/>
      <c r="AC23" s="10"/>
      <c r="AD23" s="139"/>
      <c r="AE23" s="144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</row>
    <row r="24" spans="1:252" s="141" customFormat="1" ht="20.25" customHeight="1">
      <c r="A24" s="41" t="str">
        <f t="shared" si="0"/>
        <v>Mittwoch</v>
      </c>
      <c r="B24" s="49">
        <f t="shared" si="9"/>
        <v>43348</v>
      </c>
      <c r="C24" s="50"/>
      <c r="D24" s="51"/>
      <c r="E24" s="52">
        <f t="shared" si="1"/>
        <v>0</v>
      </c>
      <c r="F24" s="46"/>
      <c r="G24" s="46"/>
      <c r="H24" s="46"/>
      <c r="I24" s="47">
        <f t="shared" si="2"/>
        <v>0</v>
      </c>
      <c r="J24" s="47">
        <f t="shared" si="6"/>
        <v>0</v>
      </c>
      <c r="K24" s="48">
        <f t="shared" si="7"/>
        <v>12</v>
      </c>
      <c r="L24" s="245"/>
      <c r="M24" s="246"/>
      <c r="N24" s="246"/>
      <c r="O24" s="246"/>
      <c r="P24" s="247"/>
      <c r="Q24" s="128" t="b">
        <f t="shared" si="8"/>
        <v>0</v>
      </c>
      <c r="R24" s="128"/>
      <c r="S24" s="98">
        <f t="shared" si="3"/>
        <v>0</v>
      </c>
      <c r="T24" s="98">
        <f t="shared" si="4"/>
        <v>0</v>
      </c>
      <c r="U24" s="98">
        <f t="shared" si="4"/>
        <v>0</v>
      </c>
      <c r="V24" s="98">
        <f t="shared" si="4"/>
        <v>0</v>
      </c>
      <c r="W24" s="98">
        <f t="shared" si="5"/>
        <v>0</v>
      </c>
      <c r="X24" s="98">
        <f t="shared" si="5"/>
        <v>0</v>
      </c>
      <c r="Y24" s="98">
        <f t="shared" si="5"/>
        <v>12</v>
      </c>
      <c r="Z24" s="98"/>
      <c r="AA24" s="90"/>
      <c r="AB24" s="90"/>
      <c r="AC24" s="10"/>
      <c r="AD24" s="139"/>
      <c r="AE24" s="144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</row>
    <row r="25" spans="1:252" s="141" customFormat="1" ht="20.25" customHeight="1">
      <c r="A25" s="41" t="str">
        <f t="shared" si="0"/>
        <v>Donnerstag</v>
      </c>
      <c r="B25" s="49">
        <f t="shared" si="9"/>
        <v>43349</v>
      </c>
      <c r="C25" s="50"/>
      <c r="D25" s="51"/>
      <c r="E25" s="52">
        <f t="shared" si="1"/>
        <v>0</v>
      </c>
      <c r="F25" s="46"/>
      <c r="G25" s="46"/>
      <c r="H25" s="46"/>
      <c r="I25" s="47">
        <f t="shared" si="2"/>
        <v>0</v>
      </c>
      <c r="J25" s="47">
        <f t="shared" si="6"/>
        <v>0</v>
      </c>
      <c r="K25" s="48">
        <f t="shared" si="7"/>
        <v>12</v>
      </c>
      <c r="L25" s="245"/>
      <c r="M25" s="246"/>
      <c r="N25" s="246"/>
      <c r="O25" s="246"/>
      <c r="P25" s="247"/>
      <c r="Q25" s="128" t="b">
        <f t="shared" si="8"/>
        <v>0</v>
      </c>
      <c r="R25" s="128"/>
      <c r="S25" s="98">
        <f t="shared" si="3"/>
        <v>0</v>
      </c>
      <c r="T25" s="98">
        <f t="shared" si="4"/>
        <v>0</v>
      </c>
      <c r="U25" s="98">
        <f t="shared" si="4"/>
        <v>0</v>
      </c>
      <c r="V25" s="98">
        <f t="shared" si="4"/>
        <v>0</v>
      </c>
      <c r="W25" s="98">
        <f t="shared" si="5"/>
        <v>0</v>
      </c>
      <c r="X25" s="98">
        <f t="shared" si="5"/>
        <v>0</v>
      </c>
      <c r="Y25" s="98">
        <f t="shared" si="5"/>
        <v>12</v>
      </c>
      <c r="Z25" s="98"/>
      <c r="AA25" s="90"/>
      <c r="AB25" s="90"/>
      <c r="AC25" s="10"/>
      <c r="AD25" s="139"/>
      <c r="AE25" s="144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</row>
    <row r="26" spans="1:252" s="141" customFormat="1" ht="20.25" customHeight="1">
      <c r="A26" s="41" t="str">
        <f t="shared" si="0"/>
        <v>Freitag</v>
      </c>
      <c r="B26" s="49">
        <f t="shared" si="9"/>
        <v>43350</v>
      </c>
      <c r="C26" s="50"/>
      <c r="D26" s="51"/>
      <c r="E26" s="52">
        <f t="shared" si="1"/>
        <v>0</v>
      </c>
      <c r="F26" s="46"/>
      <c r="G26" s="46"/>
      <c r="H26" s="46"/>
      <c r="I26" s="47">
        <f t="shared" si="2"/>
        <v>0</v>
      </c>
      <c r="J26" s="47">
        <f t="shared" si="6"/>
        <v>0</v>
      </c>
      <c r="K26" s="48">
        <f t="shared" si="7"/>
        <v>12</v>
      </c>
      <c r="L26" s="245"/>
      <c r="M26" s="246"/>
      <c r="N26" s="246"/>
      <c r="O26" s="246"/>
      <c r="P26" s="247"/>
      <c r="Q26" s="128" t="b">
        <f t="shared" si="8"/>
        <v>0</v>
      </c>
      <c r="R26" s="128"/>
      <c r="S26" s="98">
        <f t="shared" si="3"/>
        <v>0</v>
      </c>
      <c r="T26" s="98">
        <f t="shared" si="4"/>
        <v>0</v>
      </c>
      <c r="U26" s="98">
        <f t="shared" si="4"/>
        <v>0</v>
      </c>
      <c r="V26" s="98">
        <f t="shared" si="4"/>
        <v>0</v>
      </c>
      <c r="W26" s="98">
        <f t="shared" si="5"/>
        <v>0</v>
      </c>
      <c r="X26" s="98">
        <f t="shared" si="5"/>
        <v>0</v>
      </c>
      <c r="Y26" s="98">
        <f t="shared" si="5"/>
        <v>12</v>
      </c>
      <c r="Z26" s="98"/>
      <c r="AA26" s="90"/>
      <c r="AB26" s="90"/>
      <c r="AC26" s="10"/>
      <c r="AD26" s="139"/>
      <c r="AE26" s="144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</row>
    <row r="27" spans="1:252" s="141" customFormat="1" ht="20.25" customHeight="1">
      <c r="A27" s="41" t="str">
        <f t="shared" si="0"/>
        <v>Samstag</v>
      </c>
      <c r="B27" s="49">
        <f t="shared" si="9"/>
        <v>43351</v>
      </c>
      <c r="C27" s="50"/>
      <c r="D27" s="51"/>
      <c r="E27" s="52" t="str">
        <f t="shared" si="1"/>
        <v/>
      </c>
      <c r="F27" s="46"/>
      <c r="G27" s="46"/>
      <c r="H27" s="46"/>
      <c r="I27" s="47">
        <f t="shared" si="2"/>
        <v>0</v>
      </c>
      <c r="J27" s="47">
        <f t="shared" si="6"/>
        <v>0</v>
      </c>
      <c r="K27" s="48">
        <f t="shared" si="7"/>
        <v>12</v>
      </c>
      <c r="L27" s="245"/>
      <c r="M27" s="246"/>
      <c r="N27" s="246"/>
      <c r="O27" s="246"/>
      <c r="P27" s="247"/>
      <c r="Q27" s="128" t="b">
        <f t="shared" si="8"/>
        <v>0</v>
      </c>
      <c r="R27" s="128"/>
      <c r="S27" s="98">
        <f t="shared" si="3"/>
        <v>0</v>
      </c>
      <c r="T27" s="98">
        <f t="shared" si="4"/>
        <v>0</v>
      </c>
      <c r="U27" s="98">
        <f t="shared" si="4"/>
        <v>0</v>
      </c>
      <c r="V27" s="98">
        <f t="shared" si="4"/>
        <v>0</v>
      </c>
      <c r="W27" s="98">
        <f t="shared" si="5"/>
        <v>0</v>
      </c>
      <c r="X27" s="98">
        <f t="shared" si="5"/>
        <v>0</v>
      </c>
      <c r="Y27" s="98">
        <f t="shared" si="5"/>
        <v>12</v>
      </c>
      <c r="Z27" s="98"/>
      <c r="AA27" s="90"/>
      <c r="AB27" s="90"/>
      <c r="AC27" s="10"/>
      <c r="AD27" s="139"/>
      <c r="AE27" s="144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</row>
    <row r="28" spans="1:252" s="141" customFormat="1" ht="20.25" customHeight="1">
      <c r="A28" s="41" t="str">
        <f t="shared" si="0"/>
        <v>Sonntag</v>
      </c>
      <c r="B28" s="49">
        <f t="shared" si="9"/>
        <v>43352</v>
      </c>
      <c r="C28" s="50"/>
      <c r="D28" s="51"/>
      <c r="E28" s="52" t="str">
        <f t="shared" si="1"/>
        <v/>
      </c>
      <c r="F28" s="46"/>
      <c r="G28" s="46"/>
      <c r="H28" s="46"/>
      <c r="I28" s="47">
        <f t="shared" si="2"/>
        <v>0</v>
      </c>
      <c r="J28" s="47">
        <f t="shared" si="6"/>
        <v>0</v>
      </c>
      <c r="K28" s="48">
        <f t="shared" si="7"/>
        <v>12</v>
      </c>
      <c r="L28" s="245"/>
      <c r="M28" s="246"/>
      <c r="N28" s="246"/>
      <c r="O28" s="246"/>
      <c r="P28" s="247"/>
      <c r="Q28" s="128" t="b">
        <f t="shared" si="8"/>
        <v>0</v>
      </c>
      <c r="R28" s="128"/>
      <c r="S28" s="98">
        <f t="shared" si="3"/>
        <v>0</v>
      </c>
      <c r="T28" s="98">
        <f t="shared" si="4"/>
        <v>0</v>
      </c>
      <c r="U28" s="98">
        <f t="shared" si="4"/>
        <v>0</v>
      </c>
      <c r="V28" s="98">
        <f t="shared" si="4"/>
        <v>0</v>
      </c>
      <c r="W28" s="98">
        <f t="shared" si="5"/>
        <v>0</v>
      </c>
      <c r="X28" s="98">
        <f t="shared" si="5"/>
        <v>0</v>
      </c>
      <c r="Y28" s="98">
        <f t="shared" si="5"/>
        <v>12</v>
      </c>
      <c r="Z28" s="98"/>
      <c r="AA28" s="90"/>
      <c r="AB28" s="90"/>
      <c r="AC28" s="10"/>
      <c r="AD28" s="139"/>
      <c r="AE28" s="144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</row>
    <row r="29" spans="1:252" s="141" customFormat="1" ht="20.25" customHeight="1">
      <c r="A29" s="41" t="str">
        <f t="shared" si="0"/>
        <v>Montag</v>
      </c>
      <c r="B29" s="49">
        <f t="shared" si="9"/>
        <v>43353</v>
      </c>
      <c r="C29" s="50"/>
      <c r="D29" s="51"/>
      <c r="E29" s="52">
        <f t="shared" si="1"/>
        <v>0</v>
      </c>
      <c r="F29" s="46"/>
      <c r="G29" s="46"/>
      <c r="H29" s="46"/>
      <c r="I29" s="47">
        <f t="shared" si="2"/>
        <v>0</v>
      </c>
      <c r="J29" s="47">
        <f t="shared" si="6"/>
        <v>0</v>
      </c>
      <c r="K29" s="48">
        <f t="shared" si="7"/>
        <v>12</v>
      </c>
      <c r="L29" s="245"/>
      <c r="M29" s="246"/>
      <c r="N29" s="246"/>
      <c r="O29" s="246"/>
      <c r="P29" s="247"/>
      <c r="Q29" s="128" t="b">
        <f t="shared" si="8"/>
        <v>0</v>
      </c>
      <c r="R29" s="128"/>
      <c r="S29" s="98">
        <f t="shared" si="3"/>
        <v>0</v>
      </c>
      <c r="T29" s="98">
        <f t="shared" si="4"/>
        <v>0</v>
      </c>
      <c r="U29" s="98">
        <f t="shared" si="4"/>
        <v>0</v>
      </c>
      <c r="V29" s="98">
        <f t="shared" si="4"/>
        <v>0</v>
      </c>
      <c r="W29" s="98">
        <f t="shared" si="5"/>
        <v>0</v>
      </c>
      <c r="X29" s="98">
        <f t="shared" si="5"/>
        <v>0</v>
      </c>
      <c r="Y29" s="98">
        <f t="shared" si="5"/>
        <v>12</v>
      </c>
      <c r="Z29" s="98"/>
      <c r="AA29" s="90"/>
      <c r="AB29" s="90"/>
      <c r="AC29" s="10"/>
      <c r="AD29" s="139"/>
      <c r="AE29" s="144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</row>
    <row r="30" spans="1:252" s="141" customFormat="1" ht="20.25" customHeight="1">
      <c r="A30" s="41" t="str">
        <f t="shared" si="0"/>
        <v>Dienstag</v>
      </c>
      <c r="B30" s="49">
        <f t="shared" si="9"/>
        <v>43354</v>
      </c>
      <c r="C30" s="50"/>
      <c r="D30" s="51"/>
      <c r="E30" s="52">
        <f t="shared" si="1"/>
        <v>0</v>
      </c>
      <c r="F30" s="46"/>
      <c r="G30" s="46"/>
      <c r="H30" s="46"/>
      <c r="I30" s="47">
        <f t="shared" si="2"/>
        <v>0</v>
      </c>
      <c r="J30" s="47">
        <f t="shared" si="6"/>
        <v>0</v>
      </c>
      <c r="K30" s="48">
        <f t="shared" si="7"/>
        <v>12</v>
      </c>
      <c r="L30" s="245"/>
      <c r="M30" s="246"/>
      <c r="N30" s="246"/>
      <c r="O30" s="246"/>
      <c r="P30" s="247"/>
      <c r="Q30" s="128" t="b">
        <f t="shared" si="8"/>
        <v>0</v>
      </c>
      <c r="R30" s="128"/>
      <c r="S30" s="98">
        <f t="shared" si="3"/>
        <v>0</v>
      </c>
      <c r="T30" s="98">
        <f t="shared" si="4"/>
        <v>0</v>
      </c>
      <c r="U30" s="98">
        <f t="shared" si="4"/>
        <v>0</v>
      </c>
      <c r="V30" s="98">
        <f t="shared" si="4"/>
        <v>0</v>
      </c>
      <c r="W30" s="98">
        <f t="shared" si="5"/>
        <v>0</v>
      </c>
      <c r="X30" s="98">
        <f t="shared" si="5"/>
        <v>0</v>
      </c>
      <c r="Y30" s="98">
        <f t="shared" si="5"/>
        <v>12</v>
      </c>
      <c r="Z30" s="98"/>
      <c r="AA30" s="90"/>
      <c r="AB30" s="99"/>
      <c r="AC30" s="10"/>
      <c r="AD30" s="139"/>
      <c r="AE30" s="144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</row>
    <row r="31" spans="1:252" s="141" customFormat="1" ht="20.25" customHeight="1">
      <c r="A31" s="41" t="str">
        <f t="shared" si="0"/>
        <v>Mittwoch</v>
      </c>
      <c r="B31" s="49">
        <f t="shared" si="9"/>
        <v>43355</v>
      </c>
      <c r="C31" s="50"/>
      <c r="D31" s="51"/>
      <c r="E31" s="52">
        <f t="shared" si="1"/>
        <v>0</v>
      </c>
      <c r="F31" s="46"/>
      <c r="G31" s="46"/>
      <c r="H31" s="46"/>
      <c r="I31" s="47">
        <f t="shared" si="2"/>
        <v>0</v>
      </c>
      <c r="J31" s="47">
        <f t="shared" si="6"/>
        <v>0</v>
      </c>
      <c r="K31" s="48">
        <f t="shared" si="7"/>
        <v>12</v>
      </c>
      <c r="L31" s="245"/>
      <c r="M31" s="246"/>
      <c r="N31" s="246"/>
      <c r="O31" s="246"/>
      <c r="P31" s="247"/>
      <c r="Q31" s="128" t="b">
        <f t="shared" si="8"/>
        <v>0</v>
      </c>
      <c r="R31" s="128"/>
      <c r="S31" s="98">
        <f t="shared" si="3"/>
        <v>0</v>
      </c>
      <c r="T31" s="98">
        <f t="shared" si="4"/>
        <v>0</v>
      </c>
      <c r="U31" s="98">
        <f t="shared" si="4"/>
        <v>0</v>
      </c>
      <c r="V31" s="98">
        <f t="shared" si="4"/>
        <v>0</v>
      </c>
      <c r="W31" s="98">
        <f t="shared" si="5"/>
        <v>0</v>
      </c>
      <c r="X31" s="98">
        <f t="shared" si="5"/>
        <v>0</v>
      </c>
      <c r="Y31" s="98">
        <f t="shared" si="5"/>
        <v>12</v>
      </c>
      <c r="Z31" s="98"/>
      <c r="AA31" s="90"/>
      <c r="AB31" s="90"/>
      <c r="AC31" s="10"/>
      <c r="AD31" s="139"/>
      <c r="AE31" s="144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</row>
    <row r="32" spans="1:252" s="141" customFormat="1" ht="20.25" customHeight="1">
      <c r="A32" s="41" t="str">
        <f t="shared" si="0"/>
        <v>Donnerstag</v>
      </c>
      <c r="B32" s="49">
        <f t="shared" si="9"/>
        <v>43356</v>
      </c>
      <c r="C32" s="50"/>
      <c r="D32" s="51"/>
      <c r="E32" s="52">
        <f t="shared" si="1"/>
        <v>0</v>
      </c>
      <c r="F32" s="46"/>
      <c r="G32" s="46"/>
      <c r="H32" s="46"/>
      <c r="I32" s="47">
        <f t="shared" si="2"/>
        <v>0</v>
      </c>
      <c r="J32" s="47">
        <f t="shared" si="6"/>
        <v>0</v>
      </c>
      <c r="K32" s="48">
        <f t="shared" si="7"/>
        <v>12</v>
      </c>
      <c r="L32" s="245"/>
      <c r="M32" s="246"/>
      <c r="N32" s="246"/>
      <c r="O32" s="246"/>
      <c r="P32" s="247"/>
      <c r="Q32" s="128" t="b">
        <f t="shared" si="8"/>
        <v>0</v>
      </c>
      <c r="R32" s="128"/>
      <c r="S32" s="98">
        <f t="shared" si="3"/>
        <v>0</v>
      </c>
      <c r="T32" s="98">
        <f t="shared" si="4"/>
        <v>0</v>
      </c>
      <c r="U32" s="98">
        <f t="shared" si="4"/>
        <v>0</v>
      </c>
      <c r="V32" s="98">
        <f t="shared" si="4"/>
        <v>0</v>
      </c>
      <c r="W32" s="98">
        <f t="shared" si="5"/>
        <v>0</v>
      </c>
      <c r="X32" s="98">
        <f t="shared" si="5"/>
        <v>0</v>
      </c>
      <c r="Y32" s="98">
        <f t="shared" si="5"/>
        <v>12</v>
      </c>
      <c r="Z32" s="98"/>
      <c r="AA32" s="90"/>
      <c r="AB32" s="90"/>
      <c r="AC32" s="10"/>
      <c r="AD32" s="139"/>
      <c r="AE32" s="144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</row>
    <row r="33" spans="1:252" s="141" customFormat="1" ht="20.25" customHeight="1">
      <c r="A33" s="41" t="str">
        <f t="shared" si="0"/>
        <v>Freitag</v>
      </c>
      <c r="B33" s="49">
        <f t="shared" si="9"/>
        <v>43357</v>
      </c>
      <c r="C33" s="50"/>
      <c r="D33" s="51"/>
      <c r="E33" s="52">
        <f t="shared" si="1"/>
        <v>0</v>
      </c>
      <c r="F33" s="46"/>
      <c r="G33" s="46"/>
      <c r="H33" s="46"/>
      <c r="I33" s="47">
        <f t="shared" si="2"/>
        <v>0</v>
      </c>
      <c r="J33" s="47">
        <f t="shared" si="6"/>
        <v>0</v>
      </c>
      <c r="K33" s="48">
        <f t="shared" si="7"/>
        <v>12</v>
      </c>
      <c r="L33" s="245"/>
      <c r="M33" s="246"/>
      <c r="N33" s="246"/>
      <c r="O33" s="246"/>
      <c r="P33" s="247"/>
      <c r="Q33" s="128" t="b">
        <f t="shared" si="8"/>
        <v>0</v>
      </c>
      <c r="R33" s="128"/>
      <c r="S33" s="98">
        <f t="shared" si="3"/>
        <v>0</v>
      </c>
      <c r="T33" s="98">
        <f t="shared" si="4"/>
        <v>0</v>
      </c>
      <c r="U33" s="98">
        <f t="shared" si="4"/>
        <v>0</v>
      </c>
      <c r="V33" s="98">
        <f t="shared" si="4"/>
        <v>0</v>
      </c>
      <c r="W33" s="98">
        <f t="shared" si="5"/>
        <v>0</v>
      </c>
      <c r="X33" s="98">
        <f t="shared" si="5"/>
        <v>0</v>
      </c>
      <c r="Y33" s="98">
        <f t="shared" si="5"/>
        <v>12</v>
      </c>
      <c r="Z33" s="98"/>
      <c r="AA33" s="90"/>
      <c r="AB33" s="90"/>
      <c r="AC33" s="10"/>
      <c r="AD33" s="139"/>
      <c r="AE33" s="144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</row>
    <row r="34" spans="1:252" s="141" customFormat="1" ht="20.25" customHeight="1">
      <c r="A34" s="41" t="str">
        <f t="shared" si="0"/>
        <v>Samstag</v>
      </c>
      <c r="B34" s="49">
        <f t="shared" si="9"/>
        <v>43358</v>
      </c>
      <c r="C34" s="50"/>
      <c r="D34" s="51"/>
      <c r="E34" s="52" t="str">
        <f t="shared" si="1"/>
        <v/>
      </c>
      <c r="F34" s="46"/>
      <c r="G34" s="46"/>
      <c r="H34" s="46"/>
      <c r="I34" s="47">
        <f t="shared" si="2"/>
        <v>0</v>
      </c>
      <c r="J34" s="47">
        <f t="shared" si="6"/>
        <v>0</v>
      </c>
      <c r="K34" s="48">
        <f t="shared" si="7"/>
        <v>12</v>
      </c>
      <c r="L34" s="245"/>
      <c r="M34" s="246"/>
      <c r="N34" s="246"/>
      <c r="O34" s="246"/>
      <c r="P34" s="247"/>
      <c r="Q34" s="128" t="b">
        <f t="shared" si="8"/>
        <v>0</v>
      </c>
      <c r="R34" s="128"/>
      <c r="S34" s="98">
        <f t="shared" si="3"/>
        <v>0</v>
      </c>
      <c r="T34" s="98">
        <f t="shared" si="4"/>
        <v>0</v>
      </c>
      <c r="U34" s="98">
        <f t="shared" si="4"/>
        <v>0</v>
      </c>
      <c r="V34" s="98">
        <f t="shared" si="4"/>
        <v>0</v>
      </c>
      <c r="W34" s="98">
        <f t="shared" si="5"/>
        <v>0</v>
      </c>
      <c r="X34" s="98">
        <f t="shared" si="5"/>
        <v>0</v>
      </c>
      <c r="Y34" s="98">
        <f t="shared" si="5"/>
        <v>12</v>
      </c>
      <c r="Z34" s="98"/>
      <c r="AA34" s="90"/>
      <c r="AB34" s="90"/>
      <c r="AC34" s="10"/>
      <c r="AD34" s="139"/>
      <c r="AE34" s="144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</row>
    <row r="35" spans="1:252" s="141" customFormat="1" ht="20.25" customHeight="1">
      <c r="A35" s="41" t="str">
        <f t="shared" si="0"/>
        <v>Sonntag</v>
      </c>
      <c r="B35" s="49">
        <f t="shared" si="9"/>
        <v>43359</v>
      </c>
      <c r="C35" s="50"/>
      <c r="D35" s="51"/>
      <c r="E35" s="52" t="str">
        <f t="shared" si="1"/>
        <v/>
      </c>
      <c r="F35" s="46"/>
      <c r="G35" s="46"/>
      <c r="H35" s="46"/>
      <c r="I35" s="47">
        <f t="shared" si="2"/>
        <v>0</v>
      </c>
      <c r="J35" s="47">
        <f t="shared" si="6"/>
        <v>0</v>
      </c>
      <c r="K35" s="48">
        <f t="shared" si="7"/>
        <v>12</v>
      </c>
      <c r="L35" s="245"/>
      <c r="M35" s="246"/>
      <c r="N35" s="246"/>
      <c r="O35" s="246"/>
      <c r="P35" s="247"/>
      <c r="Q35" s="128" t="b">
        <f t="shared" si="8"/>
        <v>0</v>
      </c>
      <c r="R35" s="128"/>
      <c r="S35" s="98">
        <f t="shared" si="3"/>
        <v>0</v>
      </c>
      <c r="T35" s="98">
        <f t="shared" si="4"/>
        <v>0</v>
      </c>
      <c r="U35" s="98">
        <f t="shared" si="4"/>
        <v>0</v>
      </c>
      <c r="V35" s="98">
        <f t="shared" si="4"/>
        <v>0</v>
      </c>
      <c r="W35" s="98">
        <f t="shared" si="5"/>
        <v>0</v>
      </c>
      <c r="X35" s="98">
        <f t="shared" si="5"/>
        <v>0</v>
      </c>
      <c r="Y35" s="98">
        <f t="shared" si="5"/>
        <v>12</v>
      </c>
      <c r="Z35" s="98"/>
      <c r="AA35" s="90"/>
      <c r="AB35" s="90"/>
      <c r="AC35" s="10"/>
      <c r="AD35" s="139"/>
      <c r="AE35" s="144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</row>
    <row r="36" spans="1:252" s="141" customFormat="1" ht="20.25" customHeight="1">
      <c r="A36" s="41" t="str">
        <f t="shared" si="0"/>
        <v>Montag</v>
      </c>
      <c r="B36" s="49">
        <f t="shared" si="9"/>
        <v>43360</v>
      </c>
      <c r="C36" s="50"/>
      <c r="D36" s="51"/>
      <c r="E36" s="52">
        <f t="shared" si="1"/>
        <v>0</v>
      </c>
      <c r="F36" s="46"/>
      <c r="G36" s="46"/>
      <c r="H36" s="46"/>
      <c r="I36" s="47">
        <f t="shared" si="2"/>
        <v>0</v>
      </c>
      <c r="J36" s="47">
        <f t="shared" si="6"/>
        <v>0</v>
      </c>
      <c r="K36" s="48">
        <f t="shared" si="7"/>
        <v>12</v>
      </c>
      <c r="L36" s="245"/>
      <c r="M36" s="246"/>
      <c r="N36" s="246"/>
      <c r="O36" s="246"/>
      <c r="P36" s="247"/>
      <c r="Q36" s="128" t="b">
        <f t="shared" si="8"/>
        <v>0</v>
      </c>
      <c r="R36" s="128"/>
      <c r="S36" s="98">
        <f t="shared" si="3"/>
        <v>0</v>
      </c>
      <c r="T36" s="98">
        <f t="shared" si="4"/>
        <v>0</v>
      </c>
      <c r="U36" s="98">
        <f t="shared" si="4"/>
        <v>0</v>
      </c>
      <c r="V36" s="98">
        <f t="shared" si="4"/>
        <v>0</v>
      </c>
      <c r="W36" s="98">
        <f t="shared" si="5"/>
        <v>0</v>
      </c>
      <c r="X36" s="98">
        <f t="shared" si="5"/>
        <v>0</v>
      </c>
      <c r="Y36" s="98">
        <f t="shared" si="5"/>
        <v>12</v>
      </c>
      <c r="Z36" s="98"/>
      <c r="AA36" s="90"/>
      <c r="AB36" s="90"/>
      <c r="AC36" s="10"/>
      <c r="AD36" s="139"/>
      <c r="AE36" s="144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</row>
    <row r="37" spans="1:252" s="141" customFormat="1" ht="20.25" customHeight="1">
      <c r="A37" s="41" t="str">
        <f t="shared" si="0"/>
        <v>Dienstag</v>
      </c>
      <c r="B37" s="49">
        <f t="shared" si="9"/>
        <v>43361</v>
      </c>
      <c r="C37" s="50"/>
      <c r="D37" s="51"/>
      <c r="E37" s="52">
        <f t="shared" si="1"/>
        <v>0</v>
      </c>
      <c r="F37" s="46"/>
      <c r="G37" s="46"/>
      <c r="H37" s="46"/>
      <c r="I37" s="47">
        <f t="shared" si="2"/>
        <v>0</v>
      </c>
      <c r="J37" s="47">
        <f t="shared" si="6"/>
        <v>0</v>
      </c>
      <c r="K37" s="48">
        <f t="shared" si="7"/>
        <v>12</v>
      </c>
      <c r="L37" s="245"/>
      <c r="M37" s="246"/>
      <c r="N37" s="246"/>
      <c r="O37" s="246"/>
      <c r="P37" s="247"/>
      <c r="Q37" s="128" t="b">
        <f t="shared" si="8"/>
        <v>0</v>
      </c>
      <c r="R37" s="128"/>
      <c r="S37" s="98">
        <f t="shared" si="3"/>
        <v>0</v>
      </c>
      <c r="T37" s="98">
        <f t="shared" si="4"/>
        <v>0</v>
      </c>
      <c r="U37" s="98">
        <f t="shared" si="4"/>
        <v>0</v>
      </c>
      <c r="V37" s="98">
        <f t="shared" si="4"/>
        <v>0</v>
      </c>
      <c r="W37" s="98">
        <f t="shared" si="5"/>
        <v>0</v>
      </c>
      <c r="X37" s="98">
        <f t="shared" si="5"/>
        <v>0</v>
      </c>
      <c r="Y37" s="98">
        <f t="shared" si="5"/>
        <v>12</v>
      </c>
      <c r="Z37" s="98"/>
      <c r="AA37" s="90"/>
      <c r="AB37" s="90"/>
      <c r="AC37" s="10"/>
      <c r="AD37" s="139"/>
      <c r="AE37" s="144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</row>
    <row r="38" spans="1:252" s="141" customFormat="1" ht="20.25" customHeight="1">
      <c r="A38" s="41" t="str">
        <f t="shared" si="0"/>
        <v>Mittwoch</v>
      </c>
      <c r="B38" s="49">
        <f t="shared" si="9"/>
        <v>43362</v>
      </c>
      <c r="C38" s="50"/>
      <c r="D38" s="51"/>
      <c r="E38" s="52">
        <f t="shared" si="1"/>
        <v>0</v>
      </c>
      <c r="F38" s="46"/>
      <c r="G38" s="46"/>
      <c r="H38" s="46"/>
      <c r="I38" s="47">
        <f t="shared" si="2"/>
        <v>0</v>
      </c>
      <c r="J38" s="47">
        <f t="shared" si="6"/>
        <v>0</v>
      </c>
      <c r="K38" s="48">
        <f t="shared" si="7"/>
        <v>12</v>
      </c>
      <c r="L38" s="245"/>
      <c r="M38" s="246"/>
      <c r="N38" s="246"/>
      <c r="O38" s="246"/>
      <c r="P38" s="247"/>
      <c r="Q38" s="128" t="b">
        <f t="shared" si="8"/>
        <v>0</v>
      </c>
      <c r="R38" s="128"/>
      <c r="S38" s="98">
        <f t="shared" si="3"/>
        <v>0</v>
      </c>
      <c r="T38" s="98">
        <f t="shared" si="4"/>
        <v>0</v>
      </c>
      <c r="U38" s="98">
        <f t="shared" si="4"/>
        <v>0</v>
      </c>
      <c r="V38" s="98">
        <f t="shared" si="4"/>
        <v>0</v>
      </c>
      <c r="W38" s="98">
        <f t="shared" si="5"/>
        <v>0</v>
      </c>
      <c r="X38" s="98">
        <f t="shared" si="5"/>
        <v>0</v>
      </c>
      <c r="Y38" s="98">
        <f t="shared" si="5"/>
        <v>12</v>
      </c>
      <c r="Z38" s="98"/>
      <c r="AA38" s="90"/>
      <c r="AB38" s="90"/>
      <c r="AC38" s="10"/>
      <c r="AD38" s="139"/>
      <c r="AE38" s="144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</row>
    <row r="39" spans="1:252" s="141" customFormat="1" ht="20.25" customHeight="1">
      <c r="A39" s="41" t="str">
        <f t="shared" si="0"/>
        <v>Donnerstag</v>
      </c>
      <c r="B39" s="49">
        <f t="shared" si="9"/>
        <v>43363</v>
      </c>
      <c r="C39" s="50"/>
      <c r="D39" s="51"/>
      <c r="E39" s="52">
        <f t="shared" si="1"/>
        <v>0</v>
      </c>
      <c r="F39" s="46"/>
      <c r="G39" s="46"/>
      <c r="H39" s="46"/>
      <c r="I39" s="47">
        <f t="shared" si="2"/>
        <v>0</v>
      </c>
      <c r="J39" s="47">
        <f t="shared" si="6"/>
        <v>0</v>
      </c>
      <c r="K39" s="48">
        <f t="shared" si="7"/>
        <v>12</v>
      </c>
      <c r="L39" s="245"/>
      <c r="M39" s="246"/>
      <c r="N39" s="246"/>
      <c r="O39" s="246"/>
      <c r="P39" s="247"/>
      <c r="Q39" s="128" t="b">
        <f t="shared" si="8"/>
        <v>0</v>
      </c>
      <c r="R39" s="128"/>
      <c r="S39" s="98">
        <f t="shared" si="3"/>
        <v>0</v>
      </c>
      <c r="T39" s="98">
        <f t="shared" si="4"/>
        <v>0</v>
      </c>
      <c r="U39" s="98">
        <f t="shared" si="4"/>
        <v>0</v>
      </c>
      <c r="V39" s="98">
        <f t="shared" si="4"/>
        <v>0</v>
      </c>
      <c r="W39" s="98">
        <f t="shared" si="5"/>
        <v>0</v>
      </c>
      <c r="X39" s="98">
        <f t="shared" si="5"/>
        <v>0</v>
      </c>
      <c r="Y39" s="98">
        <f t="shared" si="5"/>
        <v>12</v>
      </c>
      <c r="Z39" s="98"/>
      <c r="AA39" s="90"/>
      <c r="AB39" s="90"/>
      <c r="AC39" s="10"/>
      <c r="AD39" s="139"/>
      <c r="AE39" s="144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</row>
    <row r="40" spans="1:252" s="141" customFormat="1" ht="20.25" customHeight="1">
      <c r="A40" s="41" t="str">
        <f t="shared" si="0"/>
        <v>Freitag</v>
      </c>
      <c r="B40" s="49">
        <f t="shared" si="9"/>
        <v>43364</v>
      </c>
      <c r="C40" s="50"/>
      <c r="D40" s="51"/>
      <c r="E40" s="52">
        <f t="shared" si="1"/>
        <v>0</v>
      </c>
      <c r="F40" s="46"/>
      <c r="G40" s="46"/>
      <c r="H40" s="46"/>
      <c r="I40" s="47">
        <f t="shared" si="2"/>
        <v>0</v>
      </c>
      <c r="J40" s="47">
        <f t="shared" si="6"/>
        <v>0</v>
      </c>
      <c r="K40" s="48">
        <f t="shared" si="7"/>
        <v>12</v>
      </c>
      <c r="L40" s="245"/>
      <c r="M40" s="246"/>
      <c r="N40" s="246"/>
      <c r="O40" s="246"/>
      <c r="P40" s="247"/>
      <c r="Q40" s="128" t="b">
        <f t="shared" si="8"/>
        <v>0</v>
      </c>
      <c r="R40" s="128"/>
      <c r="S40" s="98">
        <f t="shared" si="3"/>
        <v>0</v>
      </c>
      <c r="T40" s="98">
        <f t="shared" si="4"/>
        <v>0</v>
      </c>
      <c r="U40" s="98">
        <f t="shared" si="4"/>
        <v>0</v>
      </c>
      <c r="V40" s="98">
        <f t="shared" si="4"/>
        <v>0</v>
      </c>
      <c r="W40" s="98">
        <f t="shared" si="5"/>
        <v>0</v>
      </c>
      <c r="X40" s="98">
        <f t="shared" si="5"/>
        <v>0</v>
      </c>
      <c r="Y40" s="98">
        <f t="shared" si="5"/>
        <v>12</v>
      </c>
      <c r="Z40" s="98"/>
      <c r="AA40" s="90"/>
      <c r="AB40" s="90"/>
      <c r="AC40" s="10"/>
      <c r="AD40" s="139"/>
      <c r="AE40" s="144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</row>
    <row r="41" spans="1:252" s="141" customFormat="1" ht="20.25" customHeight="1">
      <c r="A41" s="41" t="str">
        <f t="shared" si="0"/>
        <v>Samstag</v>
      </c>
      <c r="B41" s="49">
        <f t="shared" si="9"/>
        <v>43365</v>
      </c>
      <c r="C41" s="50"/>
      <c r="D41" s="51"/>
      <c r="E41" s="52" t="str">
        <f t="shared" si="1"/>
        <v/>
      </c>
      <c r="F41" s="46"/>
      <c r="G41" s="46"/>
      <c r="H41" s="46"/>
      <c r="I41" s="47">
        <f t="shared" si="2"/>
        <v>0</v>
      </c>
      <c r="J41" s="47">
        <f t="shared" si="6"/>
        <v>0</v>
      </c>
      <c r="K41" s="48">
        <f t="shared" si="7"/>
        <v>12</v>
      </c>
      <c r="L41" s="245"/>
      <c r="M41" s="246"/>
      <c r="N41" s="246"/>
      <c r="O41" s="246"/>
      <c r="P41" s="247"/>
      <c r="Q41" s="128" t="b">
        <f t="shared" si="8"/>
        <v>0</v>
      </c>
      <c r="R41" s="128"/>
      <c r="S41" s="98">
        <f t="shared" si="3"/>
        <v>0</v>
      </c>
      <c r="T41" s="98">
        <f t="shared" si="4"/>
        <v>0</v>
      </c>
      <c r="U41" s="98">
        <f t="shared" si="4"/>
        <v>0</v>
      </c>
      <c r="V41" s="98">
        <f t="shared" si="4"/>
        <v>0</v>
      </c>
      <c r="W41" s="98">
        <f t="shared" si="5"/>
        <v>0</v>
      </c>
      <c r="X41" s="98">
        <f t="shared" si="5"/>
        <v>0</v>
      </c>
      <c r="Y41" s="98">
        <f t="shared" si="5"/>
        <v>12</v>
      </c>
      <c r="Z41" s="98"/>
      <c r="AA41" s="90"/>
      <c r="AB41" s="90"/>
      <c r="AC41" s="10"/>
      <c r="AD41" s="139"/>
      <c r="AE41" s="14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</row>
    <row r="42" spans="1:252" s="141" customFormat="1" ht="20.25" customHeight="1">
      <c r="A42" s="41" t="str">
        <f t="shared" si="0"/>
        <v>Sonntag</v>
      </c>
      <c r="B42" s="49">
        <f t="shared" si="9"/>
        <v>43366</v>
      </c>
      <c r="C42" s="50"/>
      <c r="D42" s="51"/>
      <c r="E42" s="52" t="str">
        <f t="shared" si="1"/>
        <v/>
      </c>
      <c r="F42" s="46"/>
      <c r="G42" s="46"/>
      <c r="H42" s="46"/>
      <c r="I42" s="47">
        <f t="shared" si="2"/>
        <v>0</v>
      </c>
      <c r="J42" s="47">
        <f t="shared" si="6"/>
        <v>0</v>
      </c>
      <c r="K42" s="48">
        <f t="shared" si="7"/>
        <v>12</v>
      </c>
      <c r="L42" s="245"/>
      <c r="M42" s="246"/>
      <c r="N42" s="246"/>
      <c r="O42" s="246"/>
      <c r="P42" s="247"/>
      <c r="Q42" s="128" t="b">
        <f t="shared" si="8"/>
        <v>0</v>
      </c>
      <c r="R42" s="128"/>
      <c r="S42" s="98">
        <f t="shared" si="3"/>
        <v>0</v>
      </c>
      <c r="T42" s="98">
        <f t="shared" si="4"/>
        <v>0</v>
      </c>
      <c r="U42" s="98">
        <f t="shared" si="4"/>
        <v>0</v>
      </c>
      <c r="V42" s="98">
        <f t="shared" si="4"/>
        <v>0</v>
      </c>
      <c r="W42" s="98">
        <f t="shared" si="5"/>
        <v>0</v>
      </c>
      <c r="X42" s="98">
        <f t="shared" si="5"/>
        <v>0</v>
      </c>
      <c r="Y42" s="98">
        <f t="shared" si="5"/>
        <v>12</v>
      </c>
      <c r="Z42" s="98"/>
      <c r="AA42" s="90"/>
      <c r="AB42" s="90"/>
      <c r="AC42" s="10"/>
      <c r="AD42" s="139"/>
      <c r="AE42" s="144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</row>
    <row r="43" spans="1:252" s="141" customFormat="1" ht="20.25" customHeight="1">
      <c r="A43" s="41" t="str">
        <f t="shared" si="0"/>
        <v>Montag</v>
      </c>
      <c r="B43" s="49">
        <f t="shared" si="9"/>
        <v>43367</v>
      </c>
      <c r="C43" s="50"/>
      <c r="D43" s="51"/>
      <c r="E43" s="52">
        <f t="shared" si="1"/>
        <v>0</v>
      </c>
      <c r="F43" s="46"/>
      <c r="G43" s="46"/>
      <c r="H43" s="46"/>
      <c r="I43" s="47">
        <f t="shared" si="2"/>
        <v>0</v>
      </c>
      <c r="J43" s="47">
        <f t="shared" si="6"/>
        <v>0</v>
      </c>
      <c r="K43" s="48">
        <f t="shared" si="7"/>
        <v>12</v>
      </c>
      <c r="L43" s="245"/>
      <c r="M43" s="246"/>
      <c r="N43" s="246"/>
      <c r="O43" s="246"/>
      <c r="P43" s="247"/>
      <c r="Q43" s="128" t="b">
        <f t="shared" si="8"/>
        <v>0</v>
      </c>
      <c r="R43" s="128"/>
      <c r="S43" s="98">
        <f t="shared" si="3"/>
        <v>0</v>
      </c>
      <c r="T43" s="98">
        <f t="shared" si="4"/>
        <v>0</v>
      </c>
      <c r="U43" s="98">
        <f t="shared" si="4"/>
        <v>0</v>
      </c>
      <c r="V43" s="98">
        <f t="shared" si="4"/>
        <v>0</v>
      </c>
      <c r="W43" s="98">
        <f t="shared" si="5"/>
        <v>0</v>
      </c>
      <c r="X43" s="98">
        <f t="shared" si="5"/>
        <v>0</v>
      </c>
      <c r="Y43" s="98">
        <f t="shared" si="5"/>
        <v>12</v>
      </c>
      <c r="Z43" s="98"/>
      <c r="AA43" s="90"/>
      <c r="AB43" s="90"/>
      <c r="AC43" s="10"/>
      <c r="AD43" s="139"/>
      <c r="AE43" s="144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</row>
    <row r="44" spans="1:252" s="141" customFormat="1" ht="20.25" customHeight="1">
      <c r="A44" s="41" t="str">
        <f t="shared" si="0"/>
        <v>Dienstag</v>
      </c>
      <c r="B44" s="49">
        <f t="shared" si="9"/>
        <v>43368</v>
      </c>
      <c r="C44" s="50"/>
      <c r="D44" s="51"/>
      <c r="E44" s="52">
        <f t="shared" si="1"/>
        <v>0</v>
      </c>
      <c r="F44" s="46"/>
      <c r="G44" s="46"/>
      <c r="H44" s="46"/>
      <c r="I44" s="47">
        <f t="shared" si="2"/>
        <v>0</v>
      </c>
      <c r="J44" s="47">
        <f t="shared" si="6"/>
        <v>0</v>
      </c>
      <c r="K44" s="48">
        <f t="shared" si="7"/>
        <v>12</v>
      </c>
      <c r="L44" s="245"/>
      <c r="M44" s="246"/>
      <c r="N44" s="246"/>
      <c r="O44" s="246"/>
      <c r="P44" s="247"/>
      <c r="Q44" s="128" t="b">
        <f t="shared" si="8"/>
        <v>0</v>
      </c>
      <c r="R44" s="128"/>
      <c r="S44" s="98">
        <f t="shared" si="3"/>
        <v>0</v>
      </c>
      <c r="T44" s="98">
        <f t="shared" si="4"/>
        <v>0</v>
      </c>
      <c r="U44" s="98">
        <f t="shared" si="4"/>
        <v>0</v>
      </c>
      <c r="V44" s="98">
        <f t="shared" si="4"/>
        <v>0</v>
      </c>
      <c r="W44" s="98">
        <f t="shared" si="5"/>
        <v>0</v>
      </c>
      <c r="X44" s="98">
        <f t="shared" si="5"/>
        <v>0</v>
      </c>
      <c r="Y44" s="98">
        <f t="shared" si="5"/>
        <v>12</v>
      </c>
      <c r="Z44" s="98"/>
      <c r="AA44" s="90"/>
      <c r="AB44" s="90"/>
      <c r="AC44" s="10"/>
      <c r="AD44" s="139"/>
      <c r="AE44" s="144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</row>
    <row r="45" spans="1:252" s="141" customFormat="1" ht="20.25" customHeight="1">
      <c r="A45" s="41" t="str">
        <f t="shared" si="0"/>
        <v>Mittwoch</v>
      </c>
      <c r="B45" s="49">
        <f t="shared" si="9"/>
        <v>43369</v>
      </c>
      <c r="C45" s="50"/>
      <c r="D45" s="51"/>
      <c r="E45" s="52">
        <f t="shared" si="1"/>
        <v>0</v>
      </c>
      <c r="F45" s="46"/>
      <c r="G45" s="46"/>
      <c r="H45" s="46"/>
      <c r="I45" s="47">
        <f t="shared" si="2"/>
        <v>0</v>
      </c>
      <c r="J45" s="47">
        <f t="shared" si="6"/>
        <v>0</v>
      </c>
      <c r="K45" s="48">
        <f t="shared" si="7"/>
        <v>12</v>
      </c>
      <c r="L45" s="245"/>
      <c r="M45" s="246"/>
      <c r="N45" s="246"/>
      <c r="O45" s="246"/>
      <c r="P45" s="247"/>
      <c r="Q45" s="128" t="b">
        <f t="shared" si="8"/>
        <v>0</v>
      </c>
      <c r="R45" s="128"/>
      <c r="S45" s="98">
        <f t="shared" si="3"/>
        <v>0</v>
      </c>
      <c r="T45" s="98">
        <f t="shared" si="4"/>
        <v>0</v>
      </c>
      <c r="U45" s="98">
        <f t="shared" si="4"/>
        <v>0</v>
      </c>
      <c r="V45" s="98">
        <f t="shared" si="4"/>
        <v>0</v>
      </c>
      <c r="W45" s="98">
        <f t="shared" si="5"/>
        <v>0</v>
      </c>
      <c r="X45" s="98">
        <f t="shared" si="5"/>
        <v>0</v>
      </c>
      <c r="Y45" s="98">
        <f t="shared" si="5"/>
        <v>12</v>
      </c>
      <c r="Z45" s="98"/>
      <c r="AA45" s="90"/>
      <c r="AB45" s="90"/>
      <c r="AC45" s="10"/>
      <c r="AD45" s="139"/>
      <c r="AE45" s="144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</row>
    <row r="46" spans="1:252" s="141" customFormat="1" ht="20.25" customHeight="1">
      <c r="A46" s="41" t="str">
        <f t="shared" si="0"/>
        <v>Donnerstag</v>
      </c>
      <c r="B46" s="49">
        <f t="shared" si="9"/>
        <v>43370</v>
      </c>
      <c r="C46" s="50"/>
      <c r="D46" s="51"/>
      <c r="E46" s="52">
        <f t="shared" si="1"/>
        <v>0</v>
      </c>
      <c r="F46" s="46"/>
      <c r="G46" s="46"/>
      <c r="H46" s="46"/>
      <c r="I46" s="47">
        <f t="shared" si="2"/>
        <v>0</v>
      </c>
      <c r="J46" s="47">
        <f t="shared" si="6"/>
        <v>0</v>
      </c>
      <c r="K46" s="48">
        <f t="shared" si="7"/>
        <v>12</v>
      </c>
      <c r="L46" s="245"/>
      <c r="M46" s="246"/>
      <c r="N46" s="246"/>
      <c r="O46" s="246"/>
      <c r="P46" s="247"/>
      <c r="Q46" s="128" t="b">
        <f t="shared" si="8"/>
        <v>0</v>
      </c>
      <c r="R46" s="128"/>
      <c r="S46" s="98">
        <f t="shared" si="3"/>
        <v>0</v>
      </c>
      <c r="T46" s="98">
        <f t="shared" si="4"/>
        <v>0</v>
      </c>
      <c r="U46" s="98">
        <f t="shared" si="4"/>
        <v>0</v>
      </c>
      <c r="V46" s="98">
        <f t="shared" si="4"/>
        <v>0</v>
      </c>
      <c r="W46" s="98">
        <f t="shared" si="5"/>
        <v>0</v>
      </c>
      <c r="X46" s="98">
        <f t="shared" si="5"/>
        <v>0</v>
      </c>
      <c r="Y46" s="98">
        <f t="shared" si="5"/>
        <v>12</v>
      </c>
      <c r="Z46" s="98"/>
      <c r="AA46" s="90"/>
      <c r="AB46" s="90"/>
      <c r="AC46" s="10"/>
      <c r="AD46" s="139"/>
      <c r="AE46" s="144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</row>
    <row r="47" spans="1:252" s="141" customFormat="1" ht="20.25" customHeight="1">
      <c r="A47" s="41" t="str">
        <f t="shared" si="0"/>
        <v>Freitag</v>
      </c>
      <c r="B47" s="49">
        <f t="shared" si="9"/>
        <v>43371</v>
      </c>
      <c r="C47" s="50"/>
      <c r="D47" s="51"/>
      <c r="E47" s="52">
        <f t="shared" si="1"/>
        <v>0</v>
      </c>
      <c r="F47" s="46"/>
      <c r="G47" s="46"/>
      <c r="H47" s="46"/>
      <c r="I47" s="47">
        <f t="shared" si="2"/>
        <v>0</v>
      </c>
      <c r="J47" s="47">
        <f t="shared" si="6"/>
        <v>0</v>
      </c>
      <c r="K47" s="48">
        <f t="shared" si="7"/>
        <v>12</v>
      </c>
      <c r="L47" s="245"/>
      <c r="M47" s="246"/>
      <c r="N47" s="246"/>
      <c r="O47" s="246"/>
      <c r="P47" s="247"/>
      <c r="Q47" s="128" t="b">
        <f t="shared" si="8"/>
        <v>0</v>
      </c>
      <c r="R47" s="128"/>
      <c r="S47" s="98">
        <f t="shared" si="3"/>
        <v>0</v>
      </c>
      <c r="T47" s="98">
        <f t="shared" si="4"/>
        <v>0</v>
      </c>
      <c r="U47" s="98">
        <f t="shared" si="4"/>
        <v>0</v>
      </c>
      <c r="V47" s="98">
        <f t="shared" si="4"/>
        <v>0</v>
      </c>
      <c r="W47" s="98">
        <f t="shared" si="5"/>
        <v>0</v>
      </c>
      <c r="X47" s="98">
        <f t="shared" si="5"/>
        <v>0</v>
      </c>
      <c r="Y47" s="98">
        <f t="shared" si="5"/>
        <v>12</v>
      </c>
      <c r="Z47" s="98"/>
      <c r="AA47" s="90"/>
      <c r="AB47" s="90"/>
      <c r="AC47" s="10"/>
      <c r="AD47" s="139"/>
      <c r="AE47" s="144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</row>
    <row r="48" spans="1:252" s="141" customFormat="1" ht="20.25" customHeight="1">
      <c r="A48" s="41" t="str">
        <f t="shared" si="0"/>
        <v>Samstag</v>
      </c>
      <c r="B48" s="49">
        <f t="shared" si="9"/>
        <v>43372</v>
      </c>
      <c r="C48" s="50"/>
      <c r="D48" s="51"/>
      <c r="E48" s="52" t="str">
        <f t="shared" si="1"/>
        <v/>
      </c>
      <c r="F48" s="46"/>
      <c r="G48" s="46"/>
      <c r="H48" s="46"/>
      <c r="I48" s="47">
        <f t="shared" si="2"/>
        <v>0</v>
      </c>
      <c r="J48" s="47">
        <f t="shared" si="6"/>
        <v>0</v>
      </c>
      <c r="K48" s="48">
        <f t="shared" si="7"/>
        <v>12</v>
      </c>
      <c r="L48" s="245"/>
      <c r="M48" s="246"/>
      <c r="N48" s="246"/>
      <c r="O48" s="246"/>
      <c r="P48" s="247"/>
      <c r="Q48" s="128" t="b">
        <f t="shared" si="8"/>
        <v>0</v>
      </c>
      <c r="R48" s="128"/>
      <c r="S48" s="98">
        <f t="shared" si="3"/>
        <v>0</v>
      </c>
      <c r="T48" s="98">
        <f t="shared" si="4"/>
        <v>0</v>
      </c>
      <c r="U48" s="98">
        <f t="shared" si="4"/>
        <v>0</v>
      </c>
      <c r="V48" s="98">
        <f t="shared" si="4"/>
        <v>0</v>
      </c>
      <c r="W48" s="98">
        <f t="shared" si="5"/>
        <v>0</v>
      </c>
      <c r="X48" s="98">
        <f t="shared" si="5"/>
        <v>0</v>
      </c>
      <c r="Y48" s="98">
        <f t="shared" si="5"/>
        <v>12</v>
      </c>
      <c r="Z48" s="98"/>
      <c r="AA48" s="90"/>
      <c r="AB48" s="90"/>
      <c r="AC48" s="10"/>
      <c r="AD48" s="139"/>
      <c r="AE48" s="144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</row>
    <row r="49" spans="1:252" s="141" customFormat="1" ht="20.25" customHeight="1">
      <c r="A49" s="41" t="str">
        <f t="shared" si="0"/>
        <v>Sonntag</v>
      </c>
      <c r="B49" s="49">
        <f t="shared" si="9"/>
        <v>43373</v>
      </c>
      <c r="C49" s="50"/>
      <c r="D49" s="51"/>
      <c r="E49" s="52" t="str">
        <f t="shared" si="1"/>
        <v/>
      </c>
      <c r="F49" s="46"/>
      <c r="G49" s="46"/>
      <c r="H49" s="46"/>
      <c r="I49" s="47">
        <f t="shared" si="2"/>
        <v>0</v>
      </c>
      <c r="J49" s="47">
        <f t="shared" si="6"/>
        <v>0</v>
      </c>
      <c r="K49" s="48">
        <f t="shared" si="7"/>
        <v>12</v>
      </c>
      <c r="L49" s="245"/>
      <c r="M49" s="246"/>
      <c r="N49" s="246"/>
      <c r="O49" s="246"/>
      <c r="P49" s="247"/>
      <c r="Q49" s="128" t="b">
        <f t="shared" si="8"/>
        <v>0</v>
      </c>
      <c r="R49" s="128"/>
      <c r="S49" s="98">
        <f t="shared" si="3"/>
        <v>0</v>
      </c>
      <c r="T49" s="98">
        <f t="shared" si="4"/>
        <v>0</v>
      </c>
      <c r="U49" s="98">
        <f t="shared" si="4"/>
        <v>0</v>
      </c>
      <c r="V49" s="98">
        <f t="shared" si="4"/>
        <v>0</v>
      </c>
      <c r="W49" s="98">
        <f t="shared" si="5"/>
        <v>0</v>
      </c>
      <c r="X49" s="98">
        <f t="shared" si="5"/>
        <v>0</v>
      </c>
      <c r="Y49" s="98">
        <f t="shared" si="5"/>
        <v>12</v>
      </c>
      <c r="Z49" s="98"/>
      <c r="AA49" s="90"/>
      <c r="AB49" s="90"/>
      <c r="AC49" s="10"/>
      <c r="AD49" s="139"/>
      <c r="AE49" s="144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</row>
    <row r="50" spans="1:252" s="141" customFormat="1" ht="20.25" customHeight="1" thickBot="1">
      <c r="A50" s="41" t="str">
        <f t="shared" si="0"/>
        <v>Samstag</v>
      </c>
      <c r="B50" s="49">
        <f t="shared" si="9"/>
        <v>0</v>
      </c>
      <c r="C50" s="55"/>
      <c r="D50" s="56"/>
      <c r="E50" s="52" t="str">
        <f t="shared" si="1"/>
        <v/>
      </c>
      <c r="F50" s="58"/>
      <c r="G50" s="58"/>
      <c r="H50" s="58"/>
      <c r="I50" s="47">
        <f t="shared" si="2"/>
        <v>0</v>
      </c>
      <c r="J50" s="59">
        <f t="shared" si="6"/>
        <v>0</v>
      </c>
      <c r="K50" s="60">
        <f t="shared" si="7"/>
        <v>12</v>
      </c>
      <c r="L50" s="248"/>
      <c r="M50" s="249"/>
      <c r="N50" s="249"/>
      <c r="O50" s="249"/>
      <c r="P50" s="250"/>
      <c r="Q50" s="128" t="b">
        <f t="shared" si="8"/>
        <v>0</v>
      </c>
      <c r="R50" s="128"/>
      <c r="S50" s="100">
        <f t="shared" si="3"/>
        <v>0</v>
      </c>
      <c r="T50" s="100">
        <f t="shared" si="4"/>
        <v>0</v>
      </c>
      <c r="U50" s="100">
        <f t="shared" si="4"/>
        <v>0</v>
      </c>
      <c r="V50" s="100">
        <f t="shared" si="4"/>
        <v>0</v>
      </c>
      <c r="W50" s="100">
        <f t="shared" si="5"/>
        <v>0</v>
      </c>
      <c r="X50" s="100">
        <f t="shared" si="5"/>
        <v>0</v>
      </c>
      <c r="Y50" s="100">
        <f t="shared" si="5"/>
        <v>12</v>
      </c>
      <c r="Z50" s="101"/>
      <c r="AA50" s="90"/>
      <c r="AB50" s="90"/>
      <c r="AC50" s="10"/>
      <c r="AD50" s="139"/>
      <c r="AE50" s="144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</row>
    <row r="51" spans="1:252" s="141" customFormat="1" ht="18.75" customHeight="1">
      <c r="A51" s="10"/>
      <c r="B51" s="61" t="s">
        <v>48</v>
      </c>
      <c r="C51" s="62"/>
      <c r="D51" s="63"/>
      <c r="E51" s="63" t="s">
        <v>24</v>
      </c>
      <c r="F51" s="64"/>
      <c r="G51" s="64"/>
      <c r="H51" s="64"/>
      <c r="I51" s="63" t="s">
        <v>34</v>
      </c>
      <c r="J51" s="63" t="s">
        <v>50</v>
      </c>
      <c r="K51" s="63" t="s">
        <v>49</v>
      </c>
      <c r="L51" s="65"/>
      <c r="M51" s="65"/>
      <c r="N51" s="65"/>
      <c r="O51" s="65"/>
      <c r="P51" s="66"/>
      <c r="Q51" s="67"/>
      <c r="R51" s="102"/>
      <c r="S51" s="98">
        <f>IF(E52="",0,INT(E52)+((E52-INT(E52))/100*60))</f>
        <v>0</v>
      </c>
      <c r="T51" s="102"/>
      <c r="U51" s="102"/>
      <c r="V51" s="10"/>
      <c r="W51" s="101">
        <f>IF(I52="","",INT(I52)+((I52-INT(I52))/100*60))</f>
        <v>0</v>
      </c>
      <c r="X51" s="98">
        <f>IF(J52="","",INT(J52)+((J52-INT(J52))/100*60))</f>
        <v>0</v>
      </c>
      <c r="Y51" s="103">
        <f>IF(K52="","",INT(K52)+((K52-INT(K52))/100*60))</f>
        <v>12</v>
      </c>
      <c r="Z51" s="103"/>
      <c r="AA51" s="90"/>
      <c r="AB51" s="90"/>
      <c r="AC51" s="10"/>
      <c r="AD51" s="139"/>
      <c r="AE51" s="144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</row>
    <row r="52" spans="1:252" s="141" customFormat="1" ht="18.75" customHeight="1">
      <c r="A52" s="10"/>
      <c r="B52" s="68"/>
      <c r="C52" s="69"/>
      <c r="D52" s="70"/>
      <c r="E52" s="71">
        <f>SUM(E20:E50)</f>
        <v>0</v>
      </c>
      <c r="F52" s="72"/>
      <c r="G52" s="73"/>
      <c r="H52" s="70"/>
      <c r="I52" s="71">
        <f>SUM(I20:I50)</f>
        <v>0</v>
      </c>
      <c r="J52" s="71">
        <f>SUM(J20:J50)</f>
        <v>0</v>
      </c>
      <c r="K52" s="131">
        <f>K50</f>
        <v>12</v>
      </c>
      <c r="L52" s="132"/>
      <c r="M52" s="132"/>
      <c r="N52" s="132"/>
      <c r="O52" s="132"/>
      <c r="P52" s="74"/>
      <c r="Q52" s="75"/>
      <c r="R52" s="105"/>
      <c r="S52" s="104">
        <f>E52/24</f>
        <v>0</v>
      </c>
      <c r="T52" s="105"/>
      <c r="U52" s="105"/>
      <c r="V52" s="10"/>
      <c r="W52" s="104">
        <f>I52/24</f>
        <v>0</v>
      </c>
      <c r="X52" s="104">
        <f>IF(X51&lt;0,"-"&amp;TEXT((X51*-1)/24,"[h]:mm"),X51/24)</f>
        <v>0</v>
      </c>
      <c r="Y52" s="10"/>
      <c r="Z52" s="10"/>
      <c r="AA52" s="90"/>
      <c r="AB52" s="90"/>
      <c r="AC52" s="10"/>
      <c r="AD52" s="139"/>
      <c r="AE52" s="144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</row>
    <row r="53" spans="1:252" s="141" customFormat="1" ht="15">
      <c r="A53" s="10"/>
      <c r="B53" s="76"/>
      <c r="C53" s="76"/>
      <c r="D53" s="76"/>
      <c r="E53" s="76"/>
      <c r="F53" s="77"/>
      <c r="G53" s="78"/>
      <c r="H53" s="157" t="s">
        <v>82</v>
      </c>
      <c r="I53" s="10"/>
      <c r="J53" s="158"/>
      <c r="K53" s="80"/>
      <c r="L53" s="81"/>
      <c r="M53" s="81"/>
      <c r="N53" s="81"/>
      <c r="O53" s="81"/>
      <c r="P53" s="82"/>
      <c r="Q53" s="82"/>
      <c r="R53" s="106"/>
      <c r="S53" s="106"/>
      <c r="T53" s="106"/>
      <c r="U53" s="106"/>
      <c r="V53" s="10"/>
      <c r="W53" s="10"/>
      <c r="X53" s="98">
        <f>IF(X51&lt;0,X51*-1,X51)</f>
        <v>0</v>
      </c>
      <c r="Y53" s="10"/>
      <c r="Z53" s="10"/>
      <c r="AA53" s="90"/>
      <c r="AB53" s="90"/>
      <c r="AC53" s="10"/>
      <c r="AD53" s="139"/>
      <c r="AE53" s="144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</row>
    <row r="54" spans="1:252" s="141" customFormat="1" ht="15">
      <c r="A54" s="10"/>
      <c r="B54" s="76"/>
      <c r="C54" s="76"/>
      <c r="D54" s="76"/>
      <c r="E54" s="76"/>
      <c r="F54" s="77"/>
      <c r="G54" s="78"/>
      <c r="H54" s="159" t="s">
        <v>76</v>
      </c>
      <c r="I54" s="158"/>
      <c r="J54" s="158"/>
      <c r="K54" s="80"/>
      <c r="L54" s="81"/>
      <c r="M54" s="81"/>
      <c r="N54" s="81"/>
      <c r="O54" s="81"/>
      <c r="P54" s="82"/>
      <c r="Q54" s="82"/>
      <c r="R54" s="106"/>
      <c r="S54" s="106"/>
      <c r="T54" s="106"/>
      <c r="U54" s="106"/>
      <c r="V54" s="10"/>
      <c r="W54" s="10"/>
      <c r="X54" s="104">
        <f>X53/24</f>
        <v>0</v>
      </c>
      <c r="Y54" s="10"/>
      <c r="Z54" s="10"/>
      <c r="AA54" s="90"/>
      <c r="AB54" s="90"/>
      <c r="AC54" s="10"/>
      <c r="AD54" s="139"/>
      <c r="AE54" s="144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</row>
    <row r="55" spans="1:252" s="141" customFormat="1" ht="15">
      <c r="A55" s="10"/>
      <c r="B55" s="83"/>
      <c r="C55" s="83"/>
      <c r="D55" s="83"/>
      <c r="E55" s="83"/>
      <c r="F55" s="83"/>
      <c r="G55" s="83"/>
      <c r="H55" s="84" t="s">
        <v>78</v>
      </c>
      <c r="I55" s="10"/>
      <c r="J55" s="10"/>
      <c r="K55" s="79"/>
      <c r="L55" s="79"/>
      <c r="M55" s="79"/>
      <c r="N55" s="79"/>
      <c r="O55" s="79"/>
      <c r="P55" s="29"/>
      <c r="Q55" s="29"/>
      <c r="R55" s="10"/>
      <c r="S55" s="10"/>
      <c r="T55" s="10"/>
      <c r="U55" s="10"/>
      <c r="V55" s="10"/>
      <c r="W55" s="10"/>
      <c r="X55" s="10"/>
      <c r="Y55" s="10"/>
      <c r="Z55" s="10"/>
      <c r="AA55" s="90"/>
      <c r="AB55" s="90"/>
      <c r="AC55" s="10"/>
      <c r="AD55" s="139"/>
      <c r="AE55" s="144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</row>
    <row r="56" spans="1:252" s="141" customFormat="1" ht="15">
      <c r="A56" s="10"/>
      <c r="B56" s="84"/>
      <c r="C56" s="84"/>
      <c r="D56" s="84"/>
      <c r="E56" s="84"/>
      <c r="F56" s="84"/>
      <c r="G56" s="84"/>
      <c r="H56" s="41" t="s">
        <v>81</v>
      </c>
      <c r="I56" s="160"/>
      <c r="J56" s="90"/>
      <c r="K56" s="251"/>
      <c r="L56" s="251"/>
      <c r="M56" s="166"/>
      <c r="N56" s="166"/>
      <c r="O56" s="166"/>
      <c r="P56" s="85"/>
      <c r="Q56" s="85"/>
      <c r="R56" s="107"/>
      <c r="S56" s="107"/>
      <c r="T56" s="107"/>
      <c r="U56" s="107"/>
      <c r="V56" s="10"/>
      <c r="W56" s="10"/>
      <c r="X56" s="10"/>
      <c r="Y56" s="10"/>
      <c r="Z56" s="10"/>
      <c r="AA56" s="90"/>
      <c r="AB56" s="90"/>
      <c r="AC56" s="10"/>
      <c r="AD56" s="139"/>
      <c r="AE56" s="144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</row>
    <row r="57" spans="1:252" s="141" customFormat="1" ht="15">
      <c r="A57" s="10"/>
      <c r="B57" s="86"/>
      <c r="C57" s="86"/>
      <c r="D57" s="86"/>
      <c r="E57" s="86"/>
      <c r="F57" s="86"/>
      <c r="G57" s="86"/>
      <c r="H57" s="161" t="s">
        <v>77</v>
      </c>
      <c r="I57" s="10"/>
      <c r="J57" s="10"/>
      <c r="K57" s="87"/>
      <c r="L57" s="87"/>
      <c r="M57" s="87"/>
      <c r="N57" s="87"/>
      <c r="O57" s="87"/>
      <c r="P57" s="88"/>
      <c r="Q57" s="29"/>
      <c r="R57" s="10"/>
      <c r="S57" s="10"/>
      <c r="T57" s="10"/>
      <c r="U57" s="10"/>
      <c r="V57" s="10"/>
      <c r="W57" s="10"/>
      <c r="X57" s="10"/>
      <c r="Y57" s="10"/>
      <c r="Z57" s="10"/>
      <c r="AA57" s="90"/>
      <c r="AB57" s="90"/>
      <c r="AC57" s="10"/>
      <c r="AD57" s="139"/>
      <c r="AE57" s="144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</row>
    <row r="58" spans="1:252" s="141" customFormat="1" ht="15">
      <c r="A58" s="10"/>
      <c r="B58" s="89" t="s">
        <v>5</v>
      </c>
      <c r="C58" s="252" t="s">
        <v>6</v>
      </c>
      <c r="D58" s="252"/>
      <c r="E58" s="252"/>
      <c r="F58" s="252"/>
      <c r="G58" s="252"/>
      <c r="H58" s="41" t="s">
        <v>79</v>
      </c>
      <c r="I58" s="162"/>
      <c r="J58" s="10"/>
      <c r="K58" s="89" t="s">
        <v>5</v>
      </c>
      <c r="L58" s="253" t="s">
        <v>20</v>
      </c>
      <c r="M58" s="253"/>
      <c r="N58" s="253"/>
      <c r="O58" s="253"/>
      <c r="P58" s="253"/>
      <c r="Q58" s="29"/>
      <c r="R58" s="10"/>
      <c r="S58" s="10"/>
      <c r="T58" s="10"/>
      <c r="U58" s="10"/>
      <c r="V58" s="10"/>
      <c r="W58" s="10"/>
      <c r="X58" s="10"/>
      <c r="Y58" s="10"/>
      <c r="Z58" s="10"/>
      <c r="AA58" s="90"/>
      <c r="AB58" s="90"/>
      <c r="AC58" s="10"/>
      <c r="AD58" s="139"/>
      <c r="AE58" s="144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</row>
    <row r="59" spans="1:252" s="141" customFormat="1" ht="15">
      <c r="A59" s="10"/>
      <c r="B59" s="89"/>
      <c r="C59" s="169"/>
      <c r="D59" s="169"/>
      <c r="E59" s="169"/>
      <c r="F59" s="169"/>
      <c r="G59" s="169"/>
      <c r="H59" s="41" t="s">
        <v>80</v>
      </c>
      <c r="I59" s="162"/>
      <c r="J59" s="10"/>
      <c r="K59" s="89"/>
      <c r="L59" s="169"/>
      <c r="M59" s="169"/>
      <c r="N59" s="169"/>
      <c r="O59" s="169"/>
      <c r="P59" s="169"/>
      <c r="Q59" s="29"/>
      <c r="R59" s="10"/>
      <c r="S59" s="10"/>
      <c r="T59" s="10"/>
      <c r="U59" s="10"/>
      <c r="V59" s="10"/>
      <c r="W59" s="10"/>
      <c r="X59" s="10"/>
      <c r="Y59" s="10"/>
      <c r="Z59" s="10"/>
      <c r="AA59" s="90"/>
      <c r="AB59" s="90"/>
      <c r="AC59" s="10"/>
      <c r="AD59" s="139"/>
      <c r="AE59" s="144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</row>
    <row r="60" spans="1:252" s="141" customFormat="1" ht="15">
      <c r="A60" s="10"/>
      <c r="B60" s="79"/>
      <c r="C60" s="79"/>
      <c r="D60" s="79"/>
      <c r="E60" s="79"/>
      <c r="F60" s="79"/>
      <c r="G60" s="79"/>
      <c r="H60" s="163" t="s">
        <v>83</v>
      </c>
      <c r="I60" s="41"/>
      <c r="J60" s="164">
        <v>42114</v>
      </c>
      <c r="K60" s="79"/>
      <c r="L60" s="79"/>
      <c r="M60" s="79"/>
      <c r="N60" s="79"/>
      <c r="O60" s="79"/>
      <c r="P60" s="29"/>
      <c r="Q60" s="29"/>
      <c r="R60" s="10"/>
      <c r="S60" s="10"/>
      <c r="T60" s="10"/>
      <c r="U60" s="10"/>
      <c r="V60" s="90"/>
      <c r="W60" s="10"/>
      <c r="X60" s="10"/>
      <c r="Y60" s="10"/>
      <c r="Z60" s="10"/>
      <c r="AA60" s="90"/>
      <c r="AB60" s="90"/>
      <c r="AC60" s="10"/>
      <c r="AD60" s="139"/>
      <c r="AE60" s="144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</row>
    <row r="61" spans="1:252" s="141" customFormat="1" ht="15" hidden="1">
      <c r="A61" s="10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29"/>
      <c r="Q61" s="29"/>
      <c r="R61" s="10"/>
      <c r="S61" s="10"/>
      <c r="T61" s="10"/>
      <c r="U61" s="10"/>
      <c r="V61" s="10"/>
      <c r="W61" s="10"/>
      <c r="X61" s="10"/>
      <c r="Y61" s="10"/>
      <c r="Z61" s="10"/>
      <c r="AA61" s="90"/>
      <c r="AB61" s="90"/>
      <c r="AC61" s="10"/>
      <c r="AD61" s="139"/>
      <c r="AE61" s="144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</row>
    <row r="62" spans="1:252" s="141" customFormat="1" ht="15" hidden="1">
      <c r="A62" s="10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29"/>
      <c r="Q62" s="29"/>
      <c r="R62" s="10"/>
      <c r="S62" s="10"/>
      <c r="T62" s="10"/>
      <c r="U62" s="10"/>
      <c r="V62" s="10"/>
      <c r="W62" s="10"/>
      <c r="X62" s="10"/>
      <c r="Y62" s="10"/>
      <c r="Z62" s="10"/>
      <c r="AA62" s="90"/>
      <c r="AB62" s="90"/>
      <c r="AC62" s="10"/>
      <c r="AD62" s="139"/>
      <c r="AE62" s="144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</row>
    <row r="63" spans="1:252" s="141" customFormat="1" ht="15" hidden="1">
      <c r="A63" s="10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29"/>
      <c r="Q63" s="29"/>
      <c r="R63" s="10"/>
      <c r="S63" s="10"/>
      <c r="T63" s="10"/>
      <c r="U63" s="10"/>
      <c r="V63" s="10"/>
      <c r="W63" s="10"/>
      <c r="X63" s="10"/>
      <c r="Y63" s="10"/>
      <c r="Z63" s="10"/>
      <c r="AA63" s="90"/>
      <c r="AB63" s="90"/>
      <c r="AC63" s="10"/>
      <c r="AD63" s="139"/>
      <c r="AE63" s="144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</row>
    <row r="64" spans="1:252" s="141" customFormat="1" ht="15" hidden="1">
      <c r="A64" s="10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29"/>
      <c r="Q64" s="29"/>
      <c r="R64" s="10"/>
      <c r="S64" s="10"/>
      <c r="T64" s="10"/>
      <c r="U64" s="10"/>
      <c r="V64" s="10"/>
      <c r="W64" s="10"/>
      <c r="X64" s="10"/>
      <c r="Y64" s="10"/>
      <c r="Z64" s="10"/>
      <c r="AA64" s="90"/>
      <c r="AB64" s="90"/>
      <c r="AC64" s="10"/>
      <c r="AD64" s="139"/>
      <c r="AE64" s="144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</row>
    <row r="65" spans="1:252" s="141" customFormat="1" ht="15" hidden="1">
      <c r="A65" s="10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29"/>
      <c r="Q65" s="29"/>
      <c r="R65" s="10"/>
      <c r="S65" s="10"/>
      <c r="T65" s="10"/>
      <c r="U65" s="10"/>
      <c r="V65" s="10"/>
      <c r="W65" s="10"/>
      <c r="X65" s="10"/>
      <c r="Y65" s="10"/>
      <c r="Z65" s="10"/>
      <c r="AA65" s="90"/>
      <c r="AB65" s="90"/>
      <c r="AC65" s="10"/>
      <c r="AD65" s="139"/>
      <c r="AE65" s="144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</row>
    <row r="66" spans="1:252" s="141" customFormat="1" ht="15" hidden="1">
      <c r="A66" s="10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29"/>
      <c r="Q66" s="29"/>
      <c r="R66" s="10"/>
      <c r="S66" s="10"/>
      <c r="T66" s="10"/>
      <c r="U66" s="10"/>
      <c r="V66" s="10"/>
      <c r="W66" s="10"/>
      <c r="X66" s="10"/>
      <c r="Y66" s="10"/>
      <c r="Z66" s="10"/>
      <c r="AA66" s="90"/>
      <c r="AB66" s="90"/>
      <c r="AC66" s="10"/>
      <c r="AD66" s="139"/>
      <c r="AE66" s="144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</row>
    <row r="67" spans="1:252" s="141" customFormat="1" ht="15" hidden="1">
      <c r="A67" s="10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29"/>
      <c r="Q67" s="29"/>
      <c r="R67" s="10"/>
      <c r="S67" s="10"/>
      <c r="T67" s="10"/>
      <c r="U67" s="10"/>
      <c r="V67" s="10"/>
      <c r="W67" s="10"/>
      <c r="X67" s="10"/>
      <c r="Y67" s="10"/>
      <c r="Z67" s="10"/>
      <c r="AA67" s="90"/>
      <c r="AB67" s="90"/>
      <c r="AC67" s="10"/>
      <c r="AD67" s="139"/>
      <c r="AE67" s="144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</row>
    <row r="68" spans="1:252" s="141" customFormat="1" ht="15" hidden="1">
      <c r="A68" s="10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29"/>
      <c r="Q68" s="29"/>
      <c r="R68" s="10"/>
      <c r="S68" s="10"/>
      <c r="T68" s="10"/>
      <c r="U68" s="10"/>
      <c r="V68" s="10"/>
      <c r="W68" s="10"/>
      <c r="X68" s="10"/>
      <c r="Y68" s="10"/>
      <c r="Z68" s="10"/>
      <c r="AA68" s="90"/>
      <c r="AB68" s="90"/>
      <c r="AC68" s="10"/>
      <c r="AD68" s="139"/>
      <c r="AE68" s="144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</row>
    <row r="69" spans="1:252" s="141" customFormat="1" ht="15" hidden="1">
      <c r="A69" s="10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29"/>
      <c r="Q69" s="29"/>
      <c r="R69" s="10"/>
      <c r="S69" s="10"/>
      <c r="T69" s="10"/>
      <c r="U69" s="10"/>
      <c r="V69" s="10"/>
      <c r="W69" s="10"/>
      <c r="X69" s="10"/>
      <c r="Y69" s="10"/>
      <c r="Z69" s="10"/>
      <c r="AA69" s="90"/>
      <c r="AB69" s="90"/>
      <c r="AC69" s="10"/>
      <c r="AD69" s="139"/>
      <c r="AE69" s="144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</row>
    <row r="70" spans="1:252" s="141" customFormat="1" ht="15" hidden="1">
      <c r="A70" s="10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29"/>
      <c r="Q70" s="29"/>
      <c r="R70" s="10"/>
      <c r="S70" s="10"/>
      <c r="T70" s="10"/>
      <c r="U70" s="10"/>
      <c r="V70" s="10"/>
      <c r="W70" s="10"/>
      <c r="X70" s="10"/>
      <c r="Y70" s="10"/>
      <c r="Z70" s="10"/>
      <c r="AA70" s="90"/>
      <c r="AB70" s="90"/>
      <c r="AC70" s="10"/>
      <c r="AD70" s="139"/>
      <c r="AE70" s="144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</row>
    <row r="71" spans="1:252" s="141" customFormat="1" ht="15" hidden="1">
      <c r="A71" s="10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29"/>
      <c r="Q71" s="29"/>
      <c r="R71" s="10"/>
      <c r="S71" s="10"/>
      <c r="T71" s="10"/>
      <c r="U71" s="10"/>
      <c r="V71" s="10"/>
      <c r="W71" s="10"/>
      <c r="X71" s="10"/>
      <c r="Y71" s="10"/>
      <c r="Z71" s="10"/>
      <c r="AA71" s="90"/>
      <c r="AB71" s="90"/>
      <c r="AC71" s="10"/>
      <c r="AD71" s="139"/>
      <c r="AE71" s="144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</row>
    <row r="72" spans="1:252" s="141" customFormat="1" ht="15" hidden="1">
      <c r="A72" s="10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29"/>
      <c r="Q72" s="29"/>
      <c r="R72" s="10"/>
      <c r="S72" s="10"/>
      <c r="T72" s="10"/>
      <c r="U72" s="10"/>
      <c r="V72" s="10"/>
      <c r="W72" s="10"/>
      <c r="X72" s="10"/>
      <c r="Y72" s="10"/>
      <c r="Z72" s="10"/>
      <c r="AA72" s="90"/>
      <c r="AB72" s="90"/>
      <c r="AC72" s="10"/>
      <c r="AD72" s="139"/>
      <c r="AE72" s="144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</row>
    <row r="73" spans="1:252" s="141" customFormat="1" ht="15" hidden="1">
      <c r="A73" s="10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29"/>
      <c r="Q73" s="29"/>
      <c r="R73" s="10"/>
      <c r="S73" s="10"/>
      <c r="T73" s="10"/>
      <c r="U73" s="10"/>
      <c r="V73" s="10"/>
      <c r="W73" s="10"/>
      <c r="X73" s="10"/>
      <c r="Y73" s="10"/>
      <c r="Z73" s="10"/>
      <c r="AA73" s="90"/>
      <c r="AB73" s="90"/>
      <c r="AC73" s="10"/>
      <c r="AD73" s="139"/>
      <c r="AE73" s="144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</row>
    <row r="74" spans="1:252" s="141" customFormat="1" ht="15" hidden="1">
      <c r="A74" s="10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29"/>
      <c r="Q74" s="29"/>
      <c r="R74" s="10"/>
      <c r="S74" s="10"/>
      <c r="T74" s="10"/>
      <c r="U74" s="10"/>
      <c r="V74" s="10"/>
      <c r="W74" s="10"/>
      <c r="X74" s="10"/>
      <c r="Y74" s="10"/>
      <c r="Z74" s="10"/>
      <c r="AA74" s="90"/>
      <c r="AB74" s="90"/>
      <c r="AC74" s="10"/>
      <c r="AD74" s="139"/>
      <c r="AE74" s="144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</row>
    <row r="75" spans="1:252" s="141" customFormat="1" ht="15" hidden="1">
      <c r="A75" s="10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29"/>
      <c r="Q75" s="29"/>
      <c r="R75" s="10"/>
      <c r="S75" s="10"/>
      <c r="T75" s="10"/>
      <c r="U75" s="10"/>
      <c r="V75" s="10"/>
      <c r="W75" s="10"/>
      <c r="X75" s="10"/>
      <c r="Y75" s="10"/>
      <c r="Z75" s="10"/>
      <c r="AA75" s="90"/>
      <c r="AB75" s="90"/>
      <c r="AC75" s="10"/>
      <c r="AD75" s="139"/>
      <c r="AE75" s="144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</row>
    <row r="76" spans="1:252" s="141" customFormat="1" ht="15" hidden="1">
      <c r="A76" s="10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29"/>
      <c r="Q76" s="29"/>
      <c r="R76" s="10"/>
      <c r="S76" s="10"/>
      <c r="T76" s="10"/>
      <c r="U76" s="10"/>
      <c r="V76" s="10"/>
      <c r="W76" s="10"/>
      <c r="X76" s="10"/>
      <c r="Y76" s="10"/>
      <c r="Z76" s="10"/>
      <c r="AA76" s="90"/>
      <c r="AB76" s="90"/>
      <c r="AC76" s="10"/>
      <c r="AD76" s="139"/>
      <c r="AE76" s="144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</row>
    <row r="77" spans="1:252" s="141" customFormat="1" ht="15" hidden="1">
      <c r="A77" s="10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29"/>
      <c r="Q77" s="29"/>
      <c r="R77" s="10"/>
      <c r="S77" s="10"/>
      <c r="T77" s="10"/>
      <c r="U77" s="10"/>
      <c r="V77" s="10"/>
      <c r="W77" s="10"/>
      <c r="X77" s="10"/>
      <c r="Y77" s="10"/>
      <c r="Z77" s="10"/>
      <c r="AA77" s="90"/>
      <c r="AB77" s="90"/>
      <c r="AC77" s="10"/>
      <c r="AD77" s="139"/>
      <c r="AE77" s="144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</row>
    <row r="78" spans="1:252" s="141" customFormat="1" ht="15" hidden="1">
      <c r="A78" s="10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29"/>
      <c r="Q78" s="29"/>
      <c r="R78" s="10"/>
      <c r="S78" s="10"/>
      <c r="T78" s="10"/>
      <c r="U78" s="10"/>
      <c r="V78" s="10"/>
      <c r="W78" s="10"/>
      <c r="X78" s="10"/>
      <c r="Y78" s="10"/>
      <c r="Z78" s="10"/>
      <c r="AA78" s="90"/>
      <c r="AB78" s="90"/>
      <c r="AC78" s="10"/>
      <c r="AD78" s="139"/>
      <c r="AE78" s="144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</row>
  </sheetData>
  <sheetProtection password="FF69" sheet="1" objects="1" scenarios="1" selectLockedCells="1"/>
  <mergeCells count="46">
    <mergeCell ref="L19:P19"/>
    <mergeCell ref="B2:H2"/>
    <mergeCell ref="I2:J2"/>
    <mergeCell ref="E5:H5"/>
    <mergeCell ref="M5:O5"/>
    <mergeCell ref="E7:H7"/>
    <mergeCell ref="M7:O7"/>
    <mergeCell ref="E15:F15"/>
    <mergeCell ref="C18:E18"/>
    <mergeCell ref="F18:H18"/>
    <mergeCell ref="I18:K18"/>
    <mergeCell ref="L18:P18"/>
    <mergeCell ref="L31:P31"/>
    <mergeCell ref="L20:P20"/>
    <mergeCell ref="L21:P21"/>
    <mergeCell ref="L22:P22"/>
    <mergeCell ref="L23:P23"/>
    <mergeCell ref="L24:P24"/>
    <mergeCell ref="L25:P25"/>
    <mergeCell ref="L26:P26"/>
    <mergeCell ref="L27:P27"/>
    <mergeCell ref="L28:P28"/>
    <mergeCell ref="L29:P29"/>
    <mergeCell ref="L30:P30"/>
    <mergeCell ref="L43:P43"/>
    <mergeCell ref="L32:P32"/>
    <mergeCell ref="L33:P33"/>
    <mergeCell ref="L34:P34"/>
    <mergeCell ref="L35:P35"/>
    <mergeCell ref="L36:P36"/>
    <mergeCell ref="L37:P37"/>
    <mergeCell ref="L38:P38"/>
    <mergeCell ref="L39:P39"/>
    <mergeCell ref="L40:P40"/>
    <mergeCell ref="L41:P41"/>
    <mergeCell ref="L42:P42"/>
    <mergeCell ref="L50:P50"/>
    <mergeCell ref="K56:L56"/>
    <mergeCell ref="C58:G58"/>
    <mergeCell ref="L58:P58"/>
    <mergeCell ref="L44:P44"/>
    <mergeCell ref="L45:P45"/>
    <mergeCell ref="L46:P46"/>
    <mergeCell ref="L47:P47"/>
    <mergeCell ref="L48:P48"/>
    <mergeCell ref="L49:P49"/>
  </mergeCells>
  <conditionalFormatting sqref="L20:O22 C51:O51 C20:D50">
    <cfRule type="expression" dxfId="638" priority="126" stopIfTrue="1">
      <formula>OR(($A20="Samstag"),($A20="Sonntag"))</formula>
    </cfRule>
  </conditionalFormatting>
  <conditionalFormatting sqref="L23:O23">
    <cfRule type="expression" dxfId="637" priority="125" stopIfTrue="1">
      <formula>OR(($A23="Samstag"),($A23="Sonntag"))</formula>
    </cfRule>
  </conditionalFormatting>
  <conditionalFormatting sqref="L24:O50">
    <cfRule type="expression" dxfId="636" priority="124" stopIfTrue="1">
      <formula>OR(($A24="Samstag"),($A24="Sonntag"))</formula>
    </cfRule>
  </conditionalFormatting>
  <conditionalFormatting sqref="B20:B50">
    <cfRule type="expression" dxfId="635" priority="4" stopIfTrue="1">
      <formula>OR(($A20="Samstag"),($A20="Sonntag"))</formula>
    </cfRule>
    <cfRule type="expression" dxfId="634" priority="5" stopIfTrue="1">
      <formula>$Q20=TRUE()</formula>
    </cfRule>
  </conditionalFormatting>
  <conditionalFormatting sqref="F30:H30">
    <cfRule type="expression" dxfId="633" priority="123" stopIfTrue="1">
      <formula>OR(($A30="Samstag"),($A30="Sonntag"))</formula>
    </cfRule>
  </conditionalFormatting>
  <conditionalFormatting sqref="F30:H30">
    <cfRule type="expression" dxfId="632" priority="122" stopIfTrue="1">
      <formula>OR(($A30="Samstag"),($A30="Sonntag"))</formula>
    </cfRule>
  </conditionalFormatting>
  <conditionalFormatting sqref="F50:H50">
    <cfRule type="expression" dxfId="631" priority="111" stopIfTrue="1">
      <formula>OR(($A50="Samstag"),($A50="Sonntag"))</formula>
    </cfRule>
  </conditionalFormatting>
  <conditionalFormatting sqref="F50:H50">
    <cfRule type="expression" dxfId="630" priority="110" stopIfTrue="1">
      <formula>OR(($A50="Samstag"),($A50="Sonntag"))</formula>
    </cfRule>
  </conditionalFormatting>
  <conditionalFormatting sqref="F44:H44">
    <cfRule type="expression" dxfId="629" priority="114" stopIfTrue="1">
      <formula>OR(($A44="Samstag"),($A44="Sonntag"))</formula>
    </cfRule>
  </conditionalFormatting>
  <conditionalFormatting sqref="F30:H30">
    <cfRule type="expression" dxfId="628" priority="118" stopIfTrue="1">
      <formula>OR(($A30="Samstag"),($A30="Sonntag"))</formula>
    </cfRule>
  </conditionalFormatting>
  <conditionalFormatting sqref="F22:H23">
    <cfRule type="expression" dxfId="627" priority="121" stopIfTrue="1">
      <formula>OR(($A22="Samstag"),($A22="Sonntag"))</formula>
    </cfRule>
  </conditionalFormatting>
  <conditionalFormatting sqref="F22:H22">
    <cfRule type="expression" dxfId="626" priority="120" stopIfTrue="1">
      <formula>OR(($A22="Samstag"),($A22="Sonntag"))</formula>
    </cfRule>
  </conditionalFormatting>
  <conditionalFormatting sqref="F23:H23">
    <cfRule type="expression" dxfId="625" priority="119" stopIfTrue="1">
      <formula>OR(($A23="Samstag"),($A23="Sonntag"))</formula>
    </cfRule>
  </conditionalFormatting>
  <conditionalFormatting sqref="F37:H37">
    <cfRule type="expression" dxfId="624" priority="116" stopIfTrue="1">
      <formula>OR(($A37="Samstag"),($A37="Sonntag"))</formula>
    </cfRule>
  </conditionalFormatting>
  <conditionalFormatting sqref="F37:H37">
    <cfRule type="expression" dxfId="623" priority="117" stopIfTrue="1">
      <formula>OR(($A37="Samstag"),($A37="Sonntag"))</formula>
    </cfRule>
  </conditionalFormatting>
  <conditionalFormatting sqref="F37:H37">
    <cfRule type="expression" dxfId="622" priority="115" stopIfTrue="1">
      <formula>OR(($A37="Samstag"),($A37="Sonntag"))</formula>
    </cfRule>
  </conditionalFormatting>
  <conditionalFormatting sqref="F44:H44">
    <cfRule type="expression" dxfId="621" priority="113" stopIfTrue="1">
      <formula>OR(($A44="Samstag"),($A44="Sonntag"))</formula>
    </cfRule>
  </conditionalFormatting>
  <conditionalFormatting sqref="F44:H44">
    <cfRule type="expression" dxfId="620" priority="112" stopIfTrue="1">
      <formula>OR(($A44="Samstag"),($A44="Sonntag"))</formula>
    </cfRule>
  </conditionalFormatting>
  <conditionalFormatting sqref="F20:H20">
    <cfRule type="expression" dxfId="619" priority="109" stopIfTrue="1">
      <formula>OR(($A20="Samstag"),($A20="Sonntag"))</formula>
    </cfRule>
  </conditionalFormatting>
  <conditionalFormatting sqref="F20:H20">
    <cfRule type="expression" dxfId="618" priority="108" stopIfTrue="1">
      <formula>OR(($A20="Samstag"),($A20="Sonntag"))</formula>
    </cfRule>
  </conditionalFormatting>
  <conditionalFormatting sqref="G21">
    <cfRule type="expression" dxfId="617" priority="107" stopIfTrue="1">
      <formula>OR(($A21="Samstag"),($A21="Sonntag"))</formula>
    </cfRule>
  </conditionalFormatting>
  <conditionalFormatting sqref="G21">
    <cfRule type="expression" dxfId="616" priority="106" stopIfTrue="1">
      <formula>OR(($A21="Samstag"),($A21="Sonntag"))</formula>
    </cfRule>
  </conditionalFormatting>
  <conditionalFormatting sqref="F29:H29">
    <cfRule type="expression" dxfId="615" priority="105" stopIfTrue="1">
      <formula>OR(($A29="Samstag"),($A29="Sonntag"))</formula>
    </cfRule>
  </conditionalFormatting>
  <conditionalFormatting sqref="F29:H29">
    <cfRule type="expression" dxfId="614" priority="104" stopIfTrue="1">
      <formula>OR(($A29="Samstag"),($A29="Sonntag"))</formula>
    </cfRule>
  </conditionalFormatting>
  <conditionalFormatting sqref="F36:H36">
    <cfRule type="expression" dxfId="613" priority="103" stopIfTrue="1">
      <formula>OR(($A36="Samstag"),($A36="Sonntag"))</formula>
    </cfRule>
  </conditionalFormatting>
  <conditionalFormatting sqref="F36:H36">
    <cfRule type="expression" dxfId="612" priority="102" stopIfTrue="1">
      <formula>OR(($A36="Samstag"),($A36="Sonntag"))</formula>
    </cfRule>
  </conditionalFormatting>
  <conditionalFormatting sqref="F43:H43">
    <cfRule type="expression" dxfId="611" priority="101" stopIfTrue="1">
      <formula>OR(($A43="Samstag"),($A43="Sonntag"))</formula>
    </cfRule>
  </conditionalFormatting>
  <conditionalFormatting sqref="F43:H43">
    <cfRule type="expression" dxfId="610" priority="100" stopIfTrue="1">
      <formula>OR(($A43="Samstag"),($A43="Sonntag"))</formula>
    </cfRule>
  </conditionalFormatting>
  <conditionalFormatting sqref="G24:G28">
    <cfRule type="expression" dxfId="609" priority="99" stopIfTrue="1">
      <formula>OR(($A24="Samstag"),($A24="Sonntag"))</formula>
    </cfRule>
  </conditionalFormatting>
  <conditionalFormatting sqref="G24:G28">
    <cfRule type="expression" dxfId="608" priority="98" stopIfTrue="1">
      <formula>OR(($A24="Samstag"),($A24="Sonntag"))</formula>
    </cfRule>
  </conditionalFormatting>
  <conditionalFormatting sqref="G31:G35">
    <cfRule type="expression" dxfId="607" priority="97" stopIfTrue="1">
      <formula>OR(($A31="Samstag"),($A31="Sonntag"))</formula>
    </cfRule>
  </conditionalFormatting>
  <conditionalFormatting sqref="G31:G35">
    <cfRule type="expression" dxfId="606" priority="96" stopIfTrue="1">
      <formula>OR(($A31="Samstag"),($A31="Sonntag"))</formula>
    </cfRule>
  </conditionalFormatting>
  <conditionalFormatting sqref="G38:G42">
    <cfRule type="expression" dxfId="605" priority="95" stopIfTrue="1">
      <formula>OR(($A38="Samstag"),($A38="Sonntag"))</formula>
    </cfRule>
  </conditionalFormatting>
  <conditionalFormatting sqref="G38:G42">
    <cfRule type="expression" dxfId="604" priority="94" stopIfTrue="1">
      <formula>OR(($A38="Samstag"),($A38="Sonntag"))</formula>
    </cfRule>
  </conditionalFormatting>
  <conditionalFormatting sqref="G45:G49">
    <cfRule type="expression" dxfId="603" priority="93" stopIfTrue="1">
      <formula>OR(($A45="Samstag"),($A45="Sonntag"))</formula>
    </cfRule>
  </conditionalFormatting>
  <conditionalFormatting sqref="G45:G49">
    <cfRule type="expression" dxfId="602" priority="92" stopIfTrue="1">
      <formula>OR(($A45="Samstag"),($A45="Sonntag"))</formula>
    </cfRule>
  </conditionalFormatting>
  <conditionalFormatting sqref="F21">
    <cfRule type="expression" dxfId="601" priority="91" stopIfTrue="1">
      <formula>OR(($A21="Samstag"),($A21="Sonntag"))</formula>
    </cfRule>
  </conditionalFormatting>
  <conditionalFormatting sqref="F21">
    <cfRule type="expression" dxfId="600" priority="90" stopIfTrue="1">
      <formula>OR(($A21="Samstag"),($A21="Sonntag"))</formula>
    </cfRule>
  </conditionalFormatting>
  <conditionalFormatting sqref="F24:F28">
    <cfRule type="expression" dxfId="599" priority="89" stopIfTrue="1">
      <formula>OR(($A24="Samstag"),($A24="Sonntag"))</formula>
    </cfRule>
  </conditionalFormatting>
  <conditionalFormatting sqref="F24:F28">
    <cfRule type="expression" dxfId="598" priority="88" stopIfTrue="1">
      <formula>OR(($A24="Samstag"),($A24="Sonntag"))</formula>
    </cfRule>
  </conditionalFormatting>
  <conditionalFormatting sqref="F31:F35">
    <cfRule type="expression" dxfId="597" priority="87" stopIfTrue="1">
      <formula>OR(($A31="Samstag"),($A31="Sonntag"))</formula>
    </cfRule>
  </conditionalFormatting>
  <conditionalFormatting sqref="F31:F35">
    <cfRule type="expression" dxfId="596" priority="86" stopIfTrue="1">
      <formula>OR(($A31="Samstag"),($A31="Sonntag"))</formula>
    </cfRule>
  </conditionalFormatting>
  <conditionalFormatting sqref="F38:F42">
    <cfRule type="expression" dxfId="595" priority="85" stopIfTrue="1">
      <formula>OR(($A38="Samstag"),($A38="Sonntag"))</formula>
    </cfRule>
  </conditionalFormatting>
  <conditionalFormatting sqref="F38:F42">
    <cfRule type="expression" dxfId="594" priority="84" stopIfTrue="1">
      <formula>OR(($A38="Samstag"),($A38="Sonntag"))</formula>
    </cfRule>
  </conditionalFormatting>
  <conditionalFormatting sqref="H38:H42">
    <cfRule type="expression" dxfId="593" priority="75" stopIfTrue="1">
      <formula>OR(($A38="Samstag"),($A38="Sonntag"))</formula>
    </cfRule>
  </conditionalFormatting>
  <conditionalFormatting sqref="H38:H42">
    <cfRule type="expression" dxfId="592" priority="74" stopIfTrue="1">
      <formula>OR(($A38="Samstag"),($A38="Sonntag"))</formula>
    </cfRule>
  </conditionalFormatting>
  <conditionalFormatting sqref="F45:F49">
    <cfRule type="expression" dxfId="591" priority="83" stopIfTrue="1">
      <formula>OR(($A45="Samstag"),($A45="Sonntag"))</formula>
    </cfRule>
  </conditionalFormatting>
  <conditionalFormatting sqref="F45:F49">
    <cfRule type="expression" dxfId="590" priority="82" stopIfTrue="1">
      <formula>OR(($A45="Samstag"),($A45="Sonntag"))</formula>
    </cfRule>
  </conditionalFormatting>
  <conditionalFormatting sqref="H21">
    <cfRule type="expression" dxfId="589" priority="81" stopIfTrue="1">
      <formula>OR(($A21="Samstag"),($A21="Sonntag"))</formula>
    </cfRule>
  </conditionalFormatting>
  <conditionalFormatting sqref="H21">
    <cfRule type="expression" dxfId="588" priority="80" stopIfTrue="1">
      <formula>OR(($A21="Samstag"),($A21="Sonntag"))</formula>
    </cfRule>
  </conditionalFormatting>
  <conditionalFormatting sqref="H24:H28">
    <cfRule type="expression" dxfId="587" priority="79" stopIfTrue="1">
      <formula>OR(($A24="Samstag"),($A24="Sonntag"))</formula>
    </cfRule>
  </conditionalFormatting>
  <conditionalFormatting sqref="H24:H28">
    <cfRule type="expression" dxfId="586" priority="78" stopIfTrue="1">
      <formula>OR(($A24="Samstag"),($A24="Sonntag"))</formula>
    </cfRule>
  </conditionalFormatting>
  <conditionalFormatting sqref="H31:H35">
    <cfRule type="expression" dxfId="585" priority="77" stopIfTrue="1">
      <formula>OR(($A31="Samstag"),($A31="Sonntag"))</formula>
    </cfRule>
  </conditionalFormatting>
  <conditionalFormatting sqref="H31:H35">
    <cfRule type="expression" dxfId="584" priority="76" stopIfTrue="1">
      <formula>OR(($A31="Samstag"),($A31="Sonntag"))</formula>
    </cfRule>
  </conditionalFormatting>
  <conditionalFormatting sqref="H45:H49">
    <cfRule type="expression" dxfId="583" priority="73" stopIfTrue="1">
      <formula>OR(($A45="Samstag"),($A45="Sonntag"))</formula>
    </cfRule>
  </conditionalFormatting>
  <conditionalFormatting sqref="H45:H49">
    <cfRule type="expression" dxfId="582" priority="72" stopIfTrue="1">
      <formula>OR(($A45="Samstag"),($A45="Sonntag"))</formula>
    </cfRule>
  </conditionalFormatting>
  <conditionalFormatting sqref="J30">
    <cfRule type="expression" dxfId="581" priority="71" stopIfTrue="1">
      <formula>OR(($A30="Samstag"),($A30="Sonntag"))</formula>
    </cfRule>
  </conditionalFormatting>
  <conditionalFormatting sqref="J30">
    <cfRule type="expression" dxfId="580" priority="70" stopIfTrue="1">
      <formula>OR(($A30="Samstag"),($A30="Sonntag"))</formula>
    </cfRule>
  </conditionalFormatting>
  <conditionalFormatting sqref="J50">
    <cfRule type="expression" dxfId="579" priority="59" stopIfTrue="1">
      <formula>OR(($A50="Samstag"),($A50="Sonntag"))</formula>
    </cfRule>
  </conditionalFormatting>
  <conditionalFormatting sqref="J50">
    <cfRule type="expression" dxfId="578" priority="58" stopIfTrue="1">
      <formula>OR(($A50="Samstag"),($A50="Sonntag"))</formula>
    </cfRule>
  </conditionalFormatting>
  <conditionalFormatting sqref="J44">
    <cfRule type="expression" dxfId="577" priority="62" stopIfTrue="1">
      <formula>OR(($A44="Samstag"),($A44="Sonntag"))</formula>
    </cfRule>
  </conditionalFormatting>
  <conditionalFormatting sqref="J30">
    <cfRule type="expression" dxfId="576" priority="66" stopIfTrue="1">
      <formula>OR(($A30="Samstag"),($A30="Sonntag"))</formula>
    </cfRule>
  </conditionalFormatting>
  <conditionalFormatting sqref="J22:J23">
    <cfRule type="expression" dxfId="575" priority="69" stopIfTrue="1">
      <formula>OR(($A22="Samstag"),($A22="Sonntag"))</formula>
    </cfRule>
  </conditionalFormatting>
  <conditionalFormatting sqref="J22">
    <cfRule type="expression" dxfId="574" priority="68" stopIfTrue="1">
      <formula>OR(($A22="Samstag"),($A22="Sonntag"))</formula>
    </cfRule>
  </conditionalFormatting>
  <conditionalFormatting sqref="J23">
    <cfRule type="expression" dxfId="573" priority="67" stopIfTrue="1">
      <formula>OR(($A23="Samstag"),($A23="Sonntag"))</formula>
    </cfRule>
  </conditionalFormatting>
  <conditionalFormatting sqref="J37">
    <cfRule type="expression" dxfId="572" priority="64" stopIfTrue="1">
      <formula>OR(($A37="Samstag"),($A37="Sonntag"))</formula>
    </cfRule>
  </conditionalFormatting>
  <conditionalFormatting sqref="J37">
    <cfRule type="expression" dxfId="571" priority="65" stopIfTrue="1">
      <formula>OR(($A37="Samstag"),($A37="Sonntag"))</formula>
    </cfRule>
  </conditionalFormatting>
  <conditionalFormatting sqref="J37">
    <cfRule type="expression" dxfId="570" priority="63" stopIfTrue="1">
      <formula>OR(($A37="Samstag"),($A37="Sonntag"))</formula>
    </cfRule>
  </conditionalFormatting>
  <conditionalFormatting sqref="J44">
    <cfRule type="expression" dxfId="569" priority="61" stopIfTrue="1">
      <formula>OR(($A44="Samstag"),($A44="Sonntag"))</formula>
    </cfRule>
  </conditionalFormatting>
  <conditionalFormatting sqref="J44">
    <cfRule type="expression" dxfId="568" priority="60" stopIfTrue="1">
      <formula>OR(($A44="Samstag"),($A44="Sonntag"))</formula>
    </cfRule>
  </conditionalFormatting>
  <conditionalFormatting sqref="J20">
    <cfRule type="expression" dxfId="567" priority="57" stopIfTrue="1">
      <formula>OR(($A20="Samstag"),($A20="Sonntag"))</formula>
    </cfRule>
  </conditionalFormatting>
  <conditionalFormatting sqref="J20">
    <cfRule type="expression" dxfId="566" priority="56" stopIfTrue="1">
      <formula>OR(($A20="Samstag"),($A20="Sonntag"))</formula>
    </cfRule>
  </conditionalFormatting>
  <conditionalFormatting sqref="J29">
    <cfRule type="expression" dxfId="565" priority="55" stopIfTrue="1">
      <formula>OR(($A29="Samstag"),($A29="Sonntag"))</formula>
    </cfRule>
  </conditionalFormatting>
  <conditionalFormatting sqref="J29">
    <cfRule type="expression" dxfId="564" priority="54" stopIfTrue="1">
      <formula>OR(($A29="Samstag"),($A29="Sonntag"))</formula>
    </cfRule>
  </conditionalFormatting>
  <conditionalFormatting sqref="J36">
    <cfRule type="expression" dxfId="563" priority="53" stopIfTrue="1">
      <formula>OR(($A36="Samstag"),($A36="Sonntag"))</formula>
    </cfRule>
  </conditionalFormatting>
  <conditionalFormatting sqref="J36">
    <cfRule type="expression" dxfId="562" priority="52" stopIfTrue="1">
      <formula>OR(($A36="Samstag"),($A36="Sonntag"))</formula>
    </cfRule>
  </conditionalFormatting>
  <conditionalFormatting sqref="J43">
    <cfRule type="expression" dxfId="561" priority="51" stopIfTrue="1">
      <formula>OR(($A43="Samstag"),($A43="Sonntag"))</formula>
    </cfRule>
  </conditionalFormatting>
  <conditionalFormatting sqref="J43">
    <cfRule type="expression" dxfId="560" priority="50" stopIfTrue="1">
      <formula>OR(($A43="Samstag"),($A43="Sonntag"))</formula>
    </cfRule>
  </conditionalFormatting>
  <conditionalFormatting sqref="J38:J42">
    <cfRule type="expression" dxfId="559" priority="43" stopIfTrue="1">
      <formula>OR(($A38="Samstag"),($A38="Sonntag"))</formula>
    </cfRule>
  </conditionalFormatting>
  <conditionalFormatting sqref="J38:J42">
    <cfRule type="expression" dxfId="558" priority="42" stopIfTrue="1">
      <formula>OR(($A38="Samstag"),($A38="Sonntag"))</formula>
    </cfRule>
  </conditionalFormatting>
  <conditionalFormatting sqref="J21">
    <cfRule type="expression" dxfId="557" priority="49" stopIfTrue="1">
      <formula>OR(($A21="Samstag"),($A21="Sonntag"))</formula>
    </cfRule>
  </conditionalFormatting>
  <conditionalFormatting sqref="J21">
    <cfRule type="expression" dxfId="556" priority="48" stopIfTrue="1">
      <formula>OR(($A21="Samstag"),($A21="Sonntag"))</formula>
    </cfRule>
  </conditionalFormatting>
  <conditionalFormatting sqref="J24:J28">
    <cfRule type="expression" dxfId="555" priority="47" stopIfTrue="1">
      <formula>OR(($A24="Samstag"),($A24="Sonntag"))</formula>
    </cfRule>
  </conditionalFormatting>
  <conditionalFormatting sqref="J24:J28">
    <cfRule type="expression" dxfId="554" priority="46" stopIfTrue="1">
      <formula>OR(($A24="Samstag"),($A24="Sonntag"))</formula>
    </cfRule>
  </conditionalFormatting>
  <conditionalFormatting sqref="J31:J35">
    <cfRule type="expression" dxfId="553" priority="45" stopIfTrue="1">
      <formula>OR(($A31="Samstag"),($A31="Sonntag"))</formula>
    </cfRule>
  </conditionalFormatting>
  <conditionalFormatting sqref="J31:J35">
    <cfRule type="expression" dxfId="552" priority="44" stopIfTrue="1">
      <formula>OR(($A31="Samstag"),($A31="Sonntag"))</formula>
    </cfRule>
  </conditionalFormatting>
  <conditionalFormatting sqref="J45:J49">
    <cfRule type="expression" dxfId="551" priority="41" stopIfTrue="1">
      <formula>OR(($A45="Samstag"),($A45="Sonntag"))</formula>
    </cfRule>
  </conditionalFormatting>
  <conditionalFormatting sqref="J45:J49">
    <cfRule type="expression" dxfId="550" priority="40" stopIfTrue="1">
      <formula>OR(($A45="Samstag"),($A45="Sonntag"))</formula>
    </cfRule>
  </conditionalFormatting>
  <conditionalFormatting sqref="K30">
    <cfRule type="expression" dxfId="549" priority="39" stopIfTrue="1">
      <formula>OR(($A30="Samstag"),($A30="Sonntag"))</formula>
    </cfRule>
  </conditionalFormatting>
  <conditionalFormatting sqref="K30">
    <cfRule type="expression" dxfId="548" priority="38" stopIfTrue="1">
      <formula>OR(($A30="Samstag"),($A30="Sonntag"))</formula>
    </cfRule>
  </conditionalFormatting>
  <conditionalFormatting sqref="K50">
    <cfRule type="expression" dxfId="547" priority="27" stopIfTrue="1">
      <formula>OR(($A50="Samstag"),($A50="Sonntag"))</formula>
    </cfRule>
  </conditionalFormatting>
  <conditionalFormatting sqref="K50">
    <cfRule type="expression" dxfId="546" priority="26" stopIfTrue="1">
      <formula>OR(($A50="Samstag"),($A50="Sonntag"))</formula>
    </cfRule>
  </conditionalFormatting>
  <conditionalFormatting sqref="K44">
    <cfRule type="expression" dxfId="545" priority="30" stopIfTrue="1">
      <formula>OR(($A44="Samstag"),($A44="Sonntag"))</formula>
    </cfRule>
  </conditionalFormatting>
  <conditionalFormatting sqref="K30">
    <cfRule type="expression" dxfId="544" priority="34" stopIfTrue="1">
      <formula>OR(($A30="Samstag"),($A30="Sonntag"))</formula>
    </cfRule>
  </conditionalFormatting>
  <conditionalFormatting sqref="K22:K23">
    <cfRule type="expression" dxfId="543" priority="37" stopIfTrue="1">
      <formula>OR(($A22="Samstag"),($A22="Sonntag"))</formula>
    </cfRule>
  </conditionalFormatting>
  <conditionalFormatting sqref="K22">
    <cfRule type="expression" dxfId="542" priority="36" stopIfTrue="1">
      <formula>OR(($A22="Samstag"),($A22="Sonntag"))</formula>
    </cfRule>
  </conditionalFormatting>
  <conditionalFormatting sqref="K23">
    <cfRule type="expression" dxfId="541" priority="35" stopIfTrue="1">
      <formula>OR(($A23="Samstag"),($A23="Sonntag"))</formula>
    </cfRule>
  </conditionalFormatting>
  <conditionalFormatting sqref="K37">
    <cfRule type="expression" dxfId="540" priority="32" stopIfTrue="1">
      <formula>OR(($A37="Samstag"),($A37="Sonntag"))</formula>
    </cfRule>
  </conditionalFormatting>
  <conditionalFormatting sqref="K37">
    <cfRule type="expression" dxfId="539" priority="33" stopIfTrue="1">
      <formula>OR(($A37="Samstag"),($A37="Sonntag"))</formula>
    </cfRule>
  </conditionalFormatting>
  <conditionalFormatting sqref="K37">
    <cfRule type="expression" dxfId="538" priority="31" stopIfTrue="1">
      <formula>OR(($A37="Samstag"),($A37="Sonntag"))</formula>
    </cfRule>
  </conditionalFormatting>
  <conditionalFormatting sqref="K44">
    <cfRule type="expression" dxfId="537" priority="29" stopIfTrue="1">
      <formula>OR(($A44="Samstag"),($A44="Sonntag"))</formula>
    </cfRule>
  </conditionalFormatting>
  <conditionalFormatting sqref="K44">
    <cfRule type="expression" dxfId="536" priority="28" stopIfTrue="1">
      <formula>OR(($A44="Samstag"),($A44="Sonntag"))</formula>
    </cfRule>
  </conditionalFormatting>
  <conditionalFormatting sqref="K20">
    <cfRule type="expression" dxfId="535" priority="25" stopIfTrue="1">
      <formula>OR(($A20="Samstag"),($A20="Sonntag"))</formula>
    </cfRule>
  </conditionalFormatting>
  <conditionalFormatting sqref="K20">
    <cfRule type="expression" dxfId="534" priority="24" stopIfTrue="1">
      <formula>OR(($A20="Samstag"),($A20="Sonntag"))</formula>
    </cfRule>
  </conditionalFormatting>
  <conditionalFormatting sqref="K29">
    <cfRule type="expression" dxfId="533" priority="23" stopIfTrue="1">
      <formula>OR(($A29="Samstag"),($A29="Sonntag"))</formula>
    </cfRule>
  </conditionalFormatting>
  <conditionalFormatting sqref="K29">
    <cfRule type="expression" dxfId="532" priority="22" stopIfTrue="1">
      <formula>OR(($A29="Samstag"),($A29="Sonntag"))</formula>
    </cfRule>
  </conditionalFormatting>
  <conditionalFormatting sqref="K36">
    <cfRule type="expression" dxfId="531" priority="21" stopIfTrue="1">
      <formula>OR(($A36="Samstag"),($A36="Sonntag"))</formula>
    </cfRule>
  </conditionalFormatting>
  <conditionalFormatting sqref="K36">
    <cfRule type="expression" dxfId="530" priority="20" stopIfTrue="1">
      <formula>OR(($A36="Samstag"),($A36="Sonntag"))</formula>
    </cfRule>
  </conditionalFormatting>
  <conditionalFormatting sqref="K43">
    <cfRule type="expression" dxfId="529" priority="19" stopIfTrue="1">
      <formula>OR(($A43="Samstag"),($A43="Sonntag"))</formula>
    </cfRule>
  </conditionalFormatting>
  <conditionalFormatting sqref="K43">
    <cfRule type="expression" dxfId="528" priority="18" stopIfTrue="1">
      <formula>OR(($A43="Samstag"),($A43="Sonntag"))</formula>
    </cfRule>
  </conditionalFormatting>
  <conditionalFormatting sqref="K38:K42">
    <cfRule type="expression" dxfId="527" priority="11" stopIfTrue="1">
      <formula>OR(($A38="Samstag"),($A38="Sonntag"))</formula>
    </cfRule>
  </conditionalFormatting>
  <conditionalFormatting sqref="K38:K42">
    <cfRule type="expression" dxfId="526" priority="10" stopIfTrue="1">
      <formula>OR(($A38="Samstag"),($A38="Sonntag"))</formula>
    </cfRule>
  </conditionalFormatting>
  <conditionalFormatting sqref="K21">
    <cfRule type="expression" dxfId="525" priority="17" stopIfTrue="1">
      <formula>OR(($A21="Samstag"),($A21="Sonntag"))</formula>
    </cfRule>
  </conditionalFormatting>
  <conditionalFormatting sqref="K21">
    <cfRule type="expression" dxfId="524" priority="16" stopIfTrue="1">
      <formula>OR(($A21="Samstag"),($A21="Sonntag"))</formula>
    </cfRule>
  </conditionalFormatting>
  <conditionalFormatting sqref="K24:K28">
    <cfRule type="expression" dxfId="523" priority="15" stopIfTrue="1">
      <formula>OR(($A24="Samstag"),($A24="Sonntag"))</formula>
    </cfRule>
  </conditionalFormatting>
  <conditionalFormatting sqref="K24:K28">
    <cfRule type="expression" dxfId="522" priority="14" stopIfTrue="1">
      <formula>OR(($A24="Samstag"),($A24="Sonntag"))</formula>
    </cfRule>
  </conditionalFormatting>
  <conditionalFormatting sqref="K31:K35">
    <cfRule type="expression" dxfId="521" priority="13" stopIfTrue="1">
      <formula>OR(($A31="Samstag"),($A31="Sonntag"))</formula>
    </cfRule>
  </conditionalFormatting>
  <conditionalFormatting sqref="K31:K35">
    <cfRule type="expression" dxfId="520" priority="12" stopIfTrue="1">
      <formula>OR(($A31="Samstag"),($A31="Sonntag"))</formula>
    </cfRule>
  </conditionalFormatting>
  <conditionalFormatting sqref="K45:K49">
    <cfRule type="expression" dxfId="519" priority="9" stopIfTrue="1">
      <formula>OR(($A45="Samstag"),($A45="Sonntag"))</formula>
    </cfRule>
  </conditionalFormatting>
  <conditionalFormatting sqref="K45:K49">
    <cfRule type="expression" dxfId="518" priority="8" stopIfTrue="1">
      <formula>OR(($A45="Samstag"),($A45="Sonntag"))</formula>
    </cfRule>
  </conditionalFormatting>
  <conditionalFormatting sqref="N11 N15">
    <cfRule type="cellIs" dxfId="517" priority="6" stopIfTrue="1" operator="equal">
      <formula>0</formula>
    </cfRule>
  </conditionalFormatting>
  <conditionalFormatting sqref="N11">
    <cfRule type="cellIs" dxfId="516" priority="128" stopIfTrue="1" operator="equal">
      <formula>$F$10</formula>
    </cfRule>
    <cfRule type="cellIs" dxfId="515" priority="129" stopIfTrue="1" operator="notEqual">
      <formula>$F$10</formula>
    </cfRule>
  </conditionalFormatting>
  <conditionalFormatting sqref="N15">
    <cfRule type="cellIs" dxfId="514" priority="7" stopIfTrue="1" operator="notEqual">
      <formula>$F$14</formula>
    </cfRule>
    <cfRule type="cellIs" dxfId="513" priority="127" stopIfTrue="1" operator="equal">
      <formula>$F$14</formula>
    </cfRule>
  </conditionalFormatting>
  <conditionalFormatting sqref="I20:I50">
    <cfRule type="expression" dxfId="512" priority="3" stopIfTrue="1">
      <formula>OR(($A20="Samstag"),($A20="Sonntag"))</formula>
    </cfRule>
  </conditionalFormatting>
  <conditionalFormatting sqref="I20:I50">
    <cfRule type="expression" dxfId="511" priority="2" stopIfTrue="1">
      <formula>OR(($A20="Samstag"),($A20="Sonntag"))</formula>
    </cfRule>
  </conditionalFormatting>
  <conditionalFormatting sqref="E20:E50">
    <cfRule type="expression" dxfId="510" priority="1" stopIfTrue="1">
      <formula>OR(($A20="Samstag"),($A20="Sonntag"))</formula>
    </cfRule>
  </conditionalFormatting>
  <dataValidations count="7">
    <dataValidation type="decimal" allowBlank="1" showInputMessage="1" showErrorMessage="1" errorTitle="Eingabefehler" error="Bitte geben Sie eine positive Dezimalzahl ein." sqref="D20:D50">
      <formula1>0</formula1>
      <formula2>20</formula2>
    </dataValidation>
    <dataValidation type="decimal" allowBlank="1" showInputMessage="1" showErrorMessage="1" errorTitle="Eingabefehler" error="Bitte geben Sie eine Uhrzeit im Dezimalformat ( hh,mm ) zwischen 0,00 und 23,59 ein." sqref="F20:H50">
      <formula1>0</formula1>
      <formula2>23.59</formula2>
    </dataValidation>
    <dataValidation type="decimal" allowBlank="1" showInputMessage="1" showErrorMessage="1" sqref="I10:M10 I14:M14">
      <formula1>$AA$33</formula1>
      <formula2>$AA$34</formula2>
    </dataValidation>
    <dataValidation showInputMessage="1" showErrorMessage="1" sqref="G8:I8"/>
    <dataValidation type="decimal" allowBlank="1" showInputMessage="1" showErrorMessage="1" errorTitle="Eingabefehler" error="Bitte geben Sie eine Dezimalzahl ein." sqref="M7">
      <formula1>-1000</formula1>
      <formula2>1000</formula2>
    </dataValidation>
    <dataValidation type="list" allowBlank="1" showInputMessage="1" showErrorMessage="1" sqref="E15:F15">
      <formula1>$B$20:$B$50</formula1>
    </dataValidation>
    <dataValidation type="list" allowBlank="1" showInputMessage="1" showErrorMessage="1" sqref="C20:C50">
      <formula1>Vorgaben</formula1>
    </dataValidation>
  </dataValidations>
  <pageMargins left="0.43307086614173229" right="0.23622047244094491" top="0.89" bottom="0.54" header="0.4" footer="0.31496062992125984"/>
  <pageSetup paperSize="9" scale="68" fitToWidth="0" fitToHeight="0" orientation="portrait" r:id="rId1"/>
  <headerFooter alignWithMargins="0">
    <oddHeader>&amp;L&amp;G</oddHeader>
    <oddFooter>&amp;L&amp;"-,Standard"&amp;8FeU-SH31-2015&amp;R&amp;"-,Standard"&amp;8Arbeitszeitkonto - Stand: 15.04.2015</oddFooter>
  </headerFooter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15</vt:i4>
      </vt:variant>
      <vt:variant>
        <vt:lpstr>Benannte Bereiche</vt:lpstr>
      </vt:variant>
      <vt:variant>
        <vt:i4>15</vt:i4>
      </vt:variant>
    </vt:vector>
  </HeadingPairs>
  <TitlesOfParts>
    <vt:vector size="30" baseType="lpstr"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Hinweise</vt:lpstr>
      <vt:lpstr>Parameter</vt:lpstr>
      <vt:lpstr>Januar ALT</vt:lpstr>
      <vt:lpstr>April!Druckbereich</vt:lpstr>
      <vt:lpstr>August!Druckbereich</vt:lpstr>
      <vt:lpstr>Dezember!Druckbereich</vt:lpstr>
      <vt:lpstr>Februar!Druckbereich</vt:lpstr>
      <vt:lpstr>Hinweise!Druckbereich</vt:lpstr>
      <vt:lpstr>Januar!Druckbereich</vt:lpstr>
      <vt:lpstr>'Januar ALT'!Druckbereich</vt:lpstr>
      <vt:lpstr>Juli!Druckbereich</vt:lpstr>
      <vt:lpstr>Juni!Druckbereich</vt:lpstr>
      <vt:lpstr>Mai!Druckbereich</vt:lpstr>
      <vt:lpstr>März!Druckbereich</vt:lpstr>
      <vt:lpstr>November!Druckbereich</vt:lpstr>
      <vt:lpstr>Oktober!Druckbereich</vt:lpstr>
      <vt:lpstr>September!Druckbereich</vt:lpstr>
      <vt:lpstr>Vorgaben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jaldag</dc:creator>
  <cp:lastModifiedBy>test1</cp:lastModifiedBy>
  <cp:lastPrinted>2015-05-18T09:31:52Z</cp:lastPrinted>
  <dcterms:created xsi:type="dcterms:W3CDTF">2015-01-12T09:04:31Z</dcterms:created>
  <dcterms:modified xsi:type="dcterms:W3CDTF">2018-08-07T08:14:42Z</dcterms:modified>
</cp:coreProperties>
</file>