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Käufer\Downloads\"/>
    </mc:Choice>
  </mc:AlternateContent>
  <xr:revisionPtr revIDLastSave="0" documentId="13_ncr:1_{7CC040AC-D103-4C51-B4D5-38A683465FC9}" xr6:coauthVersionLast="47" xr6:coauthVersionMax="47" xr10:uidLastSave="{00000000-0000-0000-0000-000000000000}"/>
  <bookViews>
    <workbookView xWindow="10960" yWindow="760" windowWidth="16800" windowHeight="9670" xr2:uid="{00000000-000D-0000-FFFF-FFFF00000000}"/>
  </bookViews>
  <sheets>
    <sheet name="data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9" i="1"/>
  <c r="B5" i="1"/>
  <c r="B56" i="1"/>
  <c r="B55" i="1"/>
  <c r="B54" i="1"/>
  <c r="B53" i="1"/>
  <c r="B52" i="1"/>
  <c r="B49" i="1"/>
  <c r="B48" i="1"/>
  <c r="B47" i="1"/>
  <c r="B44" i="1"/>
  <c r="B40" i="1"/>
  <c r="B42" i="1"/>
  <c r="B41" i="1"/>
  <c r="A36" i="1"/>
  <c r="A35" i="1"/>
  <c r="A34" i="1"/>
  <c r="A33" i="1"/>
  <c r="A32" i="1"/>
  <c r="A31" i="1"/>
  <c r="B36" i="1"/>
  <c r="B35" i="1"/>
  <c r="B34" i="1"/>
  <c r="B33" i="1"/>
  <c r="B32" i="1"/>
  <c r="B31" i="1"/>
  <c r="B30" i="1"/>
  <c r="A30" i="1"/>
  <c r="C26" i="1"/>
  <c r="C25" i="1"/>
  <c r="C24" i="1"/>
  <c r="B24" i="1"/>
  <c r="C23" i="1"/>
  <c r="B23" i="1"/>
  <c r="C22" i="1" a="1"/>
  <c r="C22" i="1" s="1"/>
  <c r="B22" i="1" a="1"/>
  <c r="B22" i="1" s="1"/>
  <c r="C21" i="1"/>
  <c r="B21" i="1"/>
  <c r="C20" i="1"/>
  <c r="B20" i="1"/>
  <c r="C19" i="1"/>
  <c r="B19" i="1"/>
  <c r="C18" i="1"/>
  <c r="B18" i="1"/>
  <c r="C27" i="1" l="1"/>
</calcChain>
</file>

<file path=xl/sharedStrings.xml><?xml version="1.0" encoding="utf-8"?>
<sst xmlns="http://schemas.openxmlformats.org/spreadsheetml/2006/main" count="40" uniqueCount="38">
  <si>
    <t xml:space="preserve">
</t>
  </si>
  <si>
    <t>Jahr</t>
  </si>
  <si>
    <t>in %</t>
  </si>
  <si>
    <t>Stand</t>
  </si>
  <si>
    <t>© Statistisches Bundesamt (Destatis), 2022</t>
  </si>
  <si>
    <t>Exportquote</t>
  </si>
  <si>
    <t>Jahreszahl</t>
  </si>
  <si>
    <t>Berechnung</t>
  </si>
  <si>
    <t>Modus</t>
  </si>
  <si>
    <t>arithmetischer Mittelwert</t>
  </si>
  <si>
    <t>Median</t>
  </si>
  <si>
    <t>Spannweite</t>
  </si>
  <si>
    <t>mittlere Abweichungen vom Median</t>
  </si>
  <si>
    <t>Stichprobenvarianz</t>
  </si>
  <si>
    <t>Variationskoeffizient</t>
  </si>
  <si>
    <t>Kovarianz (bezieht sich auf beides)</t>
  </si>
  <si>
    <t>Rangkorrelationskoeffizient</t>
  </si>
  <si>
    <t>Korrelationskoeffizient (")</t>
  </si>
  <si>
    <t>Rang Jahr</t>
  </si>
  <si>
    <t>Rang Exportquote</t>
  </si>
  <si>
    <t>Quartilsabstand R_Q0.5</t>
  </si>
  <si>
    <t>1. Quartil</t>
  </si>
  <si>
    <t>2. Quartil/Median</t>
  </si>
  <si>
    <t>3. Quartil</t>
  </si>
  <si>
    <t>Dezile</t>
  </si>
  <si>
    <t>Quartile</t>
  </si>
  <si>
    <t>1. Dezil</t>
  </si>
  <si>
    <t>2. Dezil</t>
  </si>
  <si>
    <t>3. Dezil</t>
  </si>
  <si>
    <t>4. Dezil</t>
  </si>
  <si>
    <t>5. Dezil</t>
  </si>
  <si>
    <t>6. Dezil</t>
  </si>
  <si>
    <t>7. Dezil</t>
  </si>
  <si>
    <t>8. Dezil</t>
  </si>
  <si>
    <t>9. Dezil</t>
  </si>
  <si>
    <t>10. Dezil/Maximum</t>
  </si>
  <si>
    <t>bereinigt durch Mittelwert über alle gegebenen Jahre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</si>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</sst>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52" sqref="B52"/>
    </sheetView>
  </sheetViews>
  <sheetFormatPr baseColWidth="10" defaultRowHeight="14.5" x14ac:dyDescent="0.35"/>
  <cols>
    <col min="1" max="1" width="35.08984375" customWidth="1"/>
    <col min="2" max="2" width="22.26953125" customWidth="1"/>
  </cols>
  <sheetData>
    <row r="1" spans="1:4" ht="29" x14ac:dyDescent="0.35">
      <c r="A1" s="1" t="s">
        <v>0</v>
      </c>
      <c r="D1" t="s">
        <v>36</v>
      </c>
    </row>
    <row r="2" spans="1:4" x14ac:dyDescent="0.35">
      <c r="A2" t="s">
        <v>1</v>
      </c>
      <c r="B2" t="s">
        <v>5</v>
      </c>
    </row>
    <row r="3" spans="1:4" x14ac:dyDescent="0.35">
      <c r="B3" t="s">
        <v>2</v>
      </c>
    </row>
    <row r="4" spans="1:4" x14ac:dyDescent="0.35">
      <c r="A4">
        <v>2021</v>
      </c>
      <c r="B4">
        <v>47</v>
      </c>
    </row>
    <row r="5" spans="1:4" x14ac:dyDescent="0.35">
      <c r="A5">
        <v>2020</v>
      </c>
      <c r="B5">
        <f>AVERAGE(B4,B6,B7,B8,B10)</f>
        <v>47.019999999999996</v>
      </c>
      <c r="D5" t="s">
        <v>37</v>
      </c>
    </row>
    <row r="6" spans="1:4" x14ac:dyDescent="0.35">
      <c r="A6">
        <v>2019</v>
      </c>
      <c r="B6">
        <v>46.7</v>
      </c>
    </row>
    <row r="7" spans="1:4" x14ac:dyDescent="0.35">
      <c r="A7">
        <v>2018</v>
      </c>
      <c r="B7">
        <v>47.3</v>
      </c>
    </row>
    <row r="8" spans="1:4" x14ac:dyDescent="0.35">
      <c r="A8">
        <v>2017</v>
      </c>
      <c r="B8">
        <v>47.2</v>
      </c>
    </row>
    <row r="9" spans="1:4" x14ac:dyDescent="0.35">
      <c r="A9">
        <v>2016</v>
      </c>
      <c r="B9">
        <f>AVERAGE(B4,B6,B7,B8,B10)</f>
        <v>47.019999999999996</v>
      </c>
      <c r="D9" t="s">
        <v>37</v>
      </c>
    </row>
    <row r="10" spans="1:4" x14ac:dyDescent="0.35">
      <c r="A10">
        <v>2015</v>
      </c>
      <c r="B10">
        <v>46.9</v>
      </c>
    </row>
    <row r="11" spans="1:4" x14ac:dyDescent="0.35">
      <c r="A11" t="s">
        <v>3</v>
      </c>
    </row>
    <row r="12" spans="1:4" x14ac:dyDescent="0.35">
      <c r="A12" s="2">
        <v>44816</v>
      </c>
    </row>
    <row r="13" spans="1:4" x14ac:dyDescent="0.35">
      <c r="A13" t="s">
        <v>4</v>
      </c>
    </row>
    <row r="17" spans="1:3" ht="15" thickBot="1" x14ac:dyDescent="0.4">
      <c r="A17" s="5" t="s">
        <v>7</v>
      </c>
      <c r="B17" s="5" t="s">
        <v>6</v>
      </c>
      <c r="C17" s="5" t="s">
        <v>5</v>
      </c>
    </row>
    <row r="18" spans="1:3" x14ac:dyDescent="0.35">
      <c r="A18" s="4" t="s">
        <v>8</v>
      </c>
      <c r="B18" s="4" t="e">
        <f>MODE(A4:A10)</f>
        <v>#N/A</v>
      </c>
      <c r="C18" s="4">
        <f>MODE(B4:B10)</f>
        <v>47.019999999999996</v>
      </c>
    </row>
    <row r="19" spans="1:3" x14ac:dyDescent="0.35">
      <c r="A19" s="3" t="s">
        <v>9</v>
      </c>
      <c r="B19" s="3">
        <f>AVERAGE(A4:A10)</f>
        <v>2018</v>
      </c>
      <c r="C19" s="3">
        <f>AVERAGE(B4:B10)</f>
        <v>47.019999999999989</v>
      </c>
    </row>
    <row r="20" spans="1:3" x14ac:dyDescent="0.35">
      <c r="A20" s="3" t="s">
        <v>10</v>
      </c>
      <c r="B20" s="3">
        <f>MEDIAN(A4:A10)</f>
        <v>2018</v>
      </c>
      <c r="C20" s="3">
        <f>MEDIAN(B4:B10)</f>
        <v>47.019999999999996</v>
      </c>
    </row>
    <row r="21" spans="1:3" x14ac:dyDescent="0.35">
      <c r="A21" s="3" t="s">
        <v>11</v>
      </c>
      <c r="B21" s="3">
        <f>MAX(A4:A10)-MIN(A4:A10)</f>
        <v>6</v>
      </c>
      <c r="C21" s="3">
        <f>MAX(B4:B10)-MIN(B4:B10)</f>
        <v>0.59999999999999432</v>
      </c>
    </row>
    <row r="22" spans="1:3" x14ac:dyDescent="0.35">
      <c r="A22" s="3" t="s">
        <v>12</v>
      </c>
      <c r="B22" s="3">
        <f t="array" ref="B22">SUM(ABS(A4:A10-MEDIAN(A4:A10)))/COUNT(A4:A10)</f>
        <v>1.7142857142857142</v>
      </c>
      <c r="C22" s="3">
        <f t="array" ref="C22">SUM(ABS(B4:B10-MEDIAN(B4:B10)))/COUNT(B4:B10)</f>
        <v>0.13142857142857065</v>
      </c>
    </row>
    <row r="23" spans="1:3" x14ac:dyDescent="0.35">
      <c r="A23" s="3" t="s">
        <v>13</v>
      </c>
      <c r="B23" s="3">
        <f>VAR(A4:A10)</f>
        <v>4.666666666666667</v>
      </c>
      <c r="C23" s="3">
        <f>VAR(B4:B10)</f>
        <v>3.7999999999999659E-2</v>
      </c>
    </row>
    <row r="24" spans="1:3" x14ac:dyDescent="0.35">
      <c r="A24" s="3" t="s">
        <v>14</v>
      </c>
      <c r="B24" s="3">
        <f>STDEV(A4:A10)/AVERAGE(A4:A10)</f>
        <v>1.0704890482999439E-3</v>
      </c>
      <c r="C24" s="3">
        <f>STDEV(B4:B10)/AVERAGE(B4:B10)</f>
        <v>4.145807888051435E-3</v>
      </c>
    </row>
    <row r="25" spans="1:3" x14ac:dyDescent="0.35">
      <c r="A25" s="3" t="s">
        <v>15</v>
      </c>
      <c r="B25" s="3"/>
      <c r="C25" s="3">
        <f>_xlfn.COVARIANCE.P(A4:A10,B4:B10)</f>
        <v>-2.8571428571427963E-2</v>
      </c>
    </row>
    <row r="26" spans="1:3" x14ac:dyDescent="0.35">
      <c r="A26" s="3" t="s">
        <v>17</v>
      </c>
      <c r="B26" s="3"/>
      <c r="C26" s="3">
        <f>CORREL(A4:A10,B4:B10)</f>
        <v>-7.9155948357661612E-2</v>
      </c>
    </row>
    <row r="27" spans="1:3" x14ac:dyDescent="0.35">
      <c r="A27" s="3" t="s">
        <v>16</v>
      </c>
      <c r="B27" s="3"/>
      <c r="C27" s="3">
        <f>CORREL(A30:A36,B30:B36)</f>
        <v>-7.207499701564471E-2</v>
      </c>
    </row>
    <row r="29" spans="1:3" ht="15" thickBot="1" x14ac:dyDescent="0.4">
      <c r="A29" s="5" t="s">
        <v>18</v>
      </c>
      <c r="B29" s="5" t="s">
        <v>19</v>
      </c>
    </row>
    <row r="30" spans="1:3" x14ac:dyDescent="0.35">
      <c r="A30" s="4">
        <f>_xlfn.RANK.AVG(A4,A4:A10)</f>
        <v>1</v>
      </c>
      <c r="B30" s="4">
        <f>_xlfn.RANK.AVG(B4,B4:B10)</f>
        <v>5</v>
      </c>
    </row>
    <row r="31" spans="1:3" x14ac:dyDescent="0.35">
      <c r="A31" s="4">
        <f>_xlfn.RANK.AVG(A5,A4:A10)</f>
        <v>2</v>
      </c>
      <c r="B31" s="4">
        <f>_xlfn.RANK.AVG(B5,B4:B10)</f>
        <v>3.5</v>
      </c>
    </row>
    <row r="32" spans="1:3" x14ac:dyDescent="0.35">
      <c r="A32" s="4">
        <f>_xlfn.RANK.AVG(A6,A4:A10)</f>
        <v>3</v>
      </c>
      <c r="B32" s="4">
        <f>_xlfn.RANK.AVG(B6,B4:B10)</f>
        <v>7</v>
      </c>
    </row>
    <row r="33" spans="1:2" x14ac:dyDescent="0.35">
      <c r="A33" s="4">
        <f>_xlfn.RANK.AVG(A7,A4:A10)</f>
        <v>4</v>
      </c>
      <c r="B33" s="4">
        <f>_xlfn.RANK.AVG(B7,B4:B10)</f>
        <v>1</v>
      </c>
    </row>
    <row r="34" spans="1:2" x14ac:dyDescent="0.35">
      <c r="A34" s="4">
        <f>_xlfn.RANK.AVG(A8,A4:A10)</f>
        <v>5</v>
      </c>
      <c r="B34" s="4">
        <f>_xlfn.RANK.AVG(B8,B4:B10)</f>
        <v>2</v>
      </c>
    </row>
    <row r="35" spans="1:2" x14ac:dyDescent="0.35">
      <c r="A35" s="4">
        <f>_xlfn.RANK.AVG(A9,A4:A10)</f>
        <v>6</v>
      </c>
      <c r="B35" s="4">
        <f>_xlfn.RANK.AVG(B9,B4:B10)</f>
        <v>3.5</v>
      </c>
    </row>
    <row r="36" spans="1:2" x14ac:dyDescent="0.35">
      <c r="A36" s="4">
        <f>_xlfn.RANK.AVG(A10,A4:A10)</f>
        <v>7</v>
      </c>
      <c r="B36" s="4">
        <f>_xlfn.RANK.AVG(B10,B4:B10)</f>
        <v>6</v>
      </c>
    </row>
    <row r="39" spans="1:2" x14ac:dyDescent="0.35">
      <c r="A39" t="s">
        <v>25</v>
      </c>
    </row>
    <row r="40" spans="1:2" x14ac:dyDescent="0.35">
      <c r="A40" s="3" t="s">
        <v>21</v>
      </c>
      <c r="B40" s="3">
        <f>QUARTILE(B4:B10,1)</f>
        <v>46.95</v>
      </c>
    </row>
    <row r="41" spans="1:2" x14ac:dyDescent="0.35">
      <c r="A41" s="3" t="s">
        <v>22</v>
      </c>
      <c r="B41" s="3">
        <f>QUARTILE(B4:B10,2)</f>
        <v>47.019999999999996</v>
      </c>
    </row>
    <row r="42" spans="1:2" x14ac:dyDescent="0.35">
      <c r="A42" s="3" t="s">
        <v>23</v>
      </c>
      <c r="B42" s="3">
        <f>QUARTILE(B4:B10,3)</f>
        <v>47.11</v>
      </c>
    </row>
    <row r="44" spans="1:2" x14ac:dyDescent="0.35">
      <c r="A44" t="s">
        <v>20</v>
      </c>
      <c r="B44">
        <f>QUARTILE(B4:B10,3)-QUARTILE(B4:B10,1)</f>
        <v>0.15999999999999659</v>
      </c>
    </row>
    <row r="46" spans="1:2" x14ac:dyDescent="0.35">
      <c r="A46" t="s">
        <v>24</v>
      </c>
    </row>
    <row r="47" spans="1:2" x14ac:dyDescent="0.35">
      <c r="A47" s="3" t="s">
        <v>26</v>
      </c>
      <c r="B47" s="3">
        <f>PERCENTILE(B4:B10,10/100)</f>
        <v>46.82</v>
      </c>
    </row>
    <row r="48" spans="1:2" x14ac:dyDescent="0.35">
      <c r="A48" s="3" t="s">
        <v>27</v>
      </c>
      <c r="B48" s="3">
        <f>PERCENTILE(B4:B10,20/100)</f>
        <v>46.92</v>
      </c>
    </row>
    <row r="49" spans="1:2" x14ac:dyDescent="0.35">
      <c r="A49" s="3" t="s">
        <v>28</v>
      </c>
      <c r="B49" s="3">
        <f>PERCENTILE(B4:B10,30/100)</f>
        <v>46.98</v>
      </c>
    </row>
    <row r="50" spans="1:2" x14ac:dyDescent="0.35">
      <c r="A50" s="3" t="s">
        <v>29</v>
      </c>
      <c r="B50" s="3">
        <f>PERCENTILE(B4:B10,40/100)</f>
        <v>47.007999999999996</v>
      </c>
    </row>
    <row r="51" spans="1:2" x14ac:dyDescent="0.35">
      <c r="A51" s="3" t="s">
        <v>30</v>
      </c>
      <c r="B51" s="3">
        <f>PERCENTILE(B4:B10,50/100)</f>
        <v>47.019999999999996</v>
      </c>
    </row>
    <row r="52" spans="1:2" x14ac:dyDescent="0.35">
      <c r="A52" s="3" t="s">
        <v>31</v>
      </c>
      <c r="B52" s="3">
        <f>PERCENTILE(B4:B10,60/100)</f>
        <v>47.019999999999996</v>
      </c>
    </row>
    <row r="53" spans="1:2" x14ac:dyDescent="0.35">
      <c r="A53" s="3" t="s">
        <v>32</v>
      </c>
      <c r="B53" s="3">
        <f>PERCENTILE(B4:B10,70/100)</f>
        <v>47.055999999999997</v>
      </c>
    </row>
    <row r="54" spans="1:2" x14ac:dyDescent="0.35">
      <c r="A54" s="3" t="s">
        <v>33</v>
      </c>
      <c r="B54" s="3">
        <f>PERCENTILE(B4:B10,80/100)</f>
        <v>47.164000000000001</v>
      </c>
    </row>
    <row r="55" spans="1:2" x14ac:dyDescent="0.35">
      <c r="A55" s="3" t="s">
        <v>34</v>
      </c>
      <c r="B55" s="3">
        <f>PERCENTILE(B4:B10,90/100)</f>
        <v>47.24</v>
      </c>
    </row>
    <row r="56" spans="1:2" x14ac:dyDescent="0.35">
      <c r="A56" s="3" t="s">
        <v>35</v>
      </c>
      <c r="B56" s="3">
        <f>PERCENTILE(B4:B10,100/100)</f>
        <v>47.3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Käufer</dc:creator>
  <cp:lastModifiedBy>Christian Käufer</cp:lastModifiedBy>
  <dcterms:created xsi:type="dcterms:W3CDTF">2022-12-21T11:03:33Z</dcterms:created>
  <dcterms:modified xsi:type="dcterms:W3CDTF">2023-02-27T20:13:10Z</dcterms:modified>
</cp:coreProperties>
</file>