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OneDrive\Excel\"/>
    </mc:Choice>
  </mc:AlternateContent>
  <bookViews>
    <workbookView xWindow="2040" yWindow="0" windowWidth="20265" windowHeight="9555"/>
  </bookViews>
  <sheets>
    <sheet name="Bar chart" sheetId="2" r:id="rId1"/>
    <sheet name="Pivot" sheetId="3" r:id="rId2"/>
    <sheet name="Main" sheetId="1" r:id="rId3"/>
    <sheet name="Main_Summ" sheetId="5" r:id="rId4"/>
    <sheet name="Main_Pivot" sheetId="6" r:id="rId5"/>
    <sheet name="Topics" sheetId="4" r:id="rId6"/>
  </sheets>
  <definedNames>
    <definedName name="_xlnm._FilterDatabase" localSheetId="2" hidden="1">Main!$A$1:$C$30</definedName>
    <definedName name="Accessibility">Topics!$J$2</definedName>
    <definedName name="Chat">Topics!$H$2</definedName>
    <definedName name="Fingerprint_Login">Topics!$B$2:$B$3</definedName>
    <definedName name="Navigation">Topics!$D$2</definedName>
    <definedName name="NFC">Topics!$A$2:$A$5</definedName>
    <definedName name="Payments">Topics!$G$2:$G$3</definedName>
    <definedName name="Quick_balance">Topics!$F$2</definedName>
    <definedName name="Security">Topics!$C$2</definedName>
    <definedName name="Statements">Topics!$I$2</definedName>
    <definedName name="Visual">Topics!$E$2:$E$4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5" l="1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C36" i="5"/>
  <c r="D36" i="5"/>
  <c r="B36" i="5"/>
  <c r="E3" i="1"/>
  <c r="F3" i="1"/>
  <c r="G3" i="1"/>
  <c r="J3" i="1"/>
  <c r="K3" i="1"/>
  <c r="L3" i="1"/>
  <c r="M3" i="1"/>
  <c r="N3" i="1"/>
  <c r="E4" i="1"/>
  <c r="F4" i="1"/>
  <c r="G4" i="1"/>
  <c r="H4" i="1"/>
  <c r="I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I6" i="1"/>
  <c r="J6" i="1"/>
  <c r="K6" i="1"/>
  <c r="L6" i="1"/>
  <c r="M6" i="1"/>
  <c r="N6" i="1"/>
  <c r="E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M9" i="1"/>
  <c r="N9" i="1"/>
  <c r="E10" i="1"/>
  <c r="F10" i="1"/>
  <c r="G10" i="1"/>
  <c r="H10" i="1"/>
  <c r="J10" i="1"/>
  <c r="K10" i="1"/>
  <c r="L10" i="1"/>
  <c r="M10" i="1"/>
  <c r="N10" i="1"/>
  <c r="E11" i="1"/>
  <c r="F11" i="1"/>
  <c r="G11" i="1"/>
  <c r="I11" i="1"/>
  <c r="K11" i="1"/>
  <c r="L11" i="1"/>
  <c r="M11" i="1"/>
  <c r="N11" i="1"/>
  <c r="E12" i="1"/>
  <c r="F12" i="1"/>
  <c r="G12" i="1"/>
  <c r="H12" i="1"/>
  <c r="J12" i="1"/>
  <c r="L12" i="1"/>
  <c r="M12" i="1"/>
  <c r="N12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L14" i="1"/>
  <c r="M14" i="1"/>
  <c r="N14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L17" i="1"/>
  <c r="M17" i="1"/>
  <c r="N17" i="1"/>
  <c r="F18" i="1"/>
  <c r="G18" i="1"/>
  <c r="H18" i="1"/>
  <c r="I18" i="1"/>
  <c r="J18" i="1"/>
  <c r="L18" i="1"/>
  <c r="M18" i="1"/>
  <c r="N18" i="1"/>
  <c r="E19" i="1"/>
  <c r="F19" i="1"/>
  <c r="H19" i="1"/>
  <c r="I19" i="1"/>
  <c r="J19" i="1"/>
  <c r="K19" i="1"/>
  <c r="L19" i="1"/>
  <c r="M19" i="1"/>
  <c r="N19" i="1"/>
  <c r="E20" i="1"/>
  <c r="F20" i="1"/>
  <c r="G20" i="1"/>
  <c r="H20" i="1"/>
  <c r="I20" i="1"/>
  <c r="L20" i="1"/>
  <c r="M20" i="1"/>
  <c r="N20" i="1"/>
  <c r="E21" i="1"/>
  <c r="F21" i="1"/>
  <c r="G21" i="1"/>
  <c r="H21" i="1"/>
  <c r="I21" i="1"/>
  <c r="J21" i="1"/>
  <c r="K21" i="1"/>
  <c r="M21" i="1"/>
  <c r="N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L23" i="1"/>
  <c r="M23" i="1"/>
  <c r="N23" i="1"/>
  <c r="E24" i="1"/>
  <c r="F24" i="1"/>
  <c r="G24" i="1"/>
  <c r="H24" i="1"/>
  <c r="I24" i="1"/>
  <c r="J24" i="1"/>
  <c r="K24" i="1"/>
  <c r="L24" i="1"/>
  <c r="N24" i="1"/>
  <c r="E25" i="1"/>
  <c r="F25" i="1"/>
  <c r="G25" i="1"/>
  <c r="H25" i="1"/>
  <c r="I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G30" i="1"/>
  <c r="H30" i="1"/>
  <c r="I30" i="1"/>
  <c r="J30" i="1"/>
  <c r="K30" i="1"/>
  <c r="L30" i="1"/>
  <c r="M30" i="1"/>
  <c r="N30" i="1"/>
  <c r="N2" i="1"/>
  <c r="M2" i="1"/>
  <c r="L2" i="1"/>
  <c r="K2" i="1"/>
  <c r="J2" i="1"/>
  <c r="I2" i="1"/>
  <c r="H2" i="1"/>
  <c r="G2" i="1"/>
  <c r="F2" i="1"/>
  <c r="E2" i="1"/>
  <c r="D3" i="1"/>
  <c r="I3" i="1" s="1"/>
  <c r="D4" i="1"/>
  <c r="J4" i="1" s="1"/>
  <c r="D5" i="1"/>
  <c r="D6" i="1"/>
  <c r="H6" i="1" s="1"/>
  <c r="D7" i="1"/>
  <c r="F7" i="1" s="1"/>
  <c r="D8" i="1"/>
  <c r="E8" i="1" s="1"/>
  <c r="D9" i="1"/>
  <c r="L9" i="1" s="1"/>
  <c r="D10" i="1"/>
  <c r="I10" i="1" s="1"/>
  <c r="D11" i="1"/>
  <c r="J11" i="1" s="1"/>
  <c r="D12" i="1"/>
  <c r="K12" i="1" s="1"/>
  <c r="D13" i="1"/>
  <c r="E13" i="1" s="1"/>
  <c r="D14" i="1"/>
  <c r="K14" i="1" s="1"/>
  <c r="D15" i="1"/>
  <c r="E15" i="1" s="1"/>
  <c r="D16" i="1"/>
  <c r="D17" i="1"/>
  <c r="E17" i="1" s="1"/>
  <c r="D18" i="1"/>
  <c r="K18" i="1" s="1"/>
  <c r="D19" i="1"/>
  <c r="G19" i="1" s="1"/>
  <c r="D20" i="1"/>
  <c r="K20" i="1" s="1"/>
  <c r="D21" i="1"/>
  <c r="L21" i="1" s="1"/>
  <c r="D22" i="1"/>
  <c r="N22" i="1" s="1"/>
  <c r="D23" i="1"/>
  <c r="K23" i="1" s="1"/>
  <c r="D24" i="1"/>
  <c r="M24" i="1" s="1"/>
  <c r="D25" i="1"/>
  <c r="J25" i="1" s="1"/>
  <c r="D26" i="1"/>
  <c r="D27" i="1"/>
  <c r="D28" i="1"/>
  <c r="F28" i="1" s="1"/>
  <c r="D29" i="1"/>
  <c r="D30" i="1"/>
  <c r="F30" i="1" s="1"/>
  <c r="D2" i="1"/>
  <c r="J20" i="1" l="1"/>
  <c r="J14" i="1"/>
  <c r="H11" i="1"/>
  <c r="B20" i="5" s="1"/>
  <c r="H3" i="1"/>
  <c r="B5" i="5" s="1"/>
  <c r="E18" i="1"/>
  <c r="K17" i="1"/>
  <c r="I12" i="1"/>
  <c r="B4" i="5" s="1"/>
  <c r="B19" i="5"/>
  <c r="B3" i="5"/>
  <c r="B26" i="5"/>
  <c r="B18" i="5"/>
  <c r="B10" i="5"/>
  <c r="B29" i="5"/>
  <c r="B25" i="5"/>
  <c r="B21" i="5"/>
  <c r="B13" i="5"/>
  <c r="B9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8" i="5" l="1"/>
  <c r="B24" i="5"/>
  <c r="B17" i="5"/>
  <c r="B6" i="5"/>
  <c r="B22" i="5"/>
  <c r="B7" i="5"/>
  <c r="B23" i="5"/>
  <c r="B12" i="5"/>
  <c r="B28" i="5"/>
  <c r="B11" i="5"/>
  <c r="B27" i="5"/>
  <c r="B16" i="5"/>
  <c r="B2" i="5"/>
  <c r="B14" i="5"/>
  <c r="B30" i="5"/>
  <c r="B15" i="5"/>
  <c r="B31" i="5"/>
</calcChain>
</file>

<file path=xl/sharedStrings.xml><?xml version="1.0" encoding="utf-8"?>
<sst xmlns="http://schemas.openxmlformats.org/spreadsheetml/2006/main" count="242" uniqueCount="166">
  <si>
    <t>Q1</t>
  </si>
  <si>
    <t>Q2</t>
  </si>
  <si>
    <t>Your app sucks, my bank back at home was much better</t>
  </si>
  <si>
    <t>Sucks</t>
  </si>
  <si>
    <t>Easy to navigate</t>
  </si>
  <si>
    <t>Navigation and layout</t>
  </si>
  <si>
    <t>Needs nfc support</t>
  </si>
  <si>
    <t>I love the online chat feature in the app, super handy</t>
  </si>
  <si>
    <t>Visually looks outdate</t>
  </si>
  <si>
    <t>Pretty colours and good layout easy to make payments</t>
  </si>
  <si>
    <t>Needs paypass support</t>
  </si>
  <si>
    <t>Quick login is easy</t>
  </si>
  <si>
    <t>needs cardless payments</t>
  </si>
  <si>
    <t>Nfc nfc</t>
  </si>
  <si>
    <t>Not sure about your security</t>
  </si>
  <si>
    <t>Not accessible, can't use</t>
  </si>
  <si>
    <t>Love online chat</t>
  </si>
  <si>
    <t>Pays my money, can login quick. Nice</t>
  </si>
  <si>
    <t>Where are my statements here</t>
  </si>
  <si>
    <t>I'm hard to please</t>
  </si>
  <si>
    <t>Lame</t>
  </si>
  <si>
    <t>You tell me</t>
  </si>
  <si>
    <t>Amazing app ever since you introduced quick balance</t>
  </si>
  <si>
    <t>Easy to navigate, quick balance</t>
  </si>
  <si>
    <t>Easy to make payments, quick balance is good</t>
  </si>
  <si>
    <t>Love quick balance</t>
  </si>
  <si>
    <t>Amazing quick balance and quick payments</t>
  </si>
  <si>
    <t>Needs fingerprint login</t>
  </si>
  <si>
    <t>Nice but needs fingerprint login</t>
  </si>
  <si>
    <t>Needs new features like fingerprint login</t>
  </si>
  <si>
    <t>Row Labels</t>
  </si>
  <si>
    <t>quick</t>
  </si>
  <si>
    <t>easy</t>
  </si>
  <si>
    <t>login</t>
  </si>
  <si>
    <t>balance</t>
  </si>
  <si>
    <t>payments</t>
  </si>
  <si>
    <t>nfc</t>
  </si>
  <si>
    <t>support</t>
  </si>
  <si>
    <t>fingerprint</t>
  </si>
  <si>
    <t>love</t>
  </si>
  <si>
    <t>app</t>
  </si>
  <si>
    <t>chat</t>
  </si>
  <si>
    <t>good</t>
  </si>
  <si>
    <t>layout</t>
  </si>
  <si>
    <t>not</t>
  </si>
  <si>
    <t>nice</t>
  </si>
  <si>
    <t>the</t>
  </si>
  <si>
    <t>make</t>
  </si>
  <si>
    <t>you</t>
  </si>
  <si>
    <t>amazing</t>
  </si>
  <si>
    <t>your</t>
  </si>
  <si>
    <t>navigate</t>
  </si>
  <si>
    <t>i</t>
  </si>
  <si>
    <t>online</t>
  </si>
  <si>
    <t>can</t>
  </si>
  <si>
    <t>is</t>
  </si>
  <si>
    <t>sucks</t>
  </si>
  <si>
    <t>looks</t>
  </si>
  <si>
    <t>home</t>
  </si>
  <si>
    <t>t</t>
  </si>
  <si>
    <t>me</t>
  </si>
  <si>
    <t>feature</t>
  </si>
  <si>
    <t>since</t>
  </si>
  <si>
    <t>paypass</t>
  </si>
  <si>
    <t>tell</t>
  </si>
  <si>
    <t>bank</t>
  </si>
  <si>
    <t>like</t>
  </si>
  <si>
    <t>was</t>
  </si>
  <si>
    <t>hard</t>
  </si>
  <si>
    <t>handy</t>
  </si>
  <si>
    <t>features</t>
  </si>
  <si>
    <t>pretty</t>
  </si>
  <si>
    <t>about</t>
  </si>
  <si>
    <t>security</t>
  </si>
  <si>
    <t>better</t>
  </si>
  <si>
    <t>statements</t>
  </si>
  <si>
    <t>new</t>
  </si>
  <si>
    <t>here</t>
  </si>
  <si>
    <t>sure</t>
  </si>
  <si>
    <t>in</t>
  </si>
  <si>
    <t>but</t>
  </si>
  <si>
    <t>at</t>
  </si>
  <si>
    <t>m</t>
  </si>
  <si>
    <t>super</t>
  </si>
  <si>
    <t>are</t>
  </si>
  <si>
    <t>visually</t>
  </si>
  <si>
    <t>navigation</t>
  </si>
  <si>
    <t>outdate</t>
  </si>
  <si>
    <t>back</t>
  </si>
  <si>
    <t>lame</t>
  </si>
  <si>
    <t>use</t>
  </si>
  <si>
    <t>cardless</t>
  </si>
  <si>
    <t>introduced</t>
  </si>
  <si>
    <t>accessible</t>
  </si>
  <si>
    <t>ever</t>
  </si>
  <si>
    <t>pays</t>
  </si>
  <si>
    <t>money</t>
  </si>
  <si>
    <t>where</t>
  </si>
  <si>
    <t>please</t>
  </si>
  <si>
    <t>colours</t>
  </si>
  <si>
    <t>much</t>
  </si>
  <si>
    <t>(blank)</t>
  </si>
  <si>
    <t>count</t>
  </si>
  <si>
    <t>Word Count</t>
  </si>
  <si>
    <t>Sentiment</t>
  </si>
  <si>
    <t>Grand Total</t>
  </si>
  <si>
    <t>DETRACTOR</t>
  </si>
  <si>
    <t>NFC</t>
  </si>
  <si>
    <t>Fingerprint Login</t>
  </si>
  <si>
    <t>Security</t>
  </si>
  <si>
    <t>Navigation</t>
  </si>
  <si>
    <t>Visual</t>
  </si>
  <si>
    <t>Quick balance</t>
  </si>
  <si>
    <t>Payments</t>
  </si>
  <si>
    <t>Chat</t>
  </si>
  <si>
    <t>Statements</t>
  </si>
  <si>
    <t>Accessibility</t>
  </si>
  <si>
    <t>finger</t>
  </si>
  <si>
    <t>touch</t>
  </si>
  <si>
    <t>secur</t>
  </si>
  <si>
    <t>navig</t>
  </si>
  <si>
    <t>colour</t>
  </si>
  <si>
    <t>quick balance</t>
  </si>
  <si>
    <t>pay</t>
  </si>
  <si>
    <t>transfer</t>
  </si>
  <si>
    <t>statement</t>
  </si>
  <si>
    <t>accessib</t>
  </si>
  <si>
    <t>visual</t>
  </si>
  <si>
    <t>tap</t>
  </si>
  <si>
    <t>_DE</t>
  </si>
  <si>
    <t>_PA</t>
  </si>
  <si>
    <t>_PR</t>
  </si>
  <si>
    <t>NFC_DE</t>
  </si>
  <si>
    <t>NFC_PA</t>
  </si>
  <si>
    <t>NFC_PR</t>
  </si>
  <si>
    <t>Quick matrix to make all possible outcomes:</t>
  </si>
  <si>
    <t>Fingerprint Login_DE</t>
  </si>
  <si>
    <t>Security_DE</t>
  </si>
  <si>
    <t>Navigation_DE</t>
  </si>
  <si>
    <t>Visual_DE</t>
  </si>
  <si>
    <t>Quick balance_DE</t>
  </si>
  <si>
    <t>Payments_DE</t>
  </si>
  <si>
    <t>Chat_DE</t>
  </si>
  <si>
    <t>Statements_DE</t>
  </si>
  <si>
    <t>Accessibility_DE</t>
  </si>
  <si>
    <t>Fingerprint Login_PA</t>
  </si>
  <si>
    <t>Security_PA</t>
  </si>
  <si>
    <t>Navigation_PA</t>
  </si>
  <si>
    <t>Visual_PA</t>
  </si>
  <si>
    <t>Quick balance_PA</t>
  </si>
  <si>
    <t>Payments_PA</t>
  </si>
  <si>
    <t>Chat_PA</t>
  </si>
  <si>
    <t>Statements_PA</t>
  </si>
  <si>
    <t>Accessibility_PA</t>
  </si>
  <si>
    <t>Fingerprint Login_PR</t>
  </si>
  <si>
    <t>Security_PR</t>
  </si>
  <si>
    <t>Navigation_PR</t>
  </si>
  <si>
    <t>Visual_PR</t>
  </si>
  <si>
    <t>Quick balance_PR</t>
  </si>
  <si>
    <t>Payments_PR</t>
  </si>
  <si>
    <t>Chat_PR</t>
  </si>
  <si>
    <t>Statements_PR</t>
  </si>
  <si>
    <t>Accessibility_PR</t>
  </si>
  <si>
    <t>Feedback</t>
  </si>
  <si>
    <t>Sum of 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</si>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</sst>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1" fillId="0" borderId="0" xfId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Top Topics from</a:t>
            </a:r>
            <a:r>
              <a:rPr lang="en-AU" b="1" baseline="0"/>
              <a:t> Customer Feedback - Bank Mobile App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chart'!$A$2:$A$12</c:f>
              <c:strCache>
                <c:ptCount val="11"/>
                <c:pt idx="0">
                  <c:v>quick</c:v>
                </c:pt>
                <c:pt idx="1">
                  <c:v>easy</c:v>
                </c:pt>
                <c:pt idx="2">
                  <c:v>login</c:v>
                </c:pt>
                <c:pt idx="3">
                  <c:v>balance</c:v>
                </c:pt>
                <c:pt idx="4">
                  <c:v>payments</c:v>
                </c:pt>
                <c:pt idx="5">
                  <c:v>nfc</c:v>
                </c:pt>
                <c:pt idx="6">
                  <c:v>support</c:v>
                </c:pt>
                <c:pt idx="7">
                  <c:v>fingerprint</c:v>
                </c:pt>
                <c:pt idx="8">
                  <c:v>love</c:v>
                </c:pt>
                <c:pt idx="9">
                  <c:v>app</c:v>
                </c:pt>
                <c:pt idx="10">
                  <c:v>chat</c:v>
                </c:pt>
              </c:strCache>
            </c:strRef>
          </c:cat>
          <c:val>
            <c:numRef>
              <c:f>'Bar chart'!$B$2:$B$12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5-4D18-90BE-9D5AB11B5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28483552"/>
        <c:axId val="-628504768"/>
      </c:barChart>
      <c:catAx>
        <c:axId val="-6284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504768"/>
        <c:crosses val="autoZero"/>
        <c:auto val="1"/>
        <c:lblAlgn val="ctr"/>
        <c:lblOffset val="100"/>
        <c:noMultiLvlLbl val="0"/>
      </c:catAx>
      <c:valAx>
        <c:axId val="-628504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284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138112</xdr:rowOff>
    </xdr:from>
    <xdr:to>
      <xdr:col>15</xdr:col>
      <xdr:colOff>104775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ith Yap" refreshedDate="42508.858424537037" createdVersion="5" refreshedVersion="5" minRefreshableVersion="3" recordCount="29">
  <cacheSource type="worksheet">
    <worksheetSource ref="A1:D30" sheet="Main"/>
  </cacheSource>
  <cacheFields count="4">
    <cacheField name="Q1" numFmtId="0">
      <sharedItems containsSemiMixedTypes="0" containsString="0" containsNumber="1" containsInteger="1" minValue="0" maxValue="10"/>
    </cacheField>
    <cacheField name="Q2" numFmtId="0">
      <sharedItems count="28">
        <s v="Your app sucks, my bank back at home was much better"/>
        <s v="Navigation and layout"/>
        <s v="Amazing app ever since you introduced quick balance"/>
        <s v="Sucks"/>
        <s v="Easy to navigate"/>
        <s v="Nice but needs fingerprint login"/>
        <s v="Needs nfc support"/>
        <s v="I love the online chat feature in the app, super handy"/>
        <s v="Visually looks outdate"/>
        <s v="Easy to navigate, quick balance"/>
        <s v="Pretty colours and good layout easy to make payments"/>
        <s v="Nfc nfc"/>
        <s v="Easy to make payments, quick balance is good"/>
        <s v="Quick login is easy"/>
        <s v="Needs paypass support"/>
        <s v="needs cardless payments"/>
        <s v="Not sure about your security"/>
        <s v="Amazing quick balance and quick payments"/>
        <s v="Love online chat"/>
        <s v="Not accessible, can't use"/>
        <s v="Pays my money, can login quick. Nice"/>
        <s v="Where are my statements here"/>
        <s v="Love quick balance"/>
        <s v="I'm hard to please"/>
        <s v="Lame"/>
        <s v="Needs fingerprint login"/>
        <s v="You tell me"/>
        <s v="Needs new features like fingerprint login"/>
      </sharedItems>
    </cacheField>
    <cacheField name="Word Count" numFmtId="0">
      <sharedItems containsSemiMixedTypes="0" containsString="0" containsNumber="1" containsInteger="1" minValue="1" maxValue="11"/>
    </cacheField>
    <cacheField name="Sentiment" numFmtId="0">
      <sharedItems count="3">
        <s v="DETRACTOR"/>
        <s v="PASSIVE"/>
        <s v="PROMO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ith Yap" refreshedDate="42508.899574305557" createdVersion="5" refreshedVersion="5" minRefreshableVersion="3" recordCount="30">
  <cacheSource type="worksheet">
    <worksheetSource ref="A1:B31" sheet="Main_Summ"/>
  </cacheSource>
  <cacheFields count="2">
    <cacheField name="Feedback" numFmtId="0">
      <sharedItems count="30">
        <s v="NFC_DE"/>
        <s v="Fingerprint Login_DE"/>
        <s v="Security_DE"/>
        <s v="Navigation_DE"/>
        <s v="Visual_DE"/>
        <s v="Quick balance_DE"/>
        <s v="Payments_DE"/>
        <s v="Chat_DE"/>
        <s v="Statements_DE"/>
        <s v="Accessibility_DE"/>
        <s v="NFC_PA"/>
        <s v="Fingerprint Login_PA"/>
        <s v="Security_PA"/>
        <s v="Navigation_PA"/>
        <s v="Visual_PA"/>
        <s v="Quick balance_PA"/>
        <s v="Payments_PA"/>
        <s v="Chat_PA"/>
        <s v="Statements_PA"/>
        <s v="Accessibility_PA"/>
        <s v="NFC_PR"/>
        <s v="Fingerprint Login_PR"/>
        <s v="Security_PR"/>
        <s v="Navigation_PR"/>
        <s v="Visual_PR"/>
        <s v="Quick balance_PR"/>
        <s v="Payments_PR"/>
        <s v="Chat_PR"/>
        <s v="Statements_PR"/>
        <s v="Accessibility_PR"/>
      </sharedItems>
    </cacheField>
    <cacheField name="count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1"/>
    <x v="0"/>
    <n v="11"/>
    <x v="0"/>
  </r>
  <r>
    <n v="7"/>
    <x v="1"/>
    <n v="3"/>
    <x v="1"/>
  </r>
  <r>
    <n v="10"/>
    <x v="2"/>
    <n v="8"/>
    <x v="2"/>
  </r>
  <r>
    <n v="0"/>
    <x v="3"/>
    <n v="1"/>
    <x v="0"/>
  </r>
  <r>
    <n v="8"/>
    <x v="4"/>
    <n v="3"/>
    <x v="1"/>
  </r>
  <r>
    <n v="7"/>
    <x v="5"/>
    <n v="5"/>
    <x v="1"/>
  </r>
  <r>
    <n v="0"/>
    <x v="6"/>
    <n v="3"/>
    <x v="0"/>
  </r>
  <r>
    <n v="7"/>
    <x v="7"/>
    <n v="11"/>
    <x v="1"/>
  </r>
  <r>
    <n v="4"/>
    <x v="8"/>
    <n v="3"/>
    <x v="0"/>
  </r>
  <r>
    <n v="9"/>
    <x v="9"/>
    <n v="5"/>
    <x v="2"/>
  </r>
  <r>
    <n v="9"/>
    <x v="10"/>
    <n v="9"/>
    <x v="2"/>
  </r>
  <r>
    <n v="3"/>
    <x v="11"/>
    <n v="2"/>
    <x v="0"/>
  </r>
  <r>
    <n v="10"/>
    <x v="12"/>
    <n v="8"/>
    <x v="2"/>
  </r>
  <r>
    <n v="1"/>
    <x v="6"/>
    <n v="3"/>
    <x v="0"/>
  </r>
  <r>
    <n v="3"/>
    <x v="13"/>
    <n v="4"/>
    <x v="0"/>
  </r>
  <r>
    <n v="7"/>
    <x v="14"/>
    <n v="3"/>
    <x v="1"/>
  </r>
  <r>
    <n v="4"/>
    <x v="15"/>
    <n v="3"/>
    <x v="0"/>
  </r>
  <r>
    <n v="3"/>
    <x v="16"/>
    <n v="5"/>
    <x v="0"/>
  </r>
  <r>
    <n v="10"/>
    <x v="17"/>
    <n v="6"/>
    <x v="2"/>
  </r>
  <r>
    <n v="10"/>
    <x v="18"/>
    <n v="3"/>
    <x v="2"/>
  </r>
  <r>
    <n v="1"/>
    <x v="19"/>
    <n v="4"/>
    <x v="0"/>
  </r>
  <r>
    <n v="8"/>
    <x v="20"/>
    <n v="7"/>
    <x v="1"/>
  </r>
  <r>
    <n v="3"/>
    <x v="21"/>
    <n v="5"/>
    <x v="0"/>
  </r>
  <r>
    <n v="9"/>
    <x v="22"/>
    <n v="3"/>
    <x v="2"/>
  </r>
  <r>
    <n v="1"/>
    <x v="23"/>
    <n v="4"/>
    <x v="0"/>
  </r>
  <r>
    <n v="2"/>
    <x v="24"/>
    <n v="1"/>
    <x v="0"/>
  </r>
  <r>
    <n v="6"/>
    <x v="25"/>
    <n v="3"/>
    <x v="0"/>
  </r>
  <r>
    <n v="3"/>
    <x v="26"/>
    <n v="3"/>
    <x v="0"/>
  </r>
  <r>
    <n v="3"/>
    <x v="27"/>
    <n v="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4"/>
  </r>
  <r>
    <x v="1"/>
    <n v="2"/>
  </r>
  <r>
    <x v="2"/>
    <n v="1"/>
  </r>
  <r>
    <x v="3"/>
    <n v="0"/>
  </r>
  <r>
    <x v="4"/>
    <n v="1"/>
  </r>
  <r>
    <x v="5"/>
    <n v="0"/>
  </r>
  <r>
    <x v="6"/>
    <n v="1"/>
  </r>
  <r>
    <x v="7"/>
    <n v="0"/>
  </r>
  <r>
    <x v="8"/>
    <n v="1"/>
  </r>
  <r>
    <x v="9"/>
    <n v="1"/>
  </r>
  <r>
    <x v="10"/>
    <n v="1"/>
  </r>
  <r>
    <x v="11"/>
    <n v="1"/>
  </r>
  <r>
    <x v="12"/>
    <n v="0"/>
  </r>
  <r>
    <x v="13"/>
    <n v="2"/>
  </r>
  <r>
    <x v="14"/>
    <n v="1"/>
  </r>
  <r>
    <x v="15"/>
    <n v="0"/>
  </r>
  <r>
    <x v="16"/>
    <n v="2"/>
  </r>
  <r>
    <x v="17"/>
    <n v="1"/>
  </r>
  <r>
    <x v="18"/>
    <n v="0"/>
  </r>
  <r>
    <x v="19"/>
    <n v="0"/>
  </r>
  <r>
    <x v="20"/>
    <n v="0"/>
  </r>
  <r>
    <x v="21"/>
    <n v="0"/>
  </r>
  <r>
    <x v="22"/>
    <n v="0"/>
  </r>
  <r>
    <x v="23"/>
    <n v="1"/>
  </r>
  <r>
    <x v="24"/>
    <n v="1"/>
  </r>
  <r>
    <x v="25"/>
    <n v="5"/>
  </r>
  <r>
    <x v="26"/>
    <n v="3"/>
  </r>
  <r>
    <x v="27"/>
    <n v="1"/>
  </r>
  <r>
    <x v="28"/>
    <n v="0"/>
  </r>
  <r>
    <x v="2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9" firstHeaderRow="1" firstDataRow="1" firstDataCol="1" rowPageCount="1" colPageCount="1"/>
  <pivotFields count="4">
    <pivotField showAll="0"/>
    <pivotField axis="axisRow" showAll="0">
      <items count="29">
        <item x="2"/>
        <item x="17"/>
        <item x="12"/>
        <item x="4"/>
        <item x="9"/>
        <item x="7"/>
        <item x="23"/>
        <item x="24"/>
        <item x="18"/>
        <item x="22"/>
        <item x="1"/>
        <item x="15"/>
        <item x="25"/>
        <item x="27"/>
        <item x="6"/>
        <item x="14"/>
        <item x="11"/>
        <item x="5"/>
        <item x="19"/>
        <item x="16"/>
        <item x="20"/>
        <item x="10"/>
        <item x="13"/>
        <item x="3"/>
        <item x="8"/>
        <item x="21"/>
        <item x="26"/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16">
    <i>
      <x v="6"/>
    </i>
    <i>
      <x v="7"/>
    </i>
    <i>
      <x v="11"/>
    </i>
    <i>
      <x v="12"/>
    </i>
    <i>
      <x v="13"/>
    </i>
    <i>
      <x v="14"/>
    </i>
    <i>
      <x v="16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2">
    <pivotField axis="axisRow" showAll="0" defaultSubtotal="0">
      <items count="30">
        <item x="9"/>
        <item x="19"/>
        <item x="29"/>
        <item x="7"/>
        <item x="17"/>
        <item x="27"/>
        <item x="1"/>
        <item x="11"/>
        <item x="21"/>
        <item x="3"/>
        <item x="13"/>
        <item x="23"/>
        <item x="0"/>
        <item x="10"/>
        <item x="20"/>
        <item x="6"/>
        <item x="16"/>
        <item x="26"/>
        <item x="5"/>
        <item x="15"/>
        <item x="25"/>
        <item x="2"/>
        <item x="12"/>
        <item x="22"/>
        <item x="8"/>
        <item x="18"/>
        <item x="28"/>
        <item x="4"/>
        <item x="14"/>
        <item x="24"/>
      </items>
    </pivotField>
    <pivotField dataField="1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P7" sqref="P7"/>
    </sheetView>
  </sheetViews>
  <sheetFormatPr defaultRowHeight="15"/>
  <cols>
    <col min="1" max="1" width="12.7109375" customWidth="1"/>
  </cols>
  <sheetData>
    <row r="1" spans="1:2" ht="15.75" thickBot="1">
      <c r="A1" s="1" t="s">
        <v>30</v>
      </c>
      <c r="B1" s="1" t="s">
        <v>102</v>
      </c>
    </row>
    <row r="2" spans="1:2">
      <c r="A2" t="s">
        <v>31</v>
      </c>
      <c r="B2">
        <v>8</v>
      </c>
    </row>
    <row r="3" spans="1:2">
      <c r="A3" t="s">
        <v>32</v>
      </c>
      <c r="B3">
        <v>5</v>
      </c>
    </row>
    <row r="4" spans="1:2">
      <c r="A4" t="s">
        <v>33</v>
      </c>
      <c r="B4">
        <v>5</v>
      </c>
    </row>
    <row r="5" spans="1:2">
      <c r="A5" t="s">
        <v>34</v>
      </c>
      <c r="B5">
        <v>5</v>
      </c>
    </row>
    <row r="6" spans="1:2">
      <c r="A6" t="s">
        <v>35</v>
      </c>
      <c r="B6">
        <v>4</v>
      </c>
    </row>
    <row r="7" spans="1:2">
      <c r="A7" t="s">
        <v>36</v>
      </c>
      <c r="B7">
        <v>4</v>
      </c>
    </row>
    <row r="8" spans="1:2">
      <c r="A8" t="s">
        <v>37</v>
      </c>
      <c r="B8">
        <v>3</v>
      </c>
    </row>
    <row r="9" spans="1:2">
      <c r="A9" t="s">
        <v>38</v>
      </c>
      <c r="B9">
        <v>3</v>
      </c>
    </row>
    <row r="10" spans="1:2">
      <c r="A10" t="s">
        <v>39</v>
      </c>
      <c r="B10">
        <v>3</v>
      </c>
    </row>
    <row r="11" spans="1:2">
      <c r="A11" t="s">
        <v>40</v>
      </c>
      <c r="B11">
        <v>3</v>
      </c>
    </row>
    <row r="12" spans="1:2">
      <c r="A12" t="s">
        <v>41</v>
      </c>
      <c r="B12">
        <v>2</v>
      </c>
    </row>
    <row r="13" spans="1:2">
      <c r="A13" t="s">
        <v>42</v>
      </c>
      <c r="B13">
        <v>2</v>
      </c>
    </row>
    <row r="14" spans="1:2">
      <c r="A14" t="s">
        <v>43</v>
      </c>
      <c r="B14">
        <v>2</v>
      </c>
    </row>
    <row r="15" spans="1:2">
      <c r="A15" t="s">
        <v>44</v>
      </c>
      <c r="B15">
        <v>2</v>
      </c>
    </row>
    <row r="16" spans="1:2">
      <c r="A16" t="s">
        <v>45</v>
      </c>
      <c r="B16">
        <v>2</v>
      </c>
    </row>
    <row r="17" spans="1:2">
      <c r="A17" t="s">
        <v>46</v>
      </c>
      <c r="B17">
        <v>2</v>
      </c>
    </row>
    <row r="18" spans="1:2">
      <c r="A18" t="s">
        <v>47</v>
      </c>
      <c r="B18">
        <v>2</v>
      </c>
    </row>
    <row r="19" spans="1:2">
      <c r="A19" t="s">
        <v>48</v>
      </c>
      <c r="B19">
        <v>2</v>
      </c>
    </row>
    <row r="20" spans="1:2">
      <c r="A20" t="s">
        <v>49</v>
      </c>
      <c r="B20">
        <v>2</v>
      </c>
    </row>
    <row r="21" spans="1:2">
      <c r="A21" t="s">
        <v>50</v>
      </c>
      <c r="B21">
        <v>2</v>
      </c>
    </row>
    <row r="22" spans="1:2">
      <c r="A22" t="s">
        <v>51</v>
      </c>
      <c r="B22">
        <v>2</v>
      </c>
    </row>
    <row r="23" spans="1:2">
      <c r="A23" t="s">
        <v>52</v>
      </c>
      <c r="B23">
        <v>2</v>
      </c>
    </row>
    <row r="24" spans="1:2">
      <c r="A24" t="s">
        <v>53</v>
      </c>
      <c r="B24">
        <v>2</v>
      </c>
    </row>
    <row r="25" spans="1:2">
      <c r="A25" t="s">
        <v>54</v>
      </c>
      <c r="B25">
        <v>2</v>
      </c>
    </row>
    <row r="26" spans="1:2">
      <c r="A26" t="s">
        <v>55</v>
      </c>
      <c r="B26">
        <v>2</v>
      </c>
    </row>
    <row r="27" spans="1:2">
      <c r="A27" t="s">
        <v>56</v>
      </c>
      <c r="B27">
        <v>2</v>
      </c>
    </row>
    <row r="28" spans="1:2">
      <c r="A28" t="s">
        <v>57</v>
      </c>
      <c r="B28">
        <v>1</v>
      </c>
    </row>
    <row r="29" spans="1:2">
      <c r="A29" t="s">
        <v>58</v>
      </c>
      <c r="B29">
        <v>1</v>
      </c>
    </row>
    <row r="30" spans="1:2">
      <c r="A30" t="s">
        <v>59</v>
      </c>
      <c r="B30">
        <v>1</v>
      </c>
    </row>
    <row r="31" spans="1:2">
      <c r="A31" t="s">
        <v>60</v>
      </c>
      <c r="B31">
        <v>1</v>
      </c>
    </row>
    <row r="32" spans="1:2">
      <c r="A32" t="s">
        <v>61</v>
      </c>
      <c r="B32">
        <v>1</v>
      </c>
    </row>
    <row r="33" spans="1:2">
      <c r="A33" t="s">
        <v>62</v>
      </c>
      <c r="B33">
        <v>1</v>
      </c>
    </row>
    <row r="34" spans="1:2">
      <c r="A34" t="s">
        <v>63</v>
      </c>
      <c r="B34">
        <v>1</v>
      </c>
    </row>
    <row r="35" spans="1:2">
      <c r="A35" t="s">
        <v>64</v>
      </c>
      <c r="B35">
        <v>1</v>
      </c>
    </row>
    <row r="36" spans="1:2">
      <c r="A36" t="s">
        <v>65</v>
      </c>
      <c r="B36">
        <v>1</v>
      </c>
    </row>
    <row r="37" spans="1:2">
      <c r="A37" t="s">
        <v>66</v>
      </c>
      <c r="B37">
        <v>1</v>
      </c>
    </row>
    <row r="38" spans="1:2">
      <c r="A38" t="s">
        <v>67</v>
      </c>
      <c r="B38">
        <v>1</v>
      </c>
    </row>
    <row r="39" spans="1:2">
      <c r="A39" t="s">
        <v>68</v>
      </c>
      <c r="B39">
        <v>1</v>
      </c>
    </row>
    <row r="40" spans="1:2">
      <c r="A40" t="s">
        <v>69</v>
      </c>
      <c r="B40">
        <v>1</v>
      </c>
    </row>
    <row r="41" spans="1:2">
      <c r="A41" t="s">
        <v>70</v>
      </c>
      <c r="B41">
        <v>1</v>
      </c>
    </row>
    <row r="42" spans="1:2">
      <c r="A42" t="s">
        <v>71</v>
      </c>
      <c r="B42">
        <v>1</v>
      </c>
    </row>
    <row r="43" spans="1:2">
      <c r="A43" t="s">
        <v>72</v>
      </c>
      <c r="B43">
        <v>1</v>
      </c>
    </row>
    <row r="44" spans="1:2">
      <c r="A44" t="s">
        <v>73</v>
      </c>
      <c r="B44">
        <v>1</v>
      </c>
    </row>
    <row r="45" spans="1:2">
      <c r="A45" t="s">
        <v>74</v>
      </c>
      <c r="B45">
        <v>1</v>
      </c>
    </row>
    <row r="46" spans="1:2">
      <c r="A46" t="s">
        <v>75</v>
      </c>
      <c r="B46">
        <v>1</v>
      </c>
    </row>
    <row r="47" spans="1:2">
      <c r="A47" t="s">
        <v>76</v>
      </c>
      <c r="B47">
        <v>1</v>
      </c>
    </row>
    <row r="48" spans="1:2">
      <c r="A48" t="s">
        <v>77</v>
      </c>
      <c r="B48">
        <v>1</v>
      </c>
    </row>
    <row r="49" spans="1:2">
      <c r="A49" t="s">
        <v>78</v>
      </c>
      <c r="B49">
        <v>1</v>
      </c>
    </row>
    <row r="50" spans="1:2">
      <c r="A50" t="s">
        <v>79</v>
      </c>
      <c r="B50">
        <v>1</v>
      </c>
    </row>
    <row r="51" spans="1:2">
      <c r="A51" t="s">
        <v>80</v>
      </c>
      <c r="B51">
        <v>1</v>
      </c>
    </row>
    <row r="52" spans="1:2">
      <c r="A52" t="s">
        <v>81</v>
      </c>
      <c r="B52">
        <v>1</v>
      </c>
    </row>
    <row r="53" spans="1:2">
      <c r="A53" t="s">
        <v>82</v>
      </c>
      <c r="B53">
        <v>1</v>
      </c>
    </row>
    <row r="54" spans="1:2">
      <c r="A54" t="s">
        <v>83</v>
      </c>
      <c r="B54">
        <v>1</v>
      </c>
    </row>
    <row r="55" spans="1:2">
      <c r="A55" t="s">
        <v>84</v>
      </c>
      <c r="B55">
        <v>1</v>
      </c>
    </row>
    <row r="56" spans="1:2">
      <c r="A56" t="s">
        <v>85</v>
      </c>
      <c r="B56">
        <v>1</v>
      </c>
    </row>
    <row r="57" spans="1:2">
      <c r="A57" t="s">
        <v>86</v>
      </c>
      <c r="B57">
        <v>1</v>
      </c>
    </row>
    <row r="58" spans="1:2">
      <c r="A58" t="s">
        <v>87</v>
      </c>
      <c r="B58">
        <v>1</v>
      </c>
    </row>
    <row r="59" spans="1:2">
      <c r="A59" t="s">
        <v>88</v>
      </c>
      <c r="B59">
        <v>1</v>
      </c>
    </row>
    <row r="60" spans="1:2">
      <c r="A60" t="s">
        <v>89</v>
      </c>
      <c r="B60">
        <v>1</v>
      </c>
    </row>
    <row r="61" spans="1:2">
      <c r="A61" t="s">
        <v>90</v>
      </c>
      <c r="B61">
        <v>1</v>
      </c>
    </row>
    <row r="62" spans="1:2">
      <c r="A62" t="s">
        <v>91</v>
      </c>
      <c r="B62">
        <v>1</v>
      </c>
    </row>
    <row r="63" spans="1:2">
      <c r="A63" t="s">
        <v>92</v>
      </c>
      <c r="B63">
        <v>1</v>
      </c>
    </row>
    <row r="64" spans="1:2">
      <c r="A64" t="s">
        <v>93</v>
      </c>
      <c r="B64">
        <v>1</v>
      </c>
    </row>
    <row r="65" spans="1:2">
      <c r="A65" t="s">
        <v>94</v>
      </c>
      <c r="B65">
        <v>1</v>
      </c>
    </row>
    <row r="66" spans="1:2">
      <c r="A66" t="s">
        <v>95</v>
      </c>
      <c r="B66">
        <v>1</v>
      </c>
    </row>
    <row r="67" spans="1:2">
      <c r="A67" t="s">
        <v>96</v>
      </c>
      <c r="B67">
        <v>1</v>
      </c>
    </row>
    <row r="68" spans="1:2">
      <c r="A68" t="s">
        <v>97</v>
      </c>
      <c r="B68">
        <v>1</v>
      </c>
    </row>
    <row r="69" spans="1:2">
      <c r="A69" t="s">
        <v>98</v>
      </c>
      <c r="B69">
        <v>1</v>
      </c>
    </row>
    <row r="70" spans="1:2">
      <c r="A70" t="s">
        <v>99</v>
      </c>
      <c r="B70">
        <v>1</v>
      </c>
    </row>
    <row r="71" spans="1:2">
      <c r="A71" t="s">
        <v>100</v>
      </c>
      <c r="B71">
        <v>1</v>
      </c>
    </row>
    <row r="72" spans="1:2">
      <c r="A72" t="s">
        <v>101</v>
      </c>
      <c r="B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11" sqref="I11"/>
    </sheetView>
  </sheetViews>
  <sheetFormatPr defaultRowHeight="15"/>
  <cols>
    <col min="1" max="1" width="51" customWidth="1"/>
    <col min="2" max="2" width="13.7109375" customWidth="1"/>
    <col min="3" max="3" width="8.28515625" customWidth="1"/>
    <col min="4" max="4" width="11.140625" bestFit="1" customWidth="1"/>
    <col min="5" max="5" width="11.28515625" bestFit="1" customWidth="1"/>
  </cols>
  <sheetData>
    <row r="1" spans="1:2">
      <c r="A1" s="3" t="s">
        <v>104</v>
      </c>
      <c r="B1" t="s">
        <v>106</v>
      </c>
    </row>
    <row r="3" spans="1:2">
      <c r="A3" s="3" t="s">
        <v>30</v>
      </c>
    </row>
    <row r="4" spans="1:2">
      <c r="A4" s="5" t="s">
        <v>19</v>
      </c>
    </row>
    <row r="5" spans="1:2">
      <c r="A5" s="5" t="s">
        <v>20</v>
      </c>
    </row>
    <row r="6" spans="1:2">
      <c r="A6" s="5" t="s">
        <v>12</v>
      </c>
    </row>
    <row r="7" spans="1:2">
      <c r="A7" s="5" t="s">
        <v>27</v>
      </c>
    </row>
    <row r="8" spans="1:2">
      <c r="A8" s="5" t="s">
        <v>29</v>
      </c>
    </row>
    <row r="9" spans="1:2">
      <c r="A9" s="5" t="s">
        <v>6</v>
      </c>
    </row>
    <row r="10" spans="1:2">
      <c r="A10" s="5" t="s">
        <v>13</v>
      </c>
    </row>
    <row r="11" spans="1:2">
      <c r="A11" s="5" t="s">
        <v>15</v>
      </c>
    </row>
    <row r="12" spans="1:2">
      <c r="A12" s="5" t="s">
        <v>14</v>
      </c>
    </row>
    <row r="13" spans="1:2">
      <c r="A13" s="5" t="s">
        <v>11</v>
      </c>
    </row>
    <row r="14" spans="1:2">
      <c r="A14" s="5" t="s">
        <v>3</v>
      </c>
    </row>
    <row r="15" spans="1:2">
      <c r="A15" s="5" t="s">
        <v>8</v>
      </c>
    </row>
    <row r="16" spans="1:2">
      <c r="A16" s="5" t="s">
        <v>18</v>
      </c>
    </row>
    <row r="17" spans="1:1">
      <c r="A17" s="5" t="s">
        <v>21</v>
      </c>
    </row>
    <row r="18" spans="1:1">
      <c r="A18" s="5" t="s">
        <v>2</v>
      </c>
    </row>
    <row r="19" spans="1:1">
      <c r="A19" s="5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workbookViewId="0">
      <selection activeCell="H3" sqref="H3"/>
    </sheetView>
  </sheetViews>
  <sheetFormatPr defaultRowHeight="15"/>
  <cols>
    <col min="2" max="2" width="57.7109375" customWidth="1"/>
    <col min="3" max="3" width="13.28515625" customWidth="1"/>
    <col min="4" max="4" width="11.7109375" customWidth="1"/>
    <col min="5" max="5" width="8" bestFit="1" customWidth="1"/>
    <col min="6" max="6" width="19.7109375" bestFit="1" customWidth="1"/>
    <col min="7" max="7" width="11.42578125" bestFit="1" customWidth="1"/>
    <col min="8" max="8" width="14.140625" bestFit="1" customWidth="1"/>
    <col min="9" max="9" width="9.85546875" bestFit="1" customWidth="1"/>
    <col min="10" max="10" width="16.7109375" bestFit="1" customWidth="1"/>
    <col min="11" max="11" width="13.28515625" bestFit="1" customWidth="1"/>
    <col min="12" max="12" width="8.42578125" bestFit="1" customWidth="1"/>
    <col min="13" max="13" width="14.5703125" bestFit="1" customWidth="1"/>
    <col min="14" max="14" width="15.42578125" bestFit="1" customWidth="1"/>
  </cols>
  <sheetData>
    <row r="1" spans="1:14" ht="15.75" thickBot="1">
      <c r="A1" s="1" t="s">
        <v>0</v>
      </c>
      <c r="B1" s="1" t="s">
        <v>1</v>
      </c>
      <c r="C1" s="1" t="s">
        <v>103</v>
      </c>
      <c r="D1" s="2" t="s">
        <v>104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</row>
    <row r="2" spans="1:14">
      <c r="A2">
        <v>1</v>
      </c>
      <c r="B2" t="s">
        <v>2</v>
      </c>
      <c r="C2" s="6">
        <f>LEN(B2)-LEN(SUBSTITUTE(B2," ",""))+1</f>
        <v>11</v>
      </c>
      <c r="D2" t="str">
        <f>IF(A2&gt;8,"PROMOTER",IF(A2&gt;6,"PASSIVE","DETRACTOR"))</f>
        <v>DETRACTOR</v>
      </c>
      <c r="E2" t="str">
        <f t="shared" ref="E2:E30" si="0">IF(SUMPRODUCT(--ISNUMBER(SEARCH(NFC,$B2)))&gt;0,E$1&amp;"_"&amp;LEFT($D2,2),"")</f>
        <v/>
      </c>
      <c r="F2" t="str">
        <f t="shared" ref="F2:F30" si="1">IF(SUMPRODUCT(--ISNUMBER(SEARCH(Fingerprint_Login,$B2)))&gt;0,F$1&amp;"_"&amp;LEFT($D2,2),"")</f>
        <v/>
      </c>
      <c r="G2" t="str">
        <f t="shared" ref="G2:G30" si="2">IF(SUMPRODUCT(--ISNUMBER(SEARCH(Security,$B2)))&gt;0,G$1&amp;"_"&amp;LEFT($D2,2),"")</f>
        <v/>
      </c>
      <c r="H2" t="str">
        <f t="shared" ref="H2:H30" si="3">IF(SUMPRODUCT(--ISNUMBER(SEARCH(Navigation,$B2)))&gt;0,H$1&amp;"_"&amp;LEFT($D2,2),"")</f>
        <v/>
      </c>
      <c r="I2" t="str">
        <f t="shared" ref="I2:I30" si="4">IF(SUMPRODUCT(--ISNUMBER(SEARCH(Visual,$B2)))&gt;0,I$1&amp;"_"&amp;LEFT($D2,2),"")</f>
        <v/>
      </c>
      <c r="J2" t="str">
        <f t="shared" ref="J2:J30" si="5">IF(SUMPRODUCT(--ISNUMBER(SEARCH(Quick_balance,$B2)))&gt;0,J$1&amp;"_"&amp;LEFT($D2,2),"")</f>
        <v/>
      </c>
      <c r="K2" t="str">
        <f t="shared" ref="K2:K30" si="6">IF(SUMPRODUCT(--ISNUMBER(SEARCH(Payments,$B2)))&gt;0,K$1&amp;"_"&amp;LEFT($D2,2),"")</f>
        <v/>
      </c>
      <c r="L2" t="str">
        <f t="shared" ref="L2:L30" si="7">IF(SUMPRODUCT(--ISNUMBER(SEARCH(Chat,$B2)))&gt;0,L$1&amp;"_"&amp;LEFT($D2,2),"")</f>
        <v/>
      </c>
      <c r="M2" t="str">
        <f t="shared" ref="M2:M30" si="8">IF(SUMPRODUCT(--ISNUMBER(SEARCH(Statements,$B2)))&gt;0,M$1&amp;"_"&amp;LEFT($D2,2),"")</f>
        <v/>
      </c>
      <c r="N2" t="str">
        <f t="shared" ref="N2:N30" si="9">IF(SUMPRODUCT(--ISNUMBER(SEARCH(Accessibility,$B2)))&gt;0,N$1&amp;"_"&amp;LEFT($D2,2),"")</f>
        <v/>
      </c>
    </row>
    <row r="3" spans="1:14">
      <c r="A3">
        <v>7</v>
      </c>
      <c r="B3" t="s">
        <v>5</v>
      </c>
      <c r="C3" s="6">
        <f t="shared" ref="C3:C30" si="10">LEN(B3)-LEN(SUBSTITUTE(B3," ",""))+1</f>
        <v>3</v>
      </c>
      <c r="D3" t="str">
        <f t="shared" ref="D3:D30" si="11">IF(A3&gt;8,"PROMOTER",IF(A3&gt;6,"PASSIVE","DETRACTOR"))</f>
        <v>PASSIVE</v>
      </c>
      <c r="E3" t="str">
        <f t="shared" si="0"/>
        <v/>
      </c>
      <c r="F3" t="str">
        <f t="shared" si="1"/>
        <v/>
      </c>
      <c r="G3" t="str">
        <f t="shared" si="2"/>
        <v/>
      </c>
      <c r="H3" t="str">
        <f t="shared" si="3"/>
        <v>Navigation_PA</v>
      </c>
      <c r="I3" t="str">
        <f t="shared" si="4"/>
        <v>Visual_PA</v>
      </c>
      <c r="J3" t="str">
        <f t="shared" si="5"/>
        <v/>
      </c>
      <c r="K3" t="str">
        <f t="shared" si="6"/>
        <v/>
      </c>
      <c r="L3" t="str">
        <f t="shared" si="7"/>
        <v/>
      </c>
      <c r="M3" t="str">
        <f t="shared" si="8"/>
        <v/>
      </c>
      <c r="N3" t="str">
        <f t="shared" si="9"/>
        <v/>
      </c>
    </row>
    <row r="4" spans="1:14">
      <c r="A4">
        <v>10</v>
      </c>
      <c r="B4" t="s">
        <v>22</v>
      </c>
      <c r="C4" s="6">
        <f t="shared" si="10"/>
        <v>8</v>
      </c>
      <c r="D4" t="str">
        <f t="shared" si="11"/>
        <v>PROMOTER</v>
      </c>
      <c r="E4" t="str">
        <f t="shared" si="0"/>
        <v/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  <c r="J4" t="str">
        <f t="shared" si="5"/>
        <v>Quick balance_PR</v>
      </c>
      <c r="K4" t="str">
        <f t="shared" si="6"/>
        <v/>
      </c>
      <c r="L4" t="str">
        <f t="shared" si="7"/>
        <v/>
      </c>
      <c r="M4" t="str">
        <f t="shared" si="8"/>
        <v/>
      </c>
      <c r="N4" t="str">
        <f t="shared" si="9"/>
        <v/>
      </c>
    </row>
    <row r="5" spans="1:14">
      <c r="A5">
        <v>0</v>
      </c>
      <c r="B5" t="s">
        <v>3</v>
      </c>
      <c r="C5" s="6">
        <f t="shared" si="10"/>
        <v>1</v>
      </c>
      <c r="D5" t="str">
        <f t="shared" si="11"/>
        <v>DETRACTOR</v>
      </c>
      <c r="E5" t="str">
        <f t="shared" si="0"/>
        <v/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  <c r="J5" t="str">
        <f t="shared" si="5"/>
        <v/>
      </c>
      <c r="K5" t="str">
        <f t="shared" si="6"/>
        <v/>
      </c>
      <c r="L5" t="str">
        <f t="shared" si="7"/>
        <v/>
      </c>
      <c r="M5" t="str">
        <f t="shared" si="8"/>
        <v/>
      </c>
      <c r="N5" t="str">
        <f t="shared" si="9"/>
        <v/>
      </c>
    </row>
    <row r="6" spans="1:14">
      <c r="A6">
        <v>8</v>
      </c>
      <c r="B6" t="s">
        <v>4</v>
      </c>
      <c r="C6" s="6">
        <f t="shared" si="10"/>
        <v>3</v>
      </c>
      <c r="D6" t="str">
        <f t="shared" si="11"/>
        <v>PASSIVE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>Navigation_PA</v>
      </c>
      <c r="I6" t="str">
        <f t="shared" si="4"/>
        <v/>
      </c>
      <c r="J6" t="str">
        <f t="shared" si="5"/>
        <v/>
      </c>
      <c r="K6" t="str">
        <f t="shared" si="6"/>
        <v/>
      </c>
      <c r="L6" t="str">
        <f t="shared" si="7"/>
        <v/>
      </c>
      <c r="M6" t="str">
        <f t="shared" si="8"/>
        <v/>
      </c>
      <c r="N6" t="str">
        <f t="shared" si="9"/>
        <v/>
      </c>
    </row>
    <row r="7" spans="1:14">
      <c r="A7">
        <v>7</v>
      </c>
      <c r="B7" t="s">
        <v>28</v>
      </c>
      <c r="C7" s="6">
        <f t="shared" si="10"/>
        <v>5</v>
      </c>
      <c r="D7" t="str">
        <f t="shared" si="11"/>
        <v>PASSIVE</v>
      </c>
      <c r="E7" t="str">
        <f t="shared" si="0"/>
        <v/>
      </c>
      <c r="F7" t="str">
        <f t="shared" si="1"/>
        <v>Fingerprint Login_PA</v>
      </c>
      <c r="G7" t="str">
        <f t="shared" si="2"/>
        <v/>
      </c>
      <c r="H7" t="str">
        <f t="shared" si="3"/>
        <v/>
      </c>
      <c r="I7" t="str">
        <f t="shared" si="4"/>
        <v/>
      </c>
      <c r="J7" t="str">
        <f t="shared" si="5"/>
        <v/>
      </c>
      <c r="K7" t="str">
        <f t="shared" si="6"/>
        <v/>
      </c>
      <c r="L7" t="str">
        <f t="shared" si="7"/>
        <v/>
      </c>
      <c r="M7" t="str">
        <f t="shared" si="8"/>
        <v/>
      </c>
      <c r="N7" t="str">
        <f t="shared" si="9"/>
        <v/>
      </c>
    </row>
    <row r="8" spans="1:14">
      <c r="A8">
        <v>0</v>
      </c>
      <c r="B8" t="s">
        <v>6</v>
      </c>
      <c r="C8" s="6">
        <f t="shared" si="10"/>
        <v>3</v>
      </c>
      <c r="D8" t="str">
        <f t="shared" si="11"/>
        <v>DETRACTOR</v>
      </c>
      <c r="E8" t="str">
        <f t="shared" si="0"/>
        <v>NFC_DE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/>
      </c>
      <c r="K8" t="str">
        <f t="shared" si="6"/>
        <v/>
      </c>
      <c r="L8" t="str">
        <f t="shared" si="7"/>
        <v/>
      </c>
      <c r="M8" t="str">
        <f t="shared" si="8"/>
        <v/>
      </c>
      <c r="N8" t="str">
        <f t="shared" si="9"/>
        <v/>
      </c>
    </row>
    <row r="9" spans="1:14">
      <c r="A9">
        <v>7</v>
      </c>
      <c r="B9" t="s">
        <v>7</v>
      </c>
      <c r="C9" s="6">
        <f t="shared" si="10"/>
        <v>11</v>
      </c>
      <c r="D9" t="str">
        <f t="shared" si="11"/>
        <v>PASSIVE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  <c r="J9" t="str">
        <f t="shared" si="5"/>
        <v/>
      </c>
      <c r="K9" t="str">
        <f t="shared" si="6"/>
        <v/>
      </c>
      <c r="L9" t="str">
        <f t="shared" si="7"/>
        <v>Chat_PA</v>
      </c>
      <c r="M9" t="str">
        <f t="shared" si="8"/>
        <v/>
      </c>
      <c r="N9" t="str">
        <f t="shared" si="9"/>
        <v/>
      </c>
    </row>
    <row r="10" spans="1:14">
      <c r="A10">
        <v>4</v>
      </c>
      <c r="B10" t="s">
        <v>8</v>
      </c>
      <c r="C10" s="6">
        <f t="shared" si="10"/>
        <v>3</v>
      </c>
      <c r="D10" t="str">
        <f t="shared" si="11"/>
        <v>DETRACTOR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>Visual_DE</v>
      </c>
      <c r="J10" t="str">
        <f t="shared" si="5"/>
        <v/>
      </c>
      <c r="K10" t="str">
        <f t="shared" si="6"/>
        <v/>
      </c>
      <c r="L10" t="str">
        <f t="shared" si="7"/>
        <v/>
      </c>
      <c r="M10" t="str">
        <f t="shared" si="8"/>
        <v/>
      </c>
      <c r="N10" t="str">
        <f t="shared" si="9"/>
        <v/>
      </c>
    </row>
    <row r="11" spans="1:14">
      <c r="A11">
        <v>9</v>
      </c>
      <c r="B11" t="s">
        <v>23</v>
      </c>
      <c r="C11" s="6">
        <f t="shared" si="10"/>
        <v>5</v>
      </c>
      <c r="D11" t="str">
        <f t="shared" si="11"/>
        <v>PROMOTER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>Navigation_PR</v>
      </c>
      <c r="I11" t="str">
        <f t="shared" si="4"/>
        <v/>
      </c>
      <c r="J11" t="str">
        <f t="shared" si="5"/>
        <v>Quick balance_PR</v>
      </c>
      <c r="K11" t="str">
        <f t="shared" si="6"/>
        <v/>
      </c>
      <c r="L11" t="str">
        <f t="shared" si="7"/>
        <v/>
      </c>
      <c r="M11" t="str">
        <f t="shared" si="8"/>
        <v/>
      </c>
      <c r="N11" t="str">
        <f t="shared" si="9"/>
        <v/>
      </c>
    </row>
    <row r="12" spans="1:14">
      <c r="A12">
        <v>9</v>
      </c>
      <c r="B12" t="s">
        <v>9</v>
      </c>
      <c r="C12" s="6">
        <f t="shared" si="10"/>
        <v>9</v>
      </c>
      <c r="D12" t="str">
        <f t="shared" si="11"/>
        <v>PROMOTER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>Visual_PR</v>
      </c>
      <c r="J12" t="str">
        <f t="shared" si="5"/>
        <v/>
      </c>
      <c r="K12" t="str">
        <f t="shared" si="6"/>
        <v>Payments_PR</v>
      </c>
      <c r="L12" t="str">
        <f t="shared" si="7"/>
        <v/>
      </c>
      <c r="M12" t="str">
        <f t="shared" si="8"/>
        <v/>
      </c>
      <c r="N12" t="str">
        <f t="shared" si="9"/>
        <v/>
      </c>
    </row>
    <row r="13" spans="1:14">
      <c r="A13">
        <v>3</v>
      </c>
      <c r="B13" t="s">
        <v>13</v>
      </c>
      <c r="C13" s="6">
        <f t="shared" si="10"/>
        <v>2</v>
      </c>
      <c r="D13" t="str">
        <f t="shared" si="11"/>
        <v>DETRACTOR</v>
      </c>
      <c r="E13" t="str">
        <f t="shared" si="0"/>
        <v>NFC_DE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  <c r="J13" t="str">
        <f t="shared" si="5"/>
        <v/>
      </c>
      <c r="K13" t="str">
        <f t="shared" si="6"/>
        <v/>
      </c>
      <c r="L13" t="str">
        <f t="shared" si="7"/>
        <v/>
      </c>
      <c r="M13" t="str">
        <f t="shared" si="8"/>
        <v/>
      </c>
      <c r="N13" t="str">
        <f t="shared" si="9"/>
        <v/>
      </c>
    </row>
    <row r="14" spans="1:14">
      <c r="A14">
        <v>10</v>
      </c>
      <c r="B14" t="s">
        <v>24</v>
      </c>
      <c r="C14" s="6">
        <f t="shared" si="10"/>
        <v>8</v>
      </c>
      <c r="D14" t="str">
        <f t="shared" si="11"/>
        <v>PROMOTER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>Quick balance_PR</v>
      </c>
      <c r="K14" t="str">
        <f t="shared" si="6"/>
        <v>Payments_PR</v>
      </c>
      <c r="L14" t="str">
        <f t="shared" si="7"/>
        <v/>
      </c>
      <c r="M14" t="str">
        <f t="shared" si="8"/>
        <v/>
      </c>
      <c r="N14" t="str">
        <f t="shared" si="9"/>
        <v/>
      </c>
    </row>
    <row r="15" spans="1:14">
      <c r="A15">
        <v>1</v>
      </c>
      <c r="B15" t="s">
        <v>6</v>
      </c>
      <c r="C15" s="6">
        <f t="shared" si="10"/>
        <v>3</v>
      </c>
      <c r="D15" t="str">
        <f t="shared" si="11"/>
        <v>DETRACTOR</v>
      </c>
      <c r="E15" t="str">
        <f t="shared" si="0"/>
        <v>NFC_DE</v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K15" t="str">
        <f t="shared" si="6"/>
        <v/>
      </c>
      <c r="L15" t="str">
        <f t="shared" si="7"/>
        <v/>
      </c>
      <c r="M15" t="str">
        <f t="shared" si="8"/>
        <v/>
      </c>
      <c r="N15" t="str">
        <f t="shared" si="9"/>
        <v/>
      </c>
    </row>
    <row r="16" spans="1:14">
      <c r="A16">
        <v>3</v>
      </c>
      <c r="B16" t="s">
        <v>11</v>
      </c>
      <c r="C16" s="6">
        <f t="shared" si="10"/>
        <v>4</v>
      </c>
      <c r="D16" t="str">
        <f t="shared" si="11"/>
        <v>DETRACTOR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8"/>
        <v/>
      </c>
      <c r="N16" t="str">
        <f t="shared" si="9"/>
        <v/>
      </c>
    </row>
    <row r="17" spans="1:14">
      <c r="A17">
        <v>7</v>
      </c>
      <c r="B17" t="s">
        <v>10</v>
      </c>
      <c r="C17" s="6">
        <f t="shared" si="10"/>
        <v>3</v>
      </c>
      <c r="D17" t="str">
        <f t="shared" si="11"/>
        <v>PASSIVE</v>
      </c>
      <c r="E17" t="str">
        <f t="shared" si="0"/>
        <v>NFC_PA</v>
      </c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K17" t="str">
        <f t="shared" si="6"/>
        <v>Payments_PA</v>
      </c>
      <c r="L17" t="str">
        <f t="shared" si="7"/>
        <v/>
      </c>
      <c r="M17" t="str">
        <f t="shared" si="8"/>
        <v/>
      </c>
      <c r="N17" t="str">
        <f t="shared" si="9"/>
        <v/>
      </c>
    </row>
    <row r="18" spans="1:14">
      <c r="A18">
        <v>4</v>
      </c>
      <c r="B18" t="s">
        <v>12</v>
      </c>
      <c r="C18" s="6">
        <f t="shared" si="10"/>
        <v>3</v>
      </c>
      <c r="D18" t="str">
        <f t="shared" si="11"/>
        <v>DETRACTOR</v>
      </c>
      <c r="E18" t="str">
        <f t="shared" si="0"/>
        <v>NFC_DE</v>
      </c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K18" t="str">
        <f t="shared" si="6"/>
        <v>Payments_DE</v>
      </c>
      <c r="L18" t="str">
        <f t="shared" si="7"/>
        <v/>
      </c>
      <c r="M18" t="str">
        <f t="shared" si="8"/>
        <v/>
      </c>
      <c r="N18" t="str">
        <f t="shared" si="9"/>
        <v/>
      </c>
    </row>
    <row r="19" spans="1:14">
      <c r="A19">
        <v>3</v>
      </c>
      <c r="B19" t="s">
        <v>14</v>
      </c>
      <c r="C19" s="6">
        <f t="shared" si="10"/>
        <v>5</v>
      </c>
      <c r="D19" t="str">
        <f t="shared" si="11"/>
        <v>DETRACTOR</v>
      </c>
      <c r="E19" t="str">
        <f t="shared" si="0"/>
        <v/>
      </c>
      <c r="F19" t="str">
        <f t="shared" si="1"/>
        <v/>
      </c>
      <c r="G19" t="str">
        <f t="shared" si="2"/>
        <v>Security_DE</v>
      </c>
      <c r="H19" t="str">
        <f t="shared" si="3"/>
        <v/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t="str">
        <f t="shared" si="8"/>
        <v/>
      </c>
      <c r="N19" t="str">
        <f t="shared" si="9"/>
        <v/>
      </c>
    </row>
    <row r="20" spans="1:14">
      <c r="A20">
        <v>10</v>
      </c>
      <c r="B20" t="s">
        <v>26</v>
      </c>
      <c r="C20" s="6">
        <f t="shared" si="10"/>
        <v>6</v>
      </c>
      <c r="D20" t="str">
        <f t="shared" si="11"/>
        <v>PROMOTER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>Quick balance_PR</v>
      </c>
      <c r="K20" t="str">
        <f t="shared" si="6"/>
        <v>Payments_PR</v>
      </c>
      <c r="L20" t="str">
        <f t="shared" si="7"/>
        <v/>
      </c>
      <c r="M20" t="str">
        <f t="shared" si="8"/>
        <v/>
      </c>
      <c r="N20" t="str">
        <f t="shared" si="9"/>
        <v/>
      </c>
    </row>
    <row r="21" spans="1:14">
      <c r="A21">
        <v>10</v>
      </c>
      <c r="B21" t="s">
        <v>16</v>
      </c>
      <c r="C21" s="6">
        <f t="shared" si="10"/>
        <v>3</v>
      </c>
      <c r="D21" t="str">
        <f t="shared" si="11"/>
        <v>PROMOTER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>Chat_PR</v>
      </c>
      <c r="M21" t="str">
        <f t="shared" si="8"/>
        <v/>
      </c>
      <c r="N21" t="str">
        <f t="shared" si="9"/>
        <v/>
      </c>
    </row>
    <row r="22" spans="1:14">
      <c r="A22">
        <v>1</v>
      </c>
      <c r="B22" t="s">
        <v>15</v>
      </c>
      <c r="C22" s="6">
        <f t="shared" si="10"/>
        <v>4</v>
      </c>
      <c r="D22" t="str">
        <f t="shared" si="11"/>
        <v>DETRACTOR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7"/>
        <v/>
      </c>
      <c r="M22" t="str">
        <f t="shared" si="8"/>
        <v/>
      </c>
      <c r="N22" t="str">
        <f t="shared" si="9"/>
        <v>Accessibility_DE</v>
      </c>
    </row>
    <row r="23" spans="1:14">
      <c r="A23">
        <v>8</v>
      </c>
      <c r="B23" t="s">
        <v>17</v>
      </c>
      <c r="C23" s="6">
        <f t="shared" si="10"/>
        <v>7</v>
      </c>
      <c r="D23" t="str">
        <f t="shared" si="11"/>
        <v>PASSIVE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K23" t="str">
        <f t="shared" si="6"/>
        <v>Payments_PA</v>
      </c>
      <c r="L23" t="str">
        <f t="shared" si="7"/>
        <v/>
      </c>
      <c r="M23" t="str">
        <f t="shared" si="8"/>
        <v/>
      </c>
      <c r="N23" t="str">
        <f t="shared" si="9"/>
        <v/>
      </c>
    </row>
    <row r="24" spans="1:14">
      <c r="A24">
        <v>3</v>
      </c>
      <c r="B24" t="s">
        <v>18</v>
      </c>
      <c r="C24" s="6">
        <f t="shared" si="10"/>
        <v>5</v>
      </c>
      <c r="D24" t="str">
        <f t="shared" si="11"/>
        <v>DETRACTOR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8"/>
        <v>Statements_DE</v>
      </c>
      <c r="N24" t="str">
        <f t="shared" si="9"/>
        <v/>
      </c>
    </row>
    <row r="25" spans="1:14">
      <c r="A25">
        <v>9</v>
      </c>
      <c r="B25" t="s">
        <v>25</v>
      </c>
      <c r="C25" s="6">
        <f t="shared" si="10"/>
        <v>3</v>
      </c>
      <c r="D25" t="str">
        <f t="shared" si="11"/>
        <v>PROMOTER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>Quick balance_PR</v>
      </c>
      <c r="K25" t="str">
        <f t="shared" si="6"/>
        <v/>
      </c>
      <c r="L25" t="str">
        <f t="shared" si="7"/>
        <v/>
      </c>
      <c r="M25" t="str">
        <f t="shared" si="8"/>
        <v/>
      </c>
      <c r="N25" t="str">
        <f t="shared" si="9"/>
        <v/>
      </c>
    </row>
    <row r="26" spans="1:14">
      <c r="A26">
        <v>1</v>
      </c>
      <c r="B26" t="s">
        <v>19</v>
      </c>
      <c r="C26" s="6">
        <f t="shared" si="10"/>
        <v>4</v>
      </c>
      <c r="D26" t="str">
        <f t="shared" si="11"/>
        <v>DETRACTOR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K26" t="str">
        <f t="shared" si="6"/>
        <v/>
      </c>
      <c r="L26" t="str">
        <f t="shared" si="7"/>
        <v/>
      </c>
      <c r="M26" t="str">
        <f t="shared" si="8"/>
        <v/>
      </c>
      <c r="N26" t="str">
        <f t="shared" si="9"/>
        <v/>
      </c>
    </row>
    <row r="27" spans="1:14">
      <c r="A27">
        <v>2</v>
      </c>
      <c r="B27" t="s">
        <v>20</v>
      </c>
      <c r="C27" s="6">
        <f t="shared" si="10"/>
        <v>1</v>
      </c>
      <c r="D27" t="str">
        <f t="shared" si="11"/>
        <v>DETRACTOR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K27" t="str">
        <f t="shared" si="6"/>
        <v/>
      </c>
      <c r="L27" t="str">
        <f t="shared" si="7"/>
        <v/>
      </c>
      <c r="M27" t="str">
        <f t="shared" si="8"/>
        <v/>
      </c>
      <c r="N27" t="str">
        <f t="shared" si="9"/>
        <v/>
      </c>
    </row>
    <row r="28" spans="1:14">
      <c r="A28">
        <v>6</v>
      </c>
      <c r="B28" t="s">
        <v>27</v>
      </c>
      <c r="C28" s="6">
        <f t="shared" si="10"/>
        <v>3</v>
      </c>
      <c r="D28" t="str">
        <f t="shared" si="11"/>
        <v>DETRACTOR</v>
      </c>
      <c r="E28" t="str">
        <f t="shared" si="0"/>
        <v/>
      </c>
      <c r="F28" t="str">
        <f t="shared" si="1"/>
        <v>Fingerprint Login_DE</v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K28" t="str">
        <f t="shared" si="6"/>
        <v/>
      </c>
      <c r="L28" t="str">
        <f t="shared" si="7"/>
        <v/>
      </c>
      <c r="M28" t="str">
        <f t="shared" si="8"/>
        <v/>
      </c>
      <c r="N28" t="str">
        <f t="shared" si="9"/>
        <v/>
      </c>
    </row>
    <row r="29" spans="1:14">
      <c r="A29">
        <v>3</v>
      </c>
      <c r="B29" t="s">
        <v>21</v>
      </c>
      <c r="C29" s="6">
        <f t="shared" si="10"/>
        <v>3</v>
      </c>
      <c r="D29" t="str">
        <f t="shared" si="11"/>
        <v>DETRACTOR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8"/>
        <v/>
      </c>
      <c r="N29" t="str">
        <f t="shared" si="9"/>
        <v/>
      </c>
    </row>
    <row r="30" spans="1:14">
      <c r="A30">
        <v>3</v>
      </c>
      <c r="B30" t="s">
        <v>29</v>
      </c>
      <c r="C30" s="6">
        <f t="shared" si="10"/>
        <v>6</v>
      </c>
      <c r="D30" t="str">
        <f t="shared" si="11"/>
        <v>DETRACTOR</v>
      </c>
      <c r="E30" t="str">
        <f t="shared" si="0"/>
        <v/>
      </c>
      <c r="F30" t="str">
        <f t="shared" si="1"/>
        <v>Fingerprint Login_DE</v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8"/>
        <v/>
      </c>
      <c r="N30" t="str">
        <f t="shared" si="9"/>
        <v/>
      </c>
    </row>
  </sheetData>
  <autoFilter ref="A1:C3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" sqref="C2"/>
    </sheetView>
  </sheetViews>
  <sheetFormatPr defaultRowHeight="15"/>
  <cols>
    <col min="1" max="1" width="25.28515625" customWidth="1"/>
    <col min="2" max="2" width="20.140625" customWidth="1"/>
    <col min="3" max="3" width="19.7109375" bestFit="1" customWidth="1"/>
    <col min="4" max="4" width="19.5703125" bestFit="1" customWidth="1"/>
    <col min="5" max="5" width="8.7109375" bestFit="1" customWidth="1"/>
    <col min="6" max="6" width="15.5703125" bestFit="1" customWidth="1"/>
    <col min="7" max="7" width="12" bestFit="1" customWidth="1"/>
    <col min="8" max="8" width="7.140625" bestFit="1" customWidth="1"/>
    <col min="9" max="9" width="13.5703125" bestFit="1" customWidth="1"/>
    <col min="10" max="10" width="14.42578125" bestFit="1" customWidth="1"/>
  </cols>
  <sheetData>
    <row r="1" spans="1:3" ht="15.75" thickBot="1">
      <c r="A1" s="1" t="s">
        <v>163</v>
      </c>
      <c r="B1" s="1" t="s">
        <v>165</v>
      </c>
      <c r="C1" t="s">
        <v>104</v>
      </c>
    </row>
    <row r="2" spans="1:3">
      <c r="A2" t="s">
        <v>132</v>
      </c>
      <c r="B2">
        <f>COUNTIF(Main!$E$2:$N$30,Main_Summ!$A2)</f>
        <v>4</v>
      </c>
    </row>
    <row r="3" spans="1:3">
      <c r="A3" t="s">
        <v>136</v>
      </c>
      <c r="B3">
        <f>COUNTIF(Main!$E$2:$N$30,Main_Summ!$A3)</f>
        <v>2</v>
      </c>
    </row>
    <row r="4" spans="1:3">
      <c r="A4" t="s">
        <v>137</v>
      </c>
      <c r="B4">
        <f>COUNTIF(Main!$E$2:$N$30,Main_Summ!$A4)</f>
        <v>1</v>
      </c>
    </row>
    <row r="5" spans="1:3">
      <c r="A5" t="s">
        <v>138</v>
      </c>
      <c r="B5">
        <f>COUNTIF(Main!$E$2:$N$30,Main_Summ!$A5)</f>
        <v>0</v>
      </c>
    </row>
    <row r="6" spans="1:3">
      <c r="A6" t="s">
        <v>139</v>
      </c>
      <c r="B6">
        <f>COUNTIF(Main!$E$2:$N$30,Main_Summ!$A6)</f>
        <v>1</v>
      </c>
    </row>
    <row r="7" spans="1:3">
      <c r="A7" t="s">
        <v>140</v>
      </c>
      <c r="B7">
        <f>COUNTIF(Main!$E$2:$N$30,Main_Summ!$A7)</f>
        <v>0</v>
      </c>
    </row>
    <row r="8" spans="1:3">
      <c r="A8" t="s">
        <v>141</v>
      </c>
      <c r="B8">
        <f>COUNTIF(Main!$E$2:$N$30,Main_Summ!$A8)</f>
        <v>1</v>
      </c>
    </row>
    <row r="9" spans="1:3">
      <c r="A9" t="s">
        <v>142</v>
      </c>
      <c r="B9">
        <f>COUNTIF(Main!$E$2:$N$30,Main_Summ!$A9)</f>
        <v>0</v>
      </c>
    </row>
    <row r="10" spans="1:3">
      <c r="A10" t="s">
        <v>143</v>
      </c>
      <c r="B10">
        <f>COUNTIF(Main!$E$2:$N$30,Main_Summ!$A10)</f>
        <v>1</v>
      </c>
    </row>
    <row r="11" spans="1:3">
      <c r="A11" t="s">
        <v>144</v>
      </c>
      <c r="B11">
        <f>COUNTIF(Main!$E$2:$N$30,Main_Summ!$A11)</f>
        <v>1</v>
      </c>
    </row>
    <row r="12" spans="1:3">
      <c r="A12" t="s">
        <v>133</v>
      </c>
      <c r="B12">
        <f>COUNTIF(Main!$E$2:$N$30,Main_Summ!$A12)</f>
        <v>1</v>
      </c>
    </row>
    <row r="13" spans="1:3">
      <c r="A13" t="s">
        <v>145</v>
      </c>
      <c r="B13">
        <f>COUNTIF(Main!$E$2:$N$30,Main_Summ!$A13)</f>
        <v>1</v>
      </c>
    </row>
    <row r="14" spans="1:3">
      <c r="A14" t="s">
        <v>146</v>
      </c>
      <c r="B14">
        <f>COUNTIF(Main!$E$2:$N$30,Main_Summ!$A14)</f>
        <v>0</v>
      </c>
    </row>
    <row r="15" spans="1:3">
      <c r="A15" t="s">
        <v>147</v>
      </c>
      <c r="B15">
        <f>COUNTIF(Main!$E$2:$N$30,Main_Summ!$A15)</f>
        <v>2</v>
      </c>
    </row>
    <row r="16" spans="1:3">
      <c r="A16" t="s">
        <v>148</v>
      </c>
      <c r="B16">
        <f>COUNTIF(Main!$E$2:$N$30,Main_Summ!$A16)</f>
        <v>1</v>
      </c>
    </row>
    <row r="17" spans="1:2">
      <c r="A17" t="s">
        <v>149</v>
      </c>
      <c r="B17">
        <f>COUNTIF(Main!$E$2:$N$30,Main_Summ!$A17)</f>
        <v>0</v>
      </c>
    </row>
    <row r="18" spans="1:2">
      <c r="A18" t="s">
        <v>150</v>
      </c>
      <c r="B18">
        <f>COUNTIF(Main!$E$2:$N$30,Main_Summ!$A18)</f>
        <v>2</v>
      </c>
    </row>
    <row r="19" spans="1:2">
      <c r="A19" t="s">
        <v>151</v>
      </c>
      <c r="B19">
        <f>COUNTIF(Main!$E$2:$N$30,Main_Summ!$A19)</f>
        <v>1</v>
      </c>
    </row>
    <row r="20" spans="1:2">
      <c r="A20" t="s">
        <v>152</v>
      </c>
      <c r="B20">
        <f>COUNTIF(Main!$E$2:$N$30,Main_Summ!$A20)</f>
        <v>0</v>
      </c>
    </row>
    <row r="21" spans="1:2">
      <c r="A21" t="s">
        <v>153</v>
      </c>
      <c r="B21">
        <f>COUNTIF(Main!$E$2:$N$30,Main_Summ!$A21)</f>
        <v>0</v>
      </c>
    </row>
    <row r="22" spans="1:2">
      <c r="A22" t="s">
        <v>134</v>
      </c>
      <c r="B22">
        <f>COUNTIF(Main!$E$2:$N$30,Main_Summ!$A22)</f>
        <v>0</v>
      </c>
    </row>
    <row r="23" spans="1:2">
      <c r="A23" t="s">
        <v>154</v>
      </c>
      <c r="B23">
        <f>COUNTIF(Main!$E$2:$N$30,Main_Summ!$A23)</f>
        <v>0</v>
      </c>
    </row>
    <row r="24" spans="1:2">
      <c r="A24" t="s">
        <v>155</v>
      </c>
      <c r="B24">
        <f>COUNTIF(Main!$E$2:$N$30,Main_Summ!$A24)</f>
        <v>0</v>
      </c>
    </row>
    <row r="25" spans="1:2">
      <c r="A25" t="s">
        <v>156</v>
      </c>
      <c r="B25">
        <f>COUNTIF(Main!$E$2:$N$30,Main_Summ!$A25)</f>
        <v>1</v>
      </c>
    </row>
    <row r="26" spans="1:2">
      <c r="A26" t="s">
        <v>157</v>
      </c>
      <c r="B26">
        <f>COUNTIF(Main!$E$2:$N$30,Main_Summ!$A26)</f>
        <v>1</v>
      </c>
    </row>
    <row r="27" spans="1:2">
      <c r="A27" t="s">
        <v>158</v>
      </c>
      <c r="B27">
        <f>COUNTIF(Main!$E$2:$N$30,Main_Summ!$A27)</f>
        <v>5</v>
      </c>
    </row>
    <row r="28" spans="1:2">
      <c r="A28" t="s">
        <v>159</v>
      </c>
      <c r="B28">
        <f>COUNTIF(Main!$E$2:$N$30,Main_Summ!$A28)</f>
        <v>3</v>
      </c>
    </row>
    <row r="29" spans="1:2">
      <c r="A29" t="s">
        <v>160</v>
      </c>
      <c r="B29">
        <f>COUNTIF(Main!$E$2:$N$30,Main_Summ!$A29)</f>
        <v>1</v>
      </c>
    </row>
    <row r="30" spans="1:2">
      <c r="A30" t="s">
        <v>161</v>
      </c>
      <c r="B30">
        <f>COUNTIF(Main!$E$2:$N$30,Main_Summ!$A30)</f>
        <v>0</v>
      </c>
    </row>
    <row r="31" spans="1:2">
      <c r="A31" t="s">
        <v>162</v>
      </c>
      <c r="B31">
        <f>COUNTIF(Main!$E$2:$N$30,Main_Summ!$A31)</f>
        <v>0</v>
      </c>
    </row>
    <row r="34" spans="1:4">
      <c r="A34" t="s">
        <v>135</v>
      </c>
    </row>
    <row r="35" spans="1:4">
      <c r="B35" t="s">
        <v>129</v>
      </c>
      <c r="C35" t="s">
        <v>130</v>
      </c>
      <c r="D35" t="s">
        <v>131</v>
      </c>
    </row>
    <row r="36" spans="1:4" ht="15.75" thickBot="1">
      <c r="A36" s="1" t="s">
        <v>107</v>
      </c>
      <c r="B36" t="str">
        <f t="shared" ref="B36:D45" si="0">$A36&amp;B$35</f>
        <v>NFC_DE</v>
      </c>
      <c r="C36" t="str">
        <f t="shared" si="0"/>
        <v>NFC_PA</v>
      </c>
      <c r="D36" t="str">
        <f t="shared" si="0"/>
        <v>NFC_PR</v>
      </c>
    </row>
    <row r="37" spans="1:4" ht="15.75" thickBot="1">
      <c r="A37" s="1" t="s">
        <v>108</v>
      </c>
      <c r="B37" t="str">
        <f t="shared" si="0"/>
        <v>Fingerprint Login_DE</v>
      </c>
      <c r="C37" t="str">
        <f t="shared" si="0"/>
        <v>Fingerprint Login_PA</v>
      </c>
      <c r="D37" t="str">
        <f t="shared" si="0"/>
        <v>Fingerprint Login_PR</v>
      </c>
    </row>
    <row r="38" spans="1:4" ht="15.75" thickBot="1">
      <c r="A38" s="1" t="s">
        <v>109</v>
      </c>
      <c r="B38" t="str">
        <f t="shared" si="0"/>
        <v>Security_DE</v>
      </c>
      <c r="C38" t="str">
        <f t="shared" si="0"/>
        <v>Security_PA</v>
      </c>
      <c r="D38" t="str">
        <f t="shared" si="0"/>
        <v>Security_PR</v>
      </c>
    </row>
    <row r="39" spans="1:4" ht="15.75" thickBot="1">
      <c r="A39" s="1" t="s">
        <v>110</v>
      </c>
      <c r="B39" t="str">
        <f t="shared" si="0"/>
        <v>Navigation_DE</v>
      </c>
      <c r="C39" t="str">
        <f t="shared" si="0"/>
        <v>Navigation_PA</v>
      </c>
      <c r="D39" t="str">
        <f t="shared" si="0"/>
        <v>Navigation_PR</v>
      </c>
    </row>
    <row r="40" spans="1:4" ht="15.75" thickBot="1">
      <c r="A40" s="1" t="s">
        <v>111</v>
      </c>
      <c r="B40" t="str">
        <f t="shared" si="0"/>
        <v>Visual_DE</v>
      </c>
      <c r="C40" t="str">
        <f t="shared" si="0"/>
        <v>Visual_PA</v>
      </c>
      <c r="D40" t="str">
        <f t="shared" si="0"/>
        <v>Visual_PR</v>
      </c>
    </row>
    <row r="41" spans="1:4" ht="15.75" thickBot="1">
      <c r="A41" s="1" t="s">
        <v>112</v>
      </c>
      <c r="B41" t="str">
        <f t="shared" si="0"/>
        <v>Quick balance_DE</v>
      </c>
      <c r="C41" t="str">
        <f t="shared" si="0"/>
        <v>Quick balance_PA</v>
      </c>
      <c r="D41" t="str">
        <f t="shared" si="0"/>
        <v>Quick balance_PR</v>
      </c>
    </row>
    <row r="42" spans="1:4" ht="15.75" thickBot="1">
      <c r="A42" s="1" t="s">
        <v>113</v>
      </c>
      <c r="B42" t="str">
        <f t="shared" si="0"/>
        <v>Payments_DE</v>
      </c>
      <c r="C42" t="str">
        <f t="shared" si="0"/>
        <v>Payments_PA</v>
      </c>
      <c r="D42" t="str">
        <f t="shared" si="0"/>
        <v>Payments_PR</v>
      </c>
    </row>
    <row r="43" spans="1:4" ht="15.75" thickBot="1">
      <c r="A43" s="1" t="s">
        <v>114</v>
      </c>
      <c r="B43" t="str">
        <f t="shared" si="0"/>
        <v>Chat_DE</v>
      </c>
      <c r="C43" t="str">
        <f t="shared" si="0"/>
        <v>Chat_PA</v>
      </c>
      <c r="D43" t="str">
        <f t="shared" si="0"/>
        <v>Chat_PR</v>
      </c>
    </row>
    <row r="44" spans="1:4" ht="15.75" thickBot="1">
      <c r="A44" s="1" t="s">
        <v>115</v>
      </c>
      <c r="B44" t="str">
        <f t="shared" si="0"/>
        <v>Statements_DE</v>
      </c>
      <c r="C44" t="str">
        <f t="shared" si="0"/>
        <v>Statements_PA</v>
      </c>
      <c r="D44" t="str">
        <f t="shared" si="0"/>
        <v>Statements_PR</v>
      </c>
    </row>
    <row r="45" spans="1:4" ht="15.75" thickBot="1">
      <c r="A45" s="1" t="s">
        <v>116</v>
      </c>
      <c r="B45" t="str">
        <f t="shared" si="0"/>
        <v>Accessibility_DE</v>
      </c>
      <c r="C45" t="str">
        <f t="shared" si="0"/>
        <v>Accessibility_PA</v>
      </c>
      <c r="D45" t="str">
        <f t="shared" si="0"/>
        <v>Accessibility_PR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C4" sqref="C4"/>
    </sheetView>
  </sheetViews>
  <sheetFormatPr defaultRowHeight="15"/>
  <cols>
    <col min="1" max="1" width="19.7109375" bestFit="1" customWidth="1"/>
    <col min="2" max="2" width="12.5703125" bestFit="1" customWidth="1"/>
  </cols>
  <sheetData>
    <row r="3" spans="1:2">
      <c r="A3" s="3" t="s">
        <v>30</v>
      </c>
      <c r="B3" t="s">
        <v>164</v>
      </c>
    </row>
    <row r="4" spans="1:2">
      <c r="A4" s="5" t="s">
        <v>144</v>
      </c>
      <c r="B4" s="4">
        <v>1</v>
      </c>
    </row>
    <row r="5" spans="1:2">
      <c r="A5" s="5" t="s">
        <v>153</v>
      </c>
      <c r="B5" s="4">
        <v>0</v>
      </c>
    </row>
    <row r="6" spans="1:2">
      <c r="A6" s="5" t="s">
        <v>162</v>
      </c>
      <c r="B6" s="4">
        <v>0</v>
      </c>
    </row>
    <row r="7" spans="1:2">
      <c r="A7" s="5" t="s">
        <v>142</v>
      </c>
      <c r="B7" s="4">
        <v>0</v>
      </c>
    </row>
    <row r="8" spans="1:2">
      <c r="A8" s="5" t="s">
        <v>151</v>
      </c>
      <c r="B8" s="4">
        <v>1</v>
      </c>
    </row>
    <row r="9" spans="1:2">
      <c r="A9" s="5" t="s">
        <v>160</v>
      </c>
      <c r="B9" s="4">
        <v>1</v>
      </c>
    </row>
    <row r="10" spans="1:2">
      <c r="A10" s="5" t="s">
        <v>136</v>
      </c>
      <c r="B10" s="4">
        <v>2</v>
      </c>
    </row>
    <row r="11" spans="1:2">
      <c r="A11" s="5" t="s">
        <v>145</v>
      </c>
      <c r="B11" s="4">
        <v>1</v>
      </c>
    </row>
    <row r="12" spans="1:2">
      <c r="A12" s="5" t="s">
        <v>154</v>
      </c>
      <c r="B12" s="4">
        <v>0</v>
      </c>
    </row>
    <row r="13" spans="1:2">
      <c r="A13" s="5" t="s">
        <v>138</v>
      </c>
      <c r="B13" s="4">
        <v>0</v>
      </c>
    </row>
    <row r="14" spans="1:2">
      <c r="A14" s="5" t="s">
        <v>147</v>
      </c>
      <c r="B14" s="4">
        <v>2</v>
      </c>
    </row>
    <row r="15" spans="1:2">
      <c r="A15" s="5" t="s">
        <v>156</v>
      </c>
      <c r="B15" s="4">
        <v>1</v>
      </c>
    </row>
    <row r="16" spans="1:2">
      <c r="A16" s="5" t="s">
        <v>132</v>
      </c>
      <c r="B16" s="4">
        <v>4</v>
      </c>
    </row>
    <row r="17" spans="1:2">
      <c r="A17" s="5" t="s">
        <v>133</v>
      </c>
      <c r="B17" s="4">
        <v>1</v>
      </c>
    </row>
    <row r="18" spans="1:2">
      <c r="A18" s="5" t="s">
        <v>134</v>
      </c>
      <c r="B18" s="4">
        <v>0</v>
      </c>
    </row>
    <row r="19" spans="1:2">
      <c r="A19" s="5" t="s">
        <v>141</v>
      </c>
      <c r="B19" s="4">
        <v>1</v>
      </c>
    </row>
    <row r="20" spans="1:2">
      <c r="A20" s="5" t="s">
        <v>150</v>
      </c>
      <c r="B20" s="4">
        <v>2</v>
      </c>
    </row>
    <row r="21" spans="1:2">
      <c r="A21" s="5" t="s">
        <v>159</v>
      </c>
      <c r="B21" s="4">
        <v>3</v>
      </c>
    </row>
    <row r="22" spans="1:2">
      <c r="A22" s="5" t="s">
        <v>140</v>
      </c>
      <c r="B22" s="4">
        <v>0</v>
      </c>
    </row>
    <row r="23" spans="1:2">
      <c r="A23" s="5" t="s">
        <v>149</v>
      </c>
      <c r="B23" s="4">
        <v>0</v>
      </c>
    </row>
    <row r="24" spans="1:2">
      <c r="A24" s="5" t="s">
        <v>158</v>
      </c>
      <c r="B24" s="4">
        <v>5</v>
      </c>
    </row>
    <row r="25" spans="1:2">
      <c r="A25" s="5" t="s">
        <v>137</v>
      </c>
      <c r="B25" s="4">
        <v>1</v>
      </c>
    </row>
    <row r="26" spans="1:2">
      <c r="A26" s="5" t="s">
        <v>146</v>
      </c>
      <c r="B26" s="4">
        <v>0</v>
      </c>
    </row>
    <row r="27" spans="1:2">
      <c r="A27" s="5" t="s">
        <v>155</v>
      </c>
      <c r="B27" s="4">
        <v>0</v>
      </c>
    </row>
    <row r="28" spans="1:2">
      <c r="A28" s="5" t="s">
        <v>143</v>
      </c>
      <c r="B28" s="4">
        <v>1</v>
      </c>
    </row>
    <row r="29" spans="1:2">
      <c r="A29" s="5" t="s">
        <v>152</v>
      </c>
      <c r="B29" s="4">
        <v>0</v>
      </c>
    </row>
    <row r="30" spans="1:2">
      <c r="A30" s="5" t="s">
        <v>161</v>
      </c>
      <c r="B30" s="4">
        <v>0</v>
      </c>
    </row>
    <row r="31" spans="1:2">
      <c r="A31" s="5" t="s">
        <v>139</v>
      </c>
      <c r="B31" s="4">
        <v>1</v>
      </c>
    </row>
    <row r="32" spans="1:2">
      <c r="A32" s="5" t="s">
        <v>148</v>
      </c>
      <c r="B32" s="4">
        <v>1</v>
      </c>
    </row>
    <row r="33" spans="1:2">
      <c r="A33" s="5" t="s">
        <v>157</v>
      </c>
      <c r="B33" s="4">
        <v>1</v>
      </c>
    </row>
    <row r="34" spans="1:2">
      <c r="A34" s="5" t="s">
        <v>105</v>
      </c>
      <c r="B34" s="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1"/>
    </sheetView>
  </sheetViews>
  <sheetFormatPr defaultRowHeight="15"/>
  <cols>
    <col min="2" max="2" width="16.140625" bestFit="1" customWidth="1"/>
    <col min="4" max="4" width="11.5703125" customWidth="1"/>
    <col min="6" max="6" width="15.7109375" customWidth="1"/>
    <col min="7" max="7" width="9.7109375" bestFit="1" customWidth="1"/>
    <col min="9" max="9" width="11.140625" bestFit="1" customWidth="1"/>
    <col min="10" max="10" width="12.5703125" customWidth="1"/>
  </cols>
  <sheetData>
    <row r="1" spans="1:10" ht="15.75" thickBot="1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 spans="1:10">
      <c r="A2" t="s">
        <v>36</v>
      </c>
      <c r="B2" t="s">
        <v>117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41</v>
      </c>
      <c r="I2" t="s">
        <v>125</v>
      </c>
      <c r="J2" t="s">
        <v>126</v>
      </c>
    </row>
    <row r="3" spans="1:10">
      <c r="A3" t="s">
        <v>91</v>
      </c>
      <c r="B3" t="s">
        <v>118</v>
      </c>
      <c r="E3" t="s">
        <v>43</v>
      </c>
      <c r="G3" t="s">
        <v>124</v>
      </c>
    </row>
    <row r="4" spans="1:10">
      <c r="A4" t="s">
        <v>63</v>
      </c>
      <c r="E4" t="s">
        <v>127</v>
      </c>
    </row>
    <row r="5" spans="1:10">
      <c r="A5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Bar chart</vt:lpstr>
      <vt:lpstr>Pivot</vt:lpstr>
      <vt:lpstr>Main</vt:lpstr>
      <vt:lpstr>Main_Summ</vt:lpstr>
      <vt:lpstr>Main_Pivot</vt:lpstr>
      <vt:lpstr>Topics</vt:lpstr>
      <vt:lpstr>Accessibility</vt:lpstr>
      <vt:lpstr>Chat</vt:lpstr>
      <vt:lpstr>Fingerprint_Login</vt:lpstr>
      <vt:lpstr>Navigation</vt:lpstr>
      <vt:lpstr>NFC</vt:lpstr>
      <vt:lpstr>Payments</vt:lpstr>
      <vt:lpstr>Quick_balance</vt:lpstr>
      <vt:lpstr>Security</vt:lpstr>
      <vt:lpstr>Statements</vt:lpstr>
      <vt:lpstr>Visual</vt:lpstr>
    </vt:vector>
  </TitlesOfParts>
  <Company>Bankwest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Yap</dc:creator>
  <cp:lastModifiedBy>Keith Yap</cp:lastModifiedBy>
  <dcterms:created xsi:type="dcterms:W3CDTF">2016-05-13T07:38:38Z</dcterms:created>
  <dcterms:modified xsi:type="dcterms:W3CDTF">2017-11-15T12:16:13Z</dcterms:modified>
</cp:coreProperties>
</file>