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kquesada\Documents\Kevin\Configuration\2021\Spotfire Games\"/>
    </mc:Choice>
  </mc:AlternateContent>
  <xr:revisionPtr revIDLastSave="0" documentId="13_ncr:1_{908A0EE0-A184-4866-866D-E9E883AF916C}" xr6:coauthVersionLast="46" xr6:coauthVersionMax="46" xr10:uidLastSave="{00000000-0000-0000-0000-000000000000}"/>
  <bookViews>
    <workbookView xWindow="-108" yWindow="-108" windowWidth="23256" windowHeight="12576" tabRatio="887" firstSheet="5" activeTab="12" xr2:uid="{00000000-000D-0000-FFFF-FFFF00000000}"/>
  </bookViews>
  <sheets>
    <sheet name="Table_D1" sheetId="28" r:id="rId1"/>
    <sheet name="Table_D2" sheetId="29" r:id="rId2"/>
    <sheet name="Table_D3" sheetId="30" r:id="rId3"/>
    <sheet name="Table_D4" sheetId="31" r:id="rId4"/>
    <sheet name="Table_D5" sheetId="32" r:id="rId5"/>
    <sheet name="Table_D6" sheetId="33" r:id="rId6"/>
    <sheet name="Table_D7" sheetId="34" r:id="rId7"/>
    <sheet name="Table_D8" sheetId="24" r:id="rId8"/>
    <sheet name="Table_D9" sheetId="4" r:id="rId9"/>
    <sheet name="Table_D10" sheetId="35" r:id="rId10"/>
    <sheet name="Table_D11" sheetId="36" r:id="rId11"/>
    <sheet name="Table_D12" sheetId="5" r:id="rId12"/>
    <sheet name="Table_D13" sheetId="6" r:id="rId13"/>
    <sheet name="Table_D14" sheetId="8" r:id="rId14"/>
    <sheet name="Table_D15" sheetId="9" r:id="rId15"/>
    <sheet name="Table_D16" sheetId="10" r:id="rId16"/>
    <sheet name="Table_D17" sheetId="39" r:id="rId17"/>
    <sheet name="Table_D18" sheetId="37" r:id="rId18"/>
    <sheet name="Table_D19" sheetId="38"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0" i="39" l="1"/>
  <c r="J29" i="39"/>
  <c r="J28" i="39"/>
  <c r="J27" i="39"/>
  <c r="J26" i="39"/>
  <c r="J25" i="39"/>
  <c r="J24" i="39"/>
  <c r="J23" i="39"/>
  <c r="J22" i="39"/>
  <c r="J21" i="39"/>
  <c r="J20" i="39"/>
  <c r="J19" i="39"/>
  <c r="J18" i="39"/>
  <c r="J17" i="39"/>
  <c r="J16" i="39"/>
  <c r="J14" i="39"/>
  <c r="J13" i="39"/>
  <c r="J12" i="39"/>
  <c r="J11" i="39"/>
  <c r="J10" i="39"/>
  <c r="J9" i="39"/>
  <c r="J8" i="39"/>
  <c r="J7" i="39"/>
  <c r="J6" i="39"/>
  <c r="J5" i="39"/>
  <c r="N7" i="28" l="1"/>
  <c r="N36" i="24" l="1"/>
  <c r="M36" i="24"/>
  <c r="L36" i="24"/>
  <c r="K36" i="24"/>
  <c r="J36" i="24"/>
  <c r="I36" i="24"/>
  <c r="H36" i="24"/>
  <c r="G36" i="24"/>
  <c r="F36" i="24"/>
  <c r="E36" i="24"/>
  <c r="D36" i="24"/>
  <c r="C36" i="24"/>
  <c r="N35" i="24"/>
  <c r="M35" i="24"/>
  <c r="L35" i="24"/>
  <c r="K35" i="24"/>
  <c r="J35" i="24"/>
  <c r="I35" i="24"/>
  <c r="H35" i="24"/>
  <c r="G35" i="24"/>
  <c r="F35" i="24"/>
  <c r="E35" i="24"/>
  <c r="D35" i="24"/>
  <c r="C35" i="24"/>
  <c r="N34" i="24"/>
  <c r="M34" i="24"/>
  <c r="L34" i="24"/>
  <c r="K34" i="24"/>
  <c r="J34" i="24"/>
  <c r="I34" i="24"/>
  <c r="H34" i="24"/>
  <c r="G34" i="24"/>
  <c r="F34" i="24"/>
  <c r="E34" i="24"/>
  <c r="D34" i="24"/>
  <c r="C34" i="24"/>
  <c r="N33" i="24"/>
  <c r="M33" i="24"/>
  <c r="L33" i="24"/>
  <c r="K33" i="24"/>
  <c r="J33" i="24"/>
  <c r="I33" i="24"/>
  <c r="H33" i="24"/>
  <c r="G33" i="24"/>
  <c r="F33" i="24"/>
  <c r="E33" i="24"/>
  <c r="D33" i="24"/>
  <c r="C33" i="24"/>
  <c r="N32" i="24"/>
  <c r="M32" i="24"/>
  <c r="L32" i="24"/>
  <c r="K32" i="24"/>
  <c r="J32" i="24"/>
  <c r="I32" i="24"/>
  <c r="H32" i="24"/>
  <c r="G32" i="24"/>
  <c r="F32" i="24"/>
  <c r="E32" i="24"/>
  <c r="D32" i="24"/>
  <c r="C32" i="24"/>
  <c r="O26" i="36" l="1"/>
  <c r="O25" i="36"/>
  <c r="O24" i="36"/>
  <c r="O23" i="36"/>
  <c r="O22" i="36"/>
  <c r="O21" i="36"/>
  <c r="O20" i="36"/>
  <c r="O19" i="36"/>
  <c r="O18" i="36"/>
  <c r="O17" i="36"/>
  <c r="O16" i="36"/>
  <c r="O15" i="36"/>
  <c r="O14" i="36"/>
  <c r="O13" i="36"/>
  <c r="O12" i="36"/>
  <c r="O11" i="36"/>
  <c r="O10" i="36"/>
  <c r="O9" i="36"/>
  <c r="O8" i="36"/>
  <c r="O7" i="36"/>
  <c r="O5" i="36"/>
  <c r="O3" i="36"/>
  <c r="O27" i="35" l="1"/>
  <c r="O26" i="35"/>
  <c r="O24" i="35"/>
  <c r="O23" i="35"/>
  <c r="O22" i="35"/>
  <c r="O21" i="35"/>
  <c r="O20" i="35"/>
  <c r="O19" i="35"/>
  <c r="O18" i="35"/>
  <c r="O17" i="35"/>
  <c r="O16" i="35"/>
  <c r="O15" i="35"/>
  <c r="O14" i="35"/>
  <c r="O13" i="35"/>
  <c r="O12" i="35"/>
  <c r="O11" i="35"/>
  <c r="O10" i="35"/>
  <c r="O9" i="35"/>
  <c r="O8" i="35"/>
  <c r="O7" i="35"/>
  <c r="O6" i="35"/>
  <c r="O5" i="35"/>
  <c r="O4" i="35"/>
  <c r="O3" i="35"/>
  <c r="N33" i="34" l="1"/>
  <c r="N32" i="34"/>
  <c r="N31" i="34"/>
  <c r="N30" i="34"/>
  <c r="N29" i="34"/>
  <c r="N28" i="34"/>
  <c r="N27" i="34"/>
  <c r="N26" i="34"/>
  <c r="N25" i="34"/>
  <c r="N24" i="34"/>
  <c r="N23" i="34"/>
  <c r="N22" i="34"/>
  <c r="N21" i="34"/>
  <c r="N20" i="34"/>
  <c r="N19" i="34"/>
  <c r="N18" i="34"/>
  <c r="N17" i="34"/>
  <c r="N16" i="34"/>
  <c r="N15" i="34"/>
  <c r="N14" i="34"/>
  <c r="N13" i="34"/>
  <c r="N11" i="34"/>
  <c r="N10" i="34"/>
  <c r="N9" i="34"/>
  <c r="N8" i="34"/>
  <c r="N7" i="34"/>
  <c r="N6" i="34"/>
  <c r="N5" i="34"/>
  <c r="N4" i="34"/>
  <c r="N3" i="34"/>
  <c r="N33" i="33" l="1"/>
  <c r="N32" i="33"/>
  <c r="N31" i="33"/>
  <c r="N30" i="33"/>
  <c r="N29" i="33"/>
  <c r="N27" i="33"/>
  <c r="N26" i="33"/>
  <c r="N25" i="33"/>
  <c r="N24" i="33"/>
  <c r="N23" i="33"/>
  <c r="N22" i="33"/>
  <c r="N21" i="33"/>
  <c r="N20" i="33"/>
  <c r="N19" i="33"/>
  <c r="N18" i="33"/>
  <c r="N17" i="33"/>
  <c r="N16" i="33"/>
  <c r="N15" i="33"/>
  <c r="N14" i="33"/>
  <c r="N13" i="33"/>
  <c r="N12" i="33"/>
  <c r="N11" i="33"/>
  <c r="N10" i="33"/>
  <c r="N9" i="33"/>
  <c r="N8" i="33"/>
  <c r="N7" i="33"/>
  <c r="N6" i="33"/>
  <c r="N5" i="33"/>
  <c r="N4" i="33"/>
  <c r="N3" i="33"/>
  <c r="N33" i="32" l="1"/>
  <c r="N32" i="32"/>
  <c r="N31" i="32"/>
  <c r="N30" i="32"/>
  <c r="N29" i="32"/>
  <c r="N28" i="32"/>
  <c r="N27" i="32"/>
  <c r="N26" i="32"/>
  <c r="N25" i="32"/>
  <c r="N24" i="32"/>
  <c r="N23" i="32"/>
  <c r="N22" i="32"/>
  <c r="N20" i="32"/>
  <c r="N19" i="32"/>
  <c r="N18" i="32"/>
  <c r="N17" i="32"/>
  <c r="N16" i="32"/>
  <c r="N15" i="32"/>
  <c r="N14" i="32"/>
  <c r="N13" i="32"/>
  <c r="N12" i="32"/>
  <c r="N11" i="32"/>
  <c r="N10" i="32"/>
  <c r="N9" i="32"/>
  <c r="N8" i="32"/>
  <c r="N7" i="32"/>
  <c r="N6" i="32"/>
  <c r="N5" i="32"/>
  <c r="N4" i="32"/>
  <c r="N3" i="32"/>
  <c r="N3" i="31" l="1"/>
  <c r="N4" i="31"/>
  <c r="N5" i="31"/>
  <c r="N6" i="31"/>
  <c r="N7" i="31"/>
  <c r="N8" i="31"/>
  <c r="N9" i="31"/>
  <c r="N10" i="31"/>
  <c r="N11" i="31"/>
  <c r="N12" i="31"/>
  <c r="N14" i="31"/>
  <c r="N15" i="31"/>
  <c r="N16" i="31"/>
  <c r="N17" i="31"/>
  <c r="N18" i="31"/>
  <c r="N19" i="31"/>
  <c r="N20" i="31"/>
  <c r="N21" i="31"/>
  <c r="N22" i="31"/>
  <c r="N23" i="31"/>
  <c r="N24" i="31"/>
  <c r="N25" i="31"/>
  <c r="N26" i="31"/>
  <c r="N27" i="31"/>
  <c r="N28" i="31"/>
  <c r="N29" i="31"/>
  <c r="N30" i="31"/>
  <c r="N31" i="31"/>
  <c r="N32" i="31"/>
  <c r="N33" i="31"/>
  <c r="N33" i="30" l="1"/>
  <c r="N32" i="30"/>
  <c r="N31" i="30"/>
  <c r="N30" i="30"/>
  <c r="N29" i="30"/>
  <c r="N28" i="30"/>
  <c r="N27" i="30"/>
  <c r="N26" i="30"/>
  <c r="N25" i="30"/>
  <c r="N24" i="30"/>
  <c r="N23" i="30"/>
  <c r="N21" i="30"/>
  <c r="N20" i="30"/>
  <c r="N19" i="30"/>
  <c r="N18" i="30"/>
  <c r="N17" i="30"/>
  <c r="N16" i="30"/>
  <c r="N15" i="30"/>
  <c r="N14" i="30"/>
  <c r="N13" i="30"/>
  <c r="N12" i="30"/>
  <c r="N11" i="30"/>
  <c r="N10" i="30"/>
  <c r="N9" i="30"/>
  <c r="N8" i="30"/>
  <c r="N7" i="30"/>
  <c r="N6" i="30"/>
  <c r="N5" i="30"/>
  <c r="N4" i="30"/>
  <c r="N3" i="30"/>
  <c r="N33" i="29" l="1"/>
  <c r="N32" i="29"/>
  <c r="N30" i="29"/>
  <c r="N29" i="29"/>
  <c r="N28" i="29"/>
  <c r="N27" i="29"/>
  <c r="N26" i="29"/>
  <c r="N25" i="29"/>
  <c r="N24" i="29"/>
  <c r="N23" i="29"/>
  <c r="N22" i="29"/>
  <c r="N21" i="29"/>
  <c r="N20" i="29"/>
  <c r="N19" i="29"/>
  <c r="N18" i="29"/>
  <c r="N17" i="29"/>
  <c r="N16" i="29"/>
  <c r="N15" i="29"/>
  <c r="N14" i="29"/>
  <c r="N13" i="29"/>
  <c r="N12" i="29"/>
  <c r="N11" i="29"/>
  <c r="N10" i="29"/>
  <c r="N9" i="29"/>
  <c r="N8" i="29"/>
  <c r="N7" i="29"/>
  <c r="N6" i="29"/>
  <c r="N5" i="29"/>
  <c r="N4" i="29"/>
  <c r="N3" i="29"/>
  <c r="N33" i="28" l="1"/>
  <c r="N32" i="28"/>
  <c r="N31" i="28"/>
  <c r="N30" i="28"/>
  <c r="N29" i="28"/>
  <c r="N28" i="28"/>
  <c r="N27" i="28"/>
  <c r="N26" i="28"/>
  <c r="N25" i="28"/>
  <c r="N24" i="28"/>
  <c r="N23" i="28"/>
  <c r="N22" i="28"/>
  <c r="N21" i="28"/>
  <c r="N20" i="28"/>
  <c r="N19" i="28"/>
  <c r="N18" i="28"/>
  <c r="N17" i="28"/>
  <c r="N16" i="28"/>
  <c r="N15" i="28"/>
  <c r="N14" i="28"/>
  <c r="N12" i="28"/>
  <c r="N11" i="28"/>
  <c r="N10" i="28"/>
  <c r="N9" i="28"/>
  <c r="N8" i="28"/>
  <c r="N6" i="28"/>
  <c r="N5" i="28"/>
  <c r="N4" i="28"/>
  <c r="N3" i="28"/>
  <c r="J28" i="6" l="1"/>
  <c r="J27" i="6"/>
  <c r="J25" i="6"/>
  <c r="J24" i="6"/>
  <c r="J23" i="6"/>
  <c r="J22" i="6"/>
  <c r="J21" i="6"/>
  <c r="J20" i="6"/>
  <c r="J19" i="6"/>
  <c r="J18" i="6"/>
  <c r="J17" i="6"/>
  <c r="J16" i="6"/>
  <c r="J15" i="6"/>
  <c r="J14" i="6"/>
  <c r="J12" i="6"/>
  <c r="J11" i="6"/>
  <c r="J10" i="6"/>
  <c r="J9" i="6"/>
  <c r="J8" i="6"/>
  <c r="J7" i="6"/>
  <c r="J6" i="6"/>
  <c r="J5" i="6"/>
  <c r="J4" i="6"/>
  <c r="I30" i="10" l="1"/>
  <c r="I29" i="10"/>
  <c r="I28" i="10"/>
  <c r="I27" i="10"/>
  <c r="I26" i="10"/>
  <c r="I25" i="10"/>
  <c r="I24" i="10"/>
  <c r="I23" i="10"/>
  <c r="I22" i="10"/>
  <c r="I21" i="10"/>
  <c r="I20" i="10"/>
  <c r="I19" i="10"/>
  <c r="I18" i="10"/>
  <c r="I17" i="10"/>
  <c r="I16" i="10"/>
  <c r="I15" i="10"/>
  <c r="I14" i="10"/>
  <c r="I13" i="10"/>
  <c r="I12" i="10"/>
  <c r="I11" i="10"/>
  <c r="I10" i="10"/>
  <c r="I9" i="10"/>
  <c r="I8" i="10"/>
  <c r="I7" i="10"/>
  <c r="I6" i="10"/>
  <c r="I5" i="10"/>
  <c r="I4" i="10"/>
</calcChain>
</file>

<file path=xl/sharedStrings.xml><?xml version="1.0" encoding="utf-8"?>
<sst xmlns="http://schemas.openxmlformats.org/spreadsheetml/2006/main" count="997" uniqueCount="178">
  <si>
    <t>Country</t>
  </si>
  <si>
    <t>Netherlands</t>
  </si>
  <si>
    <t>Hungary</t>
  </si>
  <si>
    <t>Norway</t>
  </si>
  <si>
    <t>Bulgaria</t>
  </si>
  <si>
    <t>Sweden</t>
  </si>
  <si>
    <t>Slovenia</t>
  </si>
  <si>
    <t>Ireland</t>
  </si>
  <si>
    <t>Luxembourg</t>
  </si>
  <si>
    <t>Estonia</t>
  </si>
  <si>
    <t>Poland</t>
  </si>
  <si>
    <t>N/A</t>
  </si>
  <si>
    <t>Belgium</t>
  </si>
  <si>
    <t>Croatia</t>
  </si>
  <si>
    <t>↑</t>
  </si>
  <si>
    <t>Denmark</t>
  </si>
  <si>
    <t>EU/EEA</t>
  </si>
  <si>
    <t>France</t>
  </si>
  <si>
    <t>Italy</t>
  </si>
  <si>
    <t>Latvia</t>
  </si>
  <si>
    <t>↓</t>
  </si>
  <si>
    <t>Spain</t>
  </si>
  <si>
    <t>Lithuania</t>
  </si>
  <si>
    <t>United Kingdom</t>
  </si>
  <si>
    <t>Malta</t>
  </si>
  <si>
    <t>Greece</t>
  </si>
  <si>
    <t>Slovakia</t>
  </si>
  <si>
    <t>Iceland</t>
  </si>
  <si>
    <t>Austria</t>
  </si>
  <si>
    <t>Portugal</t>
  </si>
  <si>
    <t>Finland</t>
  </si>
  <si>
    <t>Germany</t>
  </si>
  <si>
    <t>Romania</t>
  </si>
  <si>
    <t>Cyprus</t>
  </si>
  <si>
    <t>Czech Republic</t>
  </si>
  <si>
    <t>&lt;0.01</t>
  </si>
  <si>
    <t>* oral vancomycin (ATC A07AA09) used as a non absorbable intra-intestinal antiinfective</t>
  </si>
  <si>
    <t>D01BA01
(Griseo-fulvine)</t>
  </si>
  <si>
    <t>D01BA02
(Terbina-fine)</t>
  </si>
  <si>
    <t>J02AA01
(Ampho-tericin B)</t>
  </si>
  <si>
    <t>J02AB02
(Ketoco-nazole)</t>
  </si>
  <si>
    <t>J02AC01
(Flucona-
zole)</t>
  </si>
  <si>
    <t>J02AC02
(Itracona-zole)</t>
  </si>
  <si>
    <t>J02AC03
(Voricona-zole)</t>
  </si>
  <si>
    <t>Other J02 substances</t>
  </si>
  <si>
    <t>Total
J02 &amp; D01BA</t>
  </si>
  <si>
    <t>Luxemburg</t>
  </si>
  <si>
    <t>Nucleosides and nucleotides excl. reverse transcriptase inhibitors
(J05AB )</t>
  </si>
  <si>
    <t>Protease inhibitors
(J05AE)</t>
  </si>
  <si>
    <t>Nucleoside and nucleotide reverse transcriptase inhibitors
(J05AF)</t>
  </si>
  <si>
    <t xml:space="preserve"> Non-nucleoside reverse transcriptase inhibitors
(J05AG)</t>
  </si>
  <si>
    <t xml:space="preserve"> Neura-minidase inhibitors
(J05AH)</t>
  </si>
  <si>
    <t>Antivirals for treatment of HIV infections, combina-tions
(J05AR)</t>
  </si>
  <si>
    <t xml:space="preserve"> Other antivirals
(J05AC +
J05AD +
J05AX)</t>
  </si>
  <si>
    <t>Total 
(J05)</t>
  </si>
  <si>
    <t>Iceland (a)</t>
  </si>
  <si>
    <t>(a) Countries reported only consumption data from the community</t>
  </si>
  <si>
    <t>HIV/AIDS antivirals</t>
  </si>
  <si>
    <t>HIV/hepatitis B antivirals</t>
  </si>
  <si>
    <t>Hepatitis B antivirals</t>
  </si>
  <si>
    <t>Hepatitis C antivirals</t>
  </si>
  <si>
    <t>Herpes antivirals</t>
  </si>
  <si>
    <t>Influenza antivirals</t>
  </si>
  <si>
    <t>Other antivirals</t>
  </si>
  <si>
    <t>Total</t>
  </si>
  <si>
    <t>Finland (a)</t>
  </si>
  <si>
    <t>Portugal (b)</t>
  </si>
  <si>
    <t>Consumption</t>
  </si>
  <si>
    <t>Relative consumption</t>
  </si>
  <si>
    <t>Broad/
Narrow</t>
  </si>
  <si>
    <t>Seasonal variation</t>
  </si>
  <si>
    <t>J01*</t>
  </si>
  <si>
    <t>JO1C</t>
  </si>
  <si>
    <t>J01D</t>
  </si>
  <si>
    <t>J01F</t>
  </si>
  <si>
    <t>J01M</t>
  </si>
  <si>
    <r>
      <t>J01CE_%</t>
    </r>
    <r>
      <rPr>
        <b/>
        <vertAlign val="superscript"/>
        <sz val="10"/>
        <color indexed="9"/>
        <rFont val="Calibri"/>
        <family val="2"/>
      </rPr>
      <t>‡</t>
    </r>
  </si>
  <si>
    <t>J01CR_%</t>
  </si>
  <si>
    <t>J01DD+DE_%</t>
  </si>
  <si>
    <t>J01MA_%</t>
  </si>
  <si>
    <t>J01_B/N</t>
  </si>
  <si>
    <t>J01_SV_%</t>
  </si>
  <si>
    <t>J01M_SV_%</t>
  </si>
  <si>
    <t>Cyprus (a)</t>
  </si>
  <si>
    <t>Romania (a)</t>
  </si>
  <si>
    <t>p0</t>
  </si>
  <si>
    <t>p25</t>
  </si>
  <si>
    <t>p50</t>
  </si>
  <si>
    <t>p75</t>
  </si>
  <si>
    <t>p100</t>
  </si>
  <si>
    <t>Values within the first quartile [p0;p25]</t>
  </si>
  <si>
    <t>Values within the second quartile ]p25;p50]</t>
  </si>
  <si>
    <t>Values within the third quartile ]p50;p75]</t>
  </si>
  <si>
    <t>Values within the fourth quartile ]p75;p100]</t>
  </si>
  <si>
    <t>Cells coloured in light blue have better quality than cells coloured in darker blue.</t>
  </si>
  <si>
    <t>* Denominator for relative consumption.</t>
  </si>
  <si>
    <r>
      <t>‡</t>
    </r>
    <r>
      <rPr>
        <i/>
        <sz val="10"/>
        <color rgb="FF000000"/>
        <rFont val="Tahoma"/>
        <family val="2"/>
      </rPr>
      <t xml:space="preserve"> Indicators within the fourth quartile (i.e. values &gt; percentile 75 (p75) suggest better quality than indicator values within the third quartile (i.e. p50 &lt; values  ≤ p75) and so on. The colour code was subsequently applied inversely. </t>
    </r>
  </si>
  <si>
    <t>(a) Cyprus and Romania provided only total care data.</t>
  </si>
  <si>
    <t>Total care includes data both from the hospital and community sectors and overestimates the figures when used for reporting for the community sector.</t>
  </si>
  <si>
    <t>Indicators on the relative consumption of antibacterials for systemic use (ATC group 3):</t>
  </si>
  <si>
    <t>J01CE_%</t>
  </si>
  <si>
    <t>Consumption of beta-lactamase-sensitive penicillins (J01CE) expressed as percentage of the total consumption of antibacterials for systemic use (J01)</t>
  </si>
  <si>
    <t>Consumption of combination of penicillins, including beta-lactamase inhibitor (J01CR) expressed as percentage of the total consumption of antibacterials for systemic use (J01)</t>
  </si>
  <si>
    <t>Consumption of third- and fourth-generation cephalosporins (J01(DD+DE)) expressed as percentage of the total consumption of antibacterials for systemic use (J01)</t>
  </si>
  <si>
    <t>Consumption of fluoroquinolones (J01MA) expressed as percentage of the total consumption of antibacterials for systemic use (J01)</t>
  </si>
  <si>
    <t>Indicators on the ratio of broad and narrow spectrum antibacterials:</t>
  </si>
  <si>
    <t>Ratio of the consumption of broad-spectrum penicillins, cephalosporins and macrolides (J01(CR+DC+DD+(F-FA01))) to the consumption of narrow-spectrum penicillins, cephalosporins and macrolides (J01(CE+DB+FA01))</t>
  </si>
  <si>
    <t>Indicators on seasonal variation of antibacterials for systemic consumption (ATC group J01, subgroup J01M):</t>
  </si>
  <si>
    <t>Seasonal variation of the total antibiotic consumption (J01) of a 12-month period starting in July and ending the following June, expressed as percentage: [(DDD (winter quarters)/DDD (summer quarters)-1] x 101</t>
  </si>
  <si>
    <t>Seasonal variation of quinolone consumption (J01M) of a 12-month period starting in July and ending the following June, expressed as percentage: [(DDD (winter quarters)/DDD (summer quarters)-1] x 101</t>
  </si>
  <si>
    <t>** The second column shows the original labels of the quality indicators, as described in the article ‘European Surveillance of Antimicrobial Consumption (ESAC): quality indicators for outpatient antibiotic use in Europe’ published in Qual Saf Health Care 2007;16:440–445.</t>
  </si>
  <si>
    <t xml:space="preserve"> 5/2</t>
  </si>
  <si>
    <t xml:space="preserve"> 4/2</t>
  </si>
  <si>
    <t xml:space="preserve"> 5/4</t>
  </si>
  <si>
    <t xml:space="preserve"> 4/4</t>
  </si>
  <si>
    <t>* = total care data, † = Spain reported 2009-2015 reimbursement data and changed in 2016 to sales data; N/A = not applicable</t>
  </si>
  <si>
    <t>EU/EEA refers to the corresponding population-weighted mean consumption based on reported antimicrobial consumption data of all 30 EU/EEA countries. Through imputation and other adjustments the EU/EEA averages include the same number of EU/EEA countries for all years of the trend analyses (Please see the method chapter, page 4).</t>
  </si>
  <si>
    <t>Trend</t>
  </si>
  <si>
    <t>Vancomycin* (A07AA09) + Fidaxomicin (A01AA12)</t>
  </si>
  <si>
    <t>Rifampicin (J04AB02)</t>
  </si>
  <si>
    <t>Metronidazole (P01AB01)</t>
  </si>
  <si>
    <t>Vancomycin* (A07AA09) + Fidaxomicin (A07AA12)</t>
  </si>
  <si>
    <t>Antivirals for treatment of HCV infections (J05AP)</t>
  </si>
  <si>
    <r>
      <t xml:space="preserve">Austria </t>
    </r>
    <r>
      <rPr>
        <i/>
        <sz val="11"/>
        <color theme="1"/>
        <rFont val="Tahoma"/>
        <family val="2"/>
      </rPr>
      <t>(a)</t>
    </r>
  </si>
  <si>
    <r>
      <t xml:space="preserve">Germany </t>
    </r>
    <r>
      <rPr>
        <i/>
        <sz val="11"/>
        <color theme="1"/>
        <rFont val="Tahoma"/>
        <family val="2"/>
      </rPr>
      <t>(a)</t>
    </r>
  </si>
  <si>
    <r>
      <t xml:space="preserve">Iceland </t>
    </r>
    <r>
      <rPr>
        <i/>
        <sz val="11"/>
        <color theme="1"/>
        <rFont val="Tahoma"/>
        <family val="2"/>
      </rPr>
      <t>(a)</t>
    </r>
  </si>
  <si>
    <r>
      <t xml:space="preserve">Netherlands </t>
    </r>
    <r>
      <rPr>
        <i/>
        <sz val="11"/>
        <color theme="1"/>
        <rFont val="Tahoma"/>
        <family val="2"/>
      </rPr>
      <t>(a)</t>
    </r>
  </si>
  <si>
    <r>
      <t xml:space="preserve">Spain </t>
    </r>
    <r>
      <rPr>
        <i/>
        <sz val="11"/>
        <color theme="1"/>
        <rFont val="Tahoma"/>
        <family val="2"/>
      </rPr>
      <t>(a)</t>
    </r>
  </si>
  <si>
    <r>
      <t>Austria</t>
    </r>
    <r>
      <rPr>
        <i/>
        <sz val="11"/>
        <color theme="1"/>
        <rFont val="Tahoma"/>
        <family val="2"/>
      </rPr>
      <t xml:space="preserve"> (a)</t>
    </r>
  </si>
  <si>
    <r>
      <t>Germany</t>
    </r>
    <r>
      <rPr>
        <i/>
        <sz val="11"/>
        <color theme="1"/>
        <rFont val="Tahoma"/>
        <family val="2"/>
      </rPr>
      <t xml:space="preserve"> (a)</t>
    </r>
  </si>
  <si>
    <t>Swedish data are not shown due to confidentiality reasons based on national data protection laws</t>
  </si>
  <si>
    <t>All country data are shown as they are reported to TESSy</t>
  </si>
  <si>
    <t>2018_data_Table_D1_J01A_tetracyclines_trend_community_sparklines</t>
  </si>
  <si>
    <t>2018_data_Table_D2_J01C_beta-lactams_trend_community_sparklines</t>
  </si>
  <si>
    <t>2018_data_Table_D3_J01D_other_beta-lactams_trend_community_sparklines</t>
  </si>
  <si>
    <t>2018_data_Table_D4_J01E_sulphonamides_trimethoprim_trend_community_sparklines</t>
  </si>
  <si>
    <t>2018_data_Table_D5_J01F_macrolides_linco_streptogr_trend_community_sparklines</t>
  </si>
  <si>
    <t>2018_data_Table_D6_J01M_quinolone antibacterials_trend_community_sparklines</t>
  </si>
  <si>
    <t>2018_data_Table_D7_J01X_other antibacterials_trend_community_sparklines</t>
  </si>
  <si>
    <t>a) Finland: data include consumption in remote primary healthcare centres and nursing homes.</t>
  </si>
  <si>
    <t>(b) Portugal: data refer to public hospitals. Population was adjusted, based on hospital catchment area information provided by the country.</t>
  </si>
  <si>
    <r>
      <t xml:space="preserve">Table D18. </t>
    </r>
    <r>
      <rPr>
        <b/>
        <sz val="9"/>
        <color theme="1"/>
        <rFont val="Tahoma"/>
        <family val="2"/>
      </rPr>
      <t>Consumption of antibacterials for systemic use (ATC group J01) in the community, EU/EEA countries, 1997</t>
    </r>
    <r>
      <rPr>
        <b/>
        <sz val="9"/>
        <color theme="1"/>
        <rFont val="Symbol"/>
        <family val="1"/>
        <charset val="2"/>
      </rPr>
      <t>-</t>
    </r>
    <r>
      <rPr>
        <b/>
        <sz val="9"/>
        <color theme="1"/>
        <rFont val="Tahoma"/>
        <family val="2"/>
      </rPr>
      <t xml:space="preserve">2018, expressed as DDD per 1 000 inhabitants per day </t>
    </r>
    <r>
      <rPr>
        <b/>
        <u/>
        <sz val="9"/>
        <color theme="1"/>
        <rFont val="Tahoma"/>
        <family val="2"/>
      </rPr>
      <t>and calculated with the ATC/DDD index 2019</t>
    </r>
  </si>
  <si>
    <r>
      <t xml:space="preserve">Croatia </t>
    </r>
    <r>
      <rPr>
        <i/>
        <sz val="10"/>
        <color theme="1"/>
        <rFont val="Tahoma"/>
        <family val="2"/>
      </rPr>
      <t>(a)</t>
    </r>
  </si>
  <si>
    <t>Cyprus*</t>
  </si>
  <si>
    <t>Czeck Republic</t>
  </si>
  <si>
    <t>Romania*</t>
  </si>
  <si>
    <r>
      <t xml:space="preserve">Spain </t>
    </r>
    <r>
      <rPr>
        <i/>
        <sz val="10"/>
        <color theme="1"/>
        <rFont val="Tahoma"/>
        <family val="2"/>
      </rPr>
      <t>(b)</t>
    </r>
  </si>
  <si>
    <t>(a) Croatia uploaded historical data for 2000-2009</t>
  </si>
  <si>
    <t>(b) Spain provided reimbursement data (not including consumption without a prescription and other non-reimbursed courses) 2009-2015, and  changed to sales data in 2016</t>
  </si>
  <si>
    <t>estonia</t>
  </si>
  <si>
    <r>
      <t xml:space="preserve">Finland </t>
    </r>
    <r>
      <rPr>
        <i/>
        <sz val="10"/>
        <color theme="1"/>
        <rFont val="Tahoma"/>
        <family val="2"/>
        <charset val="238"/>
      </rPr>
      <t>(a)</t>
    </r>
  </si>
  <si>
    <r>
      <t xml:space="preserve">Portugal </t>
    </r>
    <r>
      <rPr>
        <i/>
        <sz val="10"/>
        <color theme="1"/>
        <rFont val="Tahoma"/>
        <family val="2"/>
        <charset val="238"/>
      </rPr>
      <t>(b)</t>
    </r>
  </si>
  <si>
    <t>(a) Finland: data include consumption in remote primary healthcare centers and nursing homes</t>
  </si>
  <si>
    <t>(b) Portugal: data refer to public hospitals; the population size was adjusted accordingly</t>
  </si>
  <si>
    <t>[green shaded cells]</t>
  </si>
  <si>
    <t>: Countries reported total care data, i.e. including the hospital sector</t>
  </si>
  <si>
    <r>
      <t></t>
    </r>
    <r>
      <rPr>
        <i/>
        <sz val="10"/>
        <rFont val="Tahoma"/>
        <family val="2"/>
      </rPr>
      <t xml:space="preserve"> [light shaded cells] = linear regression was not applied for the highlighted cells because of missing data, changes in the type of data or changes of sector for which data were reported (community versus total care data).</t>
    </r>
  </si>
  <si>
    <r>
      <t></t>
    </r>
    <r>
      <rPr>
        <i/>
        <sz val="11"/>
        <rFont val="Tahoma"/>
        <family val="2"/>
      </rPr>
      <t xml:space="preserve">  [light shaded cells] = linear regression was not applied for the highlighted years and years with  missing data.</t>
    </r>
  </si>
  <si>
    <t>All country data are shown as they are reported to the European Surveillance System (TESSy)</t>
  </si>
  <si>
    <t>Trends in antimicrobial consumption, 
2009–2018</t>
  </si>
  <si>
    <t>CAGR
Compound annual growth rate (%)</t>
  </si>
  <si>
    <t>All country data are shown as reported to the European Surveillance System (TESSy)</t>
  </si>
  <si>
    <t>* = country reported only community data ; N/A = not applicable</t>
  </si>
  <si>
    <r>
      <t xml:space="preserve">The symbol </t>
    </r>
    <r>
      <rPr>
        <i/>
        <sz val="10"/>
        <rFont val="Symbol"/>
        <family val="1"/>
        <charset val="2"/>
      </rPr>
      <t>¯</t>
    </r>
    <r>
      <rPr>
        <i/>
        <sz val="10"/>
        <rFont val="Tahoma"/>
        <family val="2"/>
      </rPr>
      <t xml:space="preserve"> indicates statistically significant decreasing trends; the symbol  </t>
    </r>
    <r>
      <rPr>
        <i/>
        <sz val="10"/>
        <rFont val="Symbol"/>
        <family val="1"/>
        <charset val="2"/>
      </rPr>
      <t>­</t>
    </r>
    <r>
      <rPr>
        <i/>
        <sz val="10"/>
        <rFont val="Tahoma"/>
        <family val="2"/>
      </rPr>
      <t xml:space="preserve"> indicates statistically significant increasing trends; </t>
    </r>
  </si>
  <si>
    <t xml:space="preserve">EU/EEA refers to the corresponding population-weighted mean consumption based on reported antimicrobial consumption data of 27 EU/EEA countries. </t>
  </si>
  <si>
    <t>Through imputation and other adjustments the EU/EEA averages include the same number of EU/EEA countries for all years of the trend analyses (Please see the method chapter, page 4).</t>
  </si>
  <si>
    <t>2018_data_Table_D8_J01_Quality_Indicators_community</t>
  </si>
  <si>
    <t>2018_data_Table_D09_A07AA09_A07AA12_J04AB02_P01AB01_community.xlsx</t>
  </si>
  <si>
    <t>(a) Romania provided total care data (i.e. including the hospital sector).</t>
  </si>
  <si>
    <t>2018_data_Table_D10_J01DH_carbapenems_trend_hospital_sector_sparklines</t>
  </si>
  <si>
    <t>2018_data_Table_D11_J01XB_polymyxins_trend_hospital_sector_sparklines</t>
  </si>
  <si>
    <t>2018_data_Table_D12_A07AA09_A07AA12_J04AB02_P01AB01_hospital_sector.xlsx</t>
  </si>
  <si>
    <t>2018_data_Table_D13_J02_D01BA_community.xlsx</t>
  </si>
  <si>
    <t>2018_data_Table_D14_J02_hospital_sector</t>
  </si>
  <si>
    <t>2018_data_Table_D15_antivirals_ATC_classification</t>
  </si>
  <si>
    <t>2018_data_Table_D16_antivirals_clinical_classification</t>
  </si>
  <si>
    <r>
      <t xml:space="preserve">Table D19. </t>
    </r>
    <r>
      <rPr>
        <b/>
        <sz val="9"/>
        <color theme="1"/>
        <rFont val="Tahoma"/>
        <family val="2"/>
      </rPr>
      <t>Consumption of antibacterials for systemic use (ATC group J01) in the hospital sector, EU/EEA countries, 1997</t>
    </r>
    <r>
      <rPr>
        <b/>
        <sz val="9"/>
        <color theme="1"/>
        <rFont val="Symbol"/>
        <family val="1"/>
        <charset val="2"/>
      </rPr>
      <t>-</t>
    </r>
    <r>
      <rPr>
        <b/>
        <sz val="9"/>
        <color theme="1"/>
        <rFont val="Tahoma"/>
        <family val="2"/>
      </rPr>
      <t xml:space="preserve">2018, expressed as DDD per 1 000 inhabitants per day </t>
    </r>
    <r>
      <rPr>
        <b/>
        <u/>
        <sz val="9"/>
        <color theme="1"/>
        <rFont val="Tahoma"/>
        <family val="2"/>
      </rPr>
      <t>and calculated with the ATC/DDD index 2019</t>
    </r>
  </si>
  <si>
    <t>2018_data_Table_D17_5-year_trends_antivirals_clinical_classification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</si>
</sst>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_-* #,##0.00\ _H_R_K_-;\-* #,##0.00\ _H_R_K_-;_-* &quot;-&quot;??\ _H_R_K_-;_-@_-"/>
    <numFmt numFmtId="165" formatCode="0.0"/>
    <numFmt numFmtId="166" formatCode="0.0&quot;†&quot;"/>
    <numFmt numFmtId="167" formatCode="0.00&quot;*&quot;"/>
    <numFmt numFmtId="168" formatCode="0.00&quot;†&quot;"/>
    <numFmt numFmtId="169" formatCode="0.0&quot;*&quot;"/>
    <numFmt numFmtId="170" formatCode="\&lt;0.0\1"/>
    <numFmt numFmtId="171" formatCode="0.000"/>
    <numFmt numFmtId="172" formatCode="\&lt;0.\1"/>
    <numFmt numFmtId="173" formatCode="0.0%"/>
    <numFmt numFmtId="174" formatCode="0.0000"/>
  </numFmts>
  <fonts count="62" x14ac:knownFonts="1">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Tahoma"/>
      <family val="2"/>
    </font>
    <font>
      <sz val="10"/>
      <color theme="1"/>
      <name val="Tahoma"/>
      <family val="2"/>
    </font>
    <font>
      <b/>
      <sz val="11"/>
      <color theme="1"/>
      <name val="Tahoma"/>
      <family val="2"/>
    </font>
    <font>
      <sz val="10"/>
      <name val="Tahoma"/>
      <family val="2"/>
    </font>
    <font>
      <sz val="11"/>
      <color rgb="FF000000"/>
      <name val="Tahoma"/>
      <family val="2"/>
    </font>
    <font>
      <i/>
      <sz val="10"/>
      <color rgb="FF000000"/>
      <name val="Tahoma"/>
      <family val="2"/>
    </font>
    <font>
      <sz val="11"/>
      <name val="Tahoma"/>
      <family val="2"/>
    </font>
    <font>
      <b/>
      <sz val="11"/>
      <color rgb="FFFFFFFF"/>
      <name val="Tahoma"/>
      <family val="2"/>
    </font>
    <font>
      <i/>
      <sz val="9"/>
      <name val="Tahoma"/>
      <family val="2"/>
    </font>
    <font>
      <b/>
      <sz val="11"/>
      <name val="Tahoma"/>
      <family val="2"/>
    </font>
    <font>
      <b/>
      <sz val="10"/>
      <color theme="1"/>
      <name val="Tahoma"/>
      <family val="2"/>
    </font>
    <font>
      <b/>
      <sz val="10"/>
      <color theme="0"/>
      <name val="Tahoma"/>
      <family val="2"/>
    </font>
    <font>
      <i/>
      <sz val="10"/>
      <name val="Tahoma"/>
      <family val="2"/>
    </font>
    <font>
      <sz val="10"/>
      <name val="Arial"/>
      <family val="2"/>
    </font>
    <font>
      <sz val="10"/>
      <name val="Arial"/>
      <family val="2"/>
    </font>
    <font>
      <b/>
      <sz val="10"/>
      <color indexed="9"/>
      <name val="Tahoma"/>
      <family val="2"/>
    </font>
    <font>
      <b/>
      <vertAlign val="superscript"/>
      <sz val="10"/>
      <color indexed="9"/>
      <name val="Calibri"/>
      <family val="2"/>
    </font>
    <font>
      <sz val="10"/>
      <name val="Calibri"/>
      <family val="2"/>
    </font>
    <font>
      <sz val="10"/>
      <color rgb="FF000000"/>
      <name val="Tahoma"/>
      <family val="2"/>
    </font>
    <font>
      <b/>
      <sz val="10"/>
      <color rgb="FF000000"/>
      <name val="Tahoma"/>
      <family val="2"/>
    </font>
    <font>
      <sz val="10"/>
      <color rgb="FF333333"/>
      <name val="Tahoma"/>
      <family val="2"/>
    </font>
    <font>
      <sz val="8"/>
      <color rgb="FF333333"/>
      <name val="Tahoma"/>
      <family val="2"/>
    </font>
    <font>
      <u/>
      <sz val="10"/>
      <color theme="10"/>
      <name val="Arial"/>
      <family val="2"/>
    </font>
    <font>
      <sz val="11"/>
      <name val="Arial"/>
      <family val="2"/>
    </font>
    <font>
      <sz val="11"/>
      <name val="Arial"/>
      <family val="2"/>
      <charset val="238"/>
    </font>
    <font>
      <b/>
      <sz val="11"/>
      <name val="Arial"/>
      <family val="2"/>
      <charset val="238"/>
    </font>
    <font>
      <b/>
      <sz val="11"/>
      <color rgb="FF000000"/>
      <name val="Tahoma"/>
      <family val="2"/>
      <charset val="238"/>
    </font>
    <font>
      <b/>
      <sz val="11"/>
      <color rgb="FFFFFFFF"/>
      <name val="Tahoma"/>
      <family val="2"/>
      <charset val="238"/>
    </font>
    <font>
      <sz val="11"/>
      <color rgb="FF000000"/>
      <name val="Tahoma"/>
      <family val="2"/>
      <charset val="238"/>
    </font>
    <font>
      <b/>
      <sz val="11"/>
      <color theme="1"/>
      <name val="Tahoma"/>
      <family val="2"/>
      <charset val="238"/>
    </font>
    <font>
      <i/>
      <sz val="11"/>
      <color theme="1"/>
      <name val="Tahoma"/>
      <family val="2"/>
      <charset val="238"/>
    </font>
    <font>
      <i/>
      <sz val="9"/>
      <color theme="1"/>
      <name val="Tahoma"/>
      <family val="2"/>
      <charset val="238"/>
    </font>
    <font>
      <sz val="11"/>
      <color theme="1"/>
      <name val="Tahoma"/>
      <family val="2"/>
      <charset val="238"/>
    </font>
    <font>
      <i/>
      <sz val="11"/>
      <color theme="1"/>
      <name val="Tahoma"/>
      <family val="2"/>
    </font>
    <font>
      <b/>
      <sz val="11"/>
      <color rgb="FF000000"/>
      <name val="Tahoma"/>
      <family val="2"/>
    </font>
    <font>
      <b/>
      <sz val="10"/>
      <name val="Tahoma"/>
      <family val="2"/>
    </font>
    <font>
      <sz val="10"/>
      <name val="Symbol"/>
      <family val="1"/>
      <charset val="2"/>
    </font>
    <font>
      <i/>
      <sz val="11"/>
      <name val="Tahoma"/>
      <family val="2"/>
    </font>
    <font>
      <sz val="11"/>
      <name val="Symbol"/>
      <family val="1"/>
      <charset val="2"/>
    </font>
    <font>
      <sz val="11"/>
      <color theme="1"/>
      <name val="Calibri"/>
      <family val="2"/>
      <charset val="238"/>
      <scheme val="minor"/>
    </font>
    <font>
      <b/>
      <sz val="9"/>
      <color rgb="FF000000"/>
      <name val="Tahoma"/>
      <family val="2"/>
    </font>
    <font>
      <b/>
      <sz val="9"/>
      <color theme="1"/>
      <name val="Tahoma"/>
      <family val="2"/>
    </font>
    <font>
      <b/>
      <sz val="9"/>
      <color theme="1"/>
      <name val="Symbol"/>
      <family val="1"/>
      <charset val="2"/>
    </font>
    <font>
      <b/>
      <u/>
      <sz val="9"/>
      <color theme="1"/>
      <name val="Tahoma"/>
      <family val="2"/>
    </font>
    <font>
      <b/>
      <sz val="10"/>
      <color theme="0"/>
      <name val="Tahoma"/>
      <family val="2"/>
      <charset val="238"/>
    </font>
    <font>
      <i/>
      <sz val="10"/>
      <color theme="1"/>
      <name val="Tahoma"/>
      <family val="2"/>
    </font>
    <font>
      <i/>
      <sz val="10"/>
      <color theme="1"/>
      <name val="Tahoma"/>
      <family val="2"/>
      <charset val="238"/>
    </font>
    <font>
      <sz val="10"/>
      <color theme="1"/>
      <name val="Tahoma"/>
      <family val="2"/>
      <charset val="238"/>
    </font>
    <font>
      <i/>
      <sz val="10"/>
      <name val="Symbol"/>
      <family val="1"/>
      <charset val="2"/>
    </font>
    <font>
      <i/>
      <sz val="11"/>
      <color theme="1"/>
      <name val="Calibri"/>
      <family val="2"/>
      <scheme val="minor"/>
    </font>
  </fonts>
  <fills count="15">
    <fill>
      <patternFill patternType="none"/>
    </fill>
    <fill>
      <patternFill patternType="gray125"/>
    </fill>
    <fill>
      <patternFill patternType="solid">
        <fgColor rgb="FF69AE23"/>
        <bgColor theme="6"/>
      </patternFill>
    </fill>
    <fill>
      <patternFill patternType="solid">
        <fgColor rgb="FF69AE2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6" tint="0.79998168889431442"/>
        <bgColor indexed="64"/>
      </patternFill>
    </fill>
    <fill>
      <patternFill patternType="solid">
        <fgColor rgb="FFDCE6F1"/>
        <bgColor indexed="64"/>
      </patternFill>
    </fill>
    <fill>
      <patternFill patternType="solid">
        <fgColor rgb="FF69AE23"/>
        <bgColor indexed="0"/>
      </patternFill>
    </fill>
    <fill>
      <patternFill patternType="solid">
        <fgColor theme="9" tint="0.59999389629810485"/>
        <bgColor indexed="64"/>
      </patternFill>
    </fill>
    <fill>
      <patternFill patternType="solid">
        <fgColor theme="0"/>
        <bgColor theme="6"/>
      </patternFill>
    </fill>
    <fill>
      <patternFill patternType="solid">
        <fgColor theme="0" tint="-0.14999847407452621"/>
        <bgColor indexed="64"/>
      </patternFill>
    </fill>
    <fill>
      <patternFill patternType="solid">
        <fgColor theme="0" tint="-0.249977111117893"/>
        <bgColor indexed="64"/>
      </patternFill>
    </fill>
  </fills>
  <borders count="17">
    <border>
      <left/>
      <right/>
      <top/>
      <bottom/>
      <diagonal/>
    </border>
    <border>
      <left style="thin">
        <color theme="0"/>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right style="thin">
        <color theme="0"/>
      </right>
      <top/>
      <bottom/>
      <diagonal/>
    </border>
    <border>
      <left style="thin">
        <color theme="0"/>
      </left>
      <right style="thin">
        <color theme="0"/>
      </right>
      <top style="thin">
        <color theme="0"/>
      </top>
      <bottom style="thin">
        <color theme="0"/>
      </bottom>
      <diagonal/>
    </border>
    <border>
      <left style="medium">
        <color rgb="FFBFBFBF"/>
      </left>
      <right/>
      <top/>
      <bottom/>
      <diagonal/>
    </border>
    <border>
      <left/>
      <right style="thin">
        <color indexed="9"/>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9"/>
      </left>
      <right style="thin">
        <color indexed="9"/>
      </right>
      <top/>
      <bottom/>
      <diagonal/>
    </border>
    <border>
      <left/>
      <right style="thin">
        <color indexed="9"/>
      </right>
      <top/>
      <bottom style="thin">
        <color indexed="13"/>
      </bottom>
      <diagonal/>
    </border>
    <border>
      <left style="thin">
        <color indexed="9"/>
      </left>
      <right/>
      <top style="thin">
        <color indexed="9"/>
      </top>
      <bottom style="thin">
        <color indexed="13"/>
      </bottom>
      <diagonal/>
    </border>
    <border>
      <left style="thin">
        <color indexed="9"/>
      </left>
      <right style="thin">
        <color indexed="9"/>
      </right>
      <top style="thin">
        <color indexed="9"/>
      </top>
      <bottom/>
      <diagonal/>
    </border>
    <border>
      <left style="thin">
        <color theme="0" tint="-0.14999847407452621"/>
      </left>
      <right/>
      <top style="thin">
        <color theme="0" tint="-0.14999847407452621"/>
      </top>
      <bottom style="thin">
        <color theme="0" tint="-0.14999847407452621"/>
      </bottom>
      <diagonal/>
    </border>
    <border>
      <left/>
      <right style="medium">
        <color rgb="FFFFFFFF"/>
      </right>
      <top/>
      <bottom/>
      <diagonal/>
    </border>
  </borders>
  <cellStyleXfs count="25">
    <xf numFmtId="0" fontId="0" fillId="0" borderId="0"/>
    <xf numFmtId="0" fontId="11" fillId="0" borderId="0"/>
    <xf numFmtId="0" fontId="10" fillId="0" borderId="0"/>
    <xf numFmtId="164" fontId="10" fillId="0" borderId="0" applyFont="0" applyFill="0" applyBorder="0" applyAlignment="0" applyProtection="0"/>
    <xf numFmtId="0" fontId="9" fillId="0" borderId="0"/>
    <xf numFmtId="0" fontId="9" fillId="0" borderId="0"/>
    <xf numFmtId="9" fontId="25" fillId="0" borderId="0" applyFont="0" applyFill="0" applyBorder="0" applyAlignment="0" applyProtection="0"/>
    <xf numFmtId="0" fontId="26" fillId="0" borderId="0"/>
    <xf numFmtId="0" fontId="25" fillId="0" borderId="0"/>
    <xf numFmtId="0" fontId="8" fillId="0" borderId="0"/>
    <xf numFmtId="0" fontId="8" fillId="0" borderId="0"/>
    <xf numFmtId="0" fontId="8" fillId="0" borderId="0"/>
    <xf numFmtId="0" fontId="7" fillId="0" borderId="0"/>
    <xf numFmtId="0" fontId="6" fillId="0" borderId="0"/>
    <xf numFmtId="0" fontId="6" fillId="0" borderId="0"/>
    <xf numFmtId="0" fontId="6" fillId="0" borderId="0"/>
    <xf numFmtId="0" fontId="5" fillId="0" borderId="0"/>
    <xf numFmtId="0" fontId="5" fillId="0" borderId="0"/>
    <xf numFmtId="0" fontId="34" fillId="0" borderId="0" applyNumberFormat="0" applyFill="0" applyBorder="0" applyAlignment="0" applyProtection="0"/>
    <xf numFmtId="0" fontId="4" fillId="0" borderId="0"/>
    <xf numFmtId="0" fontId="4" fillId="0" borderId="0"/>
    <xf numFmtId="0" fontId="51" fillId="0" borderId="0"/>
    <xf numFmtId="0" fontId="3" fillId="0" borderId="0"/>
    <xf numFmtId="0" fontId="2" fillId="0" borderId="0"/>
    <xf numFmtId="0" fontId="2" fillId="0" borderId="0"/>
  </cellStyleXfs>
  <cellXfs count="312">
    <xf numFmtId="0" fontId="0" fillId="0" borderId="0" xfId="0"/>
    <xf numFmtId="0" fontId="10" fillId="0" borderId="0" xfId="2"/>
    <xf numFmtId="0" fontId="10" fillId="0" borderId="0" xfId="2" applyAlignment="1">
      <alignment horizontal="left"/>
    </xf>
    <xf numFmtId="0" fontId="10" fillId="0" borderId="0" xfId="2" applyFill="1"/>
    <xf numFmtId="0" fontId="15" fillId="0" borderId="0" xfId="0" applyFont="1" applyFill="1"/>
    <xf numFmtId="0" fontId="12" fillId="0" borderId="0" xfId="0" applyFont="1"/>
    <xf numFmtId="2" fontId="12" fillId="0" borderId="0" xfId="0" applyNumberFormat="1" applyFont="1" applyAlignment="1">
      <alignment horizontal="right"/>
    </xf>
    <xf numFmtId="0" fontId="14" fillId="0" borderId="0" xfId="0" applyFont="1"/>
    <xf numFmtId="0" fontId="20" fillId="0" borderId="0" xfId="0" applyFont="1" applyAlignment="1">
      <alignment vertical="center"/>
    </xf>
    <xf numFmtId="0" fontId="21" fillId="0" borderId="0" xfId="0" applyFont="1"/>
    <xf numFmtId="0" fontId="14" fillId="0" borderId="0" xfId="2" applyFont="1"/>
    <xf numFmtId="0" fontId="14" fillId="0" borderId="0" xfId="4" applyFont="1" applyAlignment="1">
      <alignment vertical="center"/>
    </xf>
    <xf numFmtId="0" fontId="17" fillId="0" borderId="0" xfId="0" applyFont="1" applyAlignment="1">
      <alignment vertical="center"/>
    </xf>
    <xf numFmtId="0" fontId="24" fillId="0" borderId="0" xfId="0" applyFont="1" applyAlignment="1">
      <alignment vertical="center"/>
    </xf>
    <xf numFmtId="165" fontId="18" fillId="6" borderId="0" xfId="6" applyNumberFormat="1" applyFont="1" applyFill="1" applyAlignment="1">
      <alignment horizontal="right" vertical="top" indent="2"/>
    </xf>
    <xf numFmtId="165" fontId="18" fillId="7" borderId="0" xfId="6" applyNumberFormat="1" applyFont="1" applyFill="1" applyAlignment="1">
      <alignment horizontal="right" vertical="top" indent="2"/>
    </xf>
    <xf numFmtId="165" fontId="18" fillId="0" borderId="0" xfId="6" applyNumberFormat="1" applyFont="1" applyAlignment="1">
      <alignment horizontal="right" vertical="top" indent="2"/>
    </xf>
    <xf numFmtId="165" fontId="18" fillId="5" borderId="0" xfId="6" applyNumberFormat="1" applyFont="1" applyFill="1" applyAlignment="1">
      <alignment horizontal="right" vertical="top" indent="2"/>
    </xf>
    <xf numFmtId="165" fontId="18" fillId="4" borderId="0" xfId="6" applyNumberFormat="1" applyFont="1" applyFill="1" applyAlignment="1">
      <alignment horizontal="right" vertical="top" indent="2"/>
    </xf>
    <xf numFmtId="0" fontId="29" fillId="9" borderId="0" xfId="8" applyFont="1" applyFill="1" applyAlignment="1">
      <alignment vertical="center"/>
    </xf>
    <xf numFmtId="0" fontId="24" fillId="0" borderId="0" xfId="8" applyFont="1" applyAlignment="1">
      <alignment vertical="center"/>
    </xf>
    <xf numFmtId="0" fontId="25" fillId="0" borderId="0" xfId="8" applyFont="1"/>
    <xf numFmtId="0" fontId="25" fillId="0" borderId="0" xfId="8"/>
    <xf numFmtId="0" fontId="29" fillId="5" borderId="0" xfId="8" applyFont="1" applyFill="1" applyAlignment="1">
      <alignment vertical="center"/>
    </xf>
    <xf numFmtId="0" fontId="29" fillId="7" borderId="0" xfId="8" applyFont="1" applyFill="1" applyAlignment="1">
      <alignment vertical="center"/>
    </xf>
    <xf numFmtId="0" fontId="29" fillId="6" borderId="0" xfId="8" applyFont="1" applyFill="1" applyAlignment="1">
      <alignment vertical="center"/>
    </xf>
    <xf numFmtId="0" fontId="25" fillId="0" borderId="0" xfId="8" applyFont="1" applyAlignment="1">
      <alignment vertical="top" wrapText="1"/>
    </xf>
    <xf numFmtId="0" fontId="30" fillId="0" borderId="0" xfId="8" applyFont="1" applyAlignment="1">
      <alignment vertical="center"/>
    </xf>
    <xf numFmtId="0" fontId="25" fillId="0" borderId="0" xfId="8" applyFont="1" applyAlignment="1">
      <alignment horizontal="left" vertical="top" wrapText="1"/>
    </xf>
    <xf numFmtId="0" fontId="0" fillId="0" borderId="0" xfId="0" applyFill="1"/>
    <xf numFmtId="0" fontId="0" fillId="0" borderId="0" xfId="0" applyAlignment="1"/>
    <xf numFmtId="0" fontId="0" fillId="0" borderId="7" xfId="0" applyBorder="1" applyAlignment="1" applyProtection="1">
      <alignment vertical="top"/>
      <protection locked="0"/>
    </xf>
    <xf numFmtId="0" fontId="27" fillId="10" borderId="13" xfId="0" applyFont="1" applyFill="1" applyBorder="1" applyAlignment="1" applyProtection="1">
      <alignment horizontal="center" vertical="center" wrapText="1" readingOrder="1"/>
      <protection locked="0"/>
    </xf>
    <xf numFmtId="0" fontId="27" fillId="10" borderId="14" xfId="0" applyFont="1" applyFill="1" applyBorder="1" applyAlignment="1" applyProtection="1">
      <alignment horizontal="center" vertical="center" wrapText="1" readingOrder="1"/>
      <protection locked="0"/>
    </xf>
    <xf numFmtId="0" fontId="18" fillId="0" borderId="0" xfId="0" applyFont="1" applyAlignment="1">
      <alignment horizontal="left" vertical="top" readingOrder="1"/>
    </xf>
    <xf numFmtId="165" fontId="18" fillId="4" borderId="0" xfId="0" applyNumberFormat="1" applyFont="1" applyFill="1" applyAlignment="1">
      <alignment horizontal="right" vertical="top" indent="1"/>
    </xf>
    <xf numFmtId="165" fontId="18" fillId="5" borderId="0" xfId="0" applyNumberFormat="1" applyFont="1" applyFill="1" applyAlignment="1">
      <alignment horizontal="right" vertical="top" indent="1"/>
    </xf>
    <xf numFmtId="165" fontId="18" fillId="4" borderId="0" xfId="0" applyNumberFormat="1" applyFont="1" applyFill="1" applyAlignment="1">
      <alignment horizontal="right" vertical="top" indent="2"/>
    </xf>
    <xf numFmtId="165" fontId="18" fillId="6" borderId="0" xfId="0" applyNumberFormat="1" applyFont="1" applyFill="1" applyAlignment="1">
      <alignment horizontal="right" vertical="top" indent="2"/>
    </xf>
    <xf numFmtId="165" fontId="18" fillId="7" borderId="0" xfId="0" applyNumberFormat="1" applyFont="1" applyFill="1" applyAlignment="1">
      <alignment horizontal="right" vertical="top" indent="3"/>
    </xf>
    <xf numFmtId="165" fontId="18" fillId="7" borderId="0" xfId="0" applyNumberFormat="1" applyFont="1" applyFill="1" applyAlignment="1">
      <alignment horizontal="right" vertical="top" indent="2"/>
    </xf>
    <xf numFmtId="165" fontId="18" fillId="6" borderId="0" xfId="0" applyNumberFormat="1" applyFont="1" applyFill="1" applyAlignment="1">
      <alignment horizontal="right" vertical="top" indent="1"/>
    </xf>
    <xf numFmtId="165" fontId="18" fillId="7" borderId="0" xfId="0" applyNumberFormat="1" applyFont="1" applyFill="1" applyAlignment="1">
      <alignment horizontal="right" vertical="top" indent="1"/>
    </xf>
    <xf numFmtId="172" fontId="18" fillId="4" borderId="0" xfId="0" applyNumberFormat="1" applyFont="1" applyFill="1" applyAlignment="1">
      <alignment horizontal="right" vertical="top" indent="3"/>
    </xf>
    <xf numFmtId="165" fontId="18" fillId="5" borderId="0" xfId="0" applyNumberFormat="1" applyFont="1" applyFill="1" applyAlignment="1">
      <alignment horizontal="right" vertical="top" indent="2"/>
    </xf>
    <xf numFmtId="165" fontId="18" fillId="6" borderId="0" xfId="0" applyNumberFormat="1" applyFont="1" applyFill="1" applyAlignment="1">
      <alignment horizontal="right" vertical="top" indent="3"/>
    </xf>
    <xf numFmtId="172" fontId="18" fillId="4" borderId="0" xfId="0" applyNumberFormat="1" applyFont="1" applyFill="1" applyAlignment="1">
      <alignment horizontal="right" vertical="top" indent="1"/>
    </xf>
    <xf numFmtId="165" fontId="18" fillId="5" borderId="0" xfId="0" applyNumberFormat="1" applyFont="1" applyFill="1" applyAlignment="1">
      <alignment horizontal="right" vertical="top" indent="3"/>
    </xf>
    <xf numFmtId="172" fontId="18" fillId="6" borderId="0" xfId="0" applyNumberFormat="1" applyFont="1" applyFill="1" applyAlignment="1">
      <alignment horizontal="right" vertical="top" indent="2"/>
    </xf>
    <xf numFmtId="165" fontId="18" fillId="4" borderId="0" xfId="0" applyNumberFormat="1" applyFont="1" applyFill="1" applyAlignment="1">
      <alignment horizontal="right" vertical="top" indent="3"/>
    </xf>
    <xf numFmtId="0" fontId="18" fillId="8" borderId="0" xfId="0" applyFont="1" applyFill="1" applyBorder="1" applyAlignment="1">
      <alignment horizontal="left" vertical="top" readingOrder="1"/>
    </xf>
    <xf numFmtId="165" fontId="18" fillId="8" borderId="0" xfId="0" applyNumberFormat="1" applyFont="1" applyFill="1" applyBorder="1" applyAlignment="1">
      <alignment horizontal="right" vertical="top" indent="1"/>
    </xf>
    <xf numFmtId="172" fontId="18" fillId="8" borderId="0" xfId="0" applyNumberFormat="1" applyFont="1" applyFill="1" applyBorder="1" applyAlignment="1">
      <alignment horizontal="right" vertical="top" indent="1"/>
    </xf>
    <xf numFmtId="172" fontId="18" fillId="8" borderId="0" xfId="0" applyNumberFormat="1" applyFont="1" applyFill="1" applyBorder="1" applyAlignment="1">
      <alignment horizontal="right" vertical="top" indent="2"/>
    </xf>
    <xf numFmtId="165" fontId="18" fillId="8" borderId="0" xfId="0" applyNumberFormat="1" applyFont="1" applyFill="1" applyBorder="1" applyAlignment="1">
      <alignment horizontal="right" vertical="top" indent="2"/>
    </xf>
    <xf numFmtId="172" fontId="18" fillId="8" borderId="0" xfId="0" applyNumberFormat="1" applyFont="1" applyFill="1" applyBorder="1" applyAlignment="1">
      <alignment horizontal="right" vertical="top" indent="3"/>
    </xf>
    <xf numFmtId="165" fontId="18" fillId="8" borderId="0" xfId="0" applyNumberFormat="1" applyFont="1" applyFill="1" applyBorder="1" applyAlignment="1">
      <alignment horizontal="right" vertical="top" indent="3"/>
    </xf>
    <xf numFmtId="0" fontId="25" fillId="4" borderId="0" xfId="8" applyFill="1"/>
    <xf numFmtId="16" fontId="25" fillId="5" borderId="0" xfId="8" applyNumberFormat="1" applyFill="1"/>
    <xf numFmtId="16" fontId="25" fillId="7" borderId="0" xfId="8" applyNumberFormat="1" applyFill="1"/>
    <xf numFmtId="0" fontId="25" fillId="6" borderId="0" xfId="8" applyFill="1"/>
    <xf numFmtId="0" fontId="31" fillId="0" borderId="0" xfId="0" applyFont="1" applyBorder="1" applyAlignment="1">
      <alignment vertical="center"/>
    </xf>
    <xf numFmtId="0" fontId="15" fillId="0" borderId="0" xfId="0" applyFont="1" applyBorder="1" applyAlignment="1">
      <alignment horizontal="left"/>
    </xf>
    <xf numFmtId="0" fontId="15" fillId="0" borderId="0" xfId="0" applyFont="1" applyBorder="1" applyAlignment="1"/>
    <xf numFmtId="0" fontId="32" fillId="0" borderId="0" xfId="0" applyFont="1" applyBorder="1" applyAlignment="1">
      <alignment vertical="center" wrapText="1"/>
    </xf>
    <xf numFmtId="0" fontId="33" fillId="0" borderId="0" xfId="0" applyFont="1" applyBorder="1" applyAlignment="1">
      <alignment vertical="center" wrapText="1"/>
    </xf>
    <xf numFmtId="165" fontId="15" fillId="0" borderId="0" xfId="0" applyNumberFormat="1" applyFont="1" applyFill="1" applyBorder="1" applyAlignment="1">
      <alignment horizontal="left" indent="1"/>
    </xf>
    <xf numFmtId="0" fontId="15" fillId="0" borderId="0" xfId="0" applyFont="1"/>
    <xf numFmtId="169" fontId="15" fillId="0" borderId="0" xfId="0" applyNumberFormat="1" applyFont="1" applyFill="1" applyBorder="1" applyAlignment="1">
      <alignment horizontal="left" indent="1"/>
    </xf>
    <xf numFmtId="0" fontId="34" fillId="0" borderId="0" xfId="18"/>
    <xf numFmtId="0" fontId="19" fillId="3" borderId="2" xfId="0" applyFont="1" applyFill="1" applyBorder="1" applyAlignment="1">
      <alignment horizontal="center" vertical="top" wrapText="1"/>
    </xf>
    <xf numFmtId="0" fontId="35" fillId="0" borderId="0" xfId="0" applyFont="1"/>
    <xf numFmtId="0" fontId="22" fillId="0" borderId="0" xfId="0" applyFont="1"/>
    <xf numFmtId="0" fontId="19" fillId="3" borderId="0" xfId="0" applyFont="1" applyFill="1" applyAlignment="1">
      <alignment horizontal="center" vertical="top" wrapText="1"/>
    </xf>
    <xf numFmtId="0" fontId="39" fillId="3" borderId="5" xfId="0" applyFont="1" applyFill="1" applyBorder="1" applyAlignment="1">
      <alignment horizontal="left" vertical="top" wrapText="1"/>
    </xf>
    <xf numFmtId="0" fontId="36" fillId="0" borderId="0" xfId="0" applyFont="1"/>
    <xf numFmtId="0" fontId="37" fillId="0" borderId="0" xfId="0" applyFont="1"/>
    <xf numFmtId="0" fontId="19" fillId="3" borderId="5" xfId="0" applyFont="1" applyFill="1" applyBorder="1" applyAlignment="1">
      <alignment horizontal="left" vertical="top" wrapText="1"/>
    </xf>
    <xf numFmtId="0" fontId="19" fillId="3" borderId="5" xfId="0" applyFont="1" applyFill="1" applyBorder="1" applyAlignment="1">
      <alignment horizontal="center" vertical="top" wrapText="1"/>
    </xf>
    <xf numFmtId="0" fontId="41" fillId="0" borderId="0" xfId="0" applyFont="1" applyAlignment="1">
      <alignment horizontal="left"/>
    </xf>
    <xf numFmtId="0" fontId="42" fillId="0" borderId="0" xfId="0" applyFont="1"/>
    <xf numFmtId="0" fontId="39" fillId="3" borderId="5" xfId="0" applyFont="1" applyFill="1" applyBorder="1" applyAlignment="1">
      <alignment horizontal="center" vertical="top" wrapText="1"/>
    </xf>
    <xf numFmtId="0" fontId="12" fillId="0" borderId="0" xfId="0" applyFont="1" applyAlignment="1">
      <alignment vertical="top"/>
    </xf>
    <xf numFmtId="0" fontId="14" fillId="0" borderId="0" xfId="0" applyFont="1" applyAlignment="1">
      <alignment vertical="top"/>
    </xf>
    <xf numFmtId="2" fontId="19" fillId="3" borderId="16" xfId="0" applyNumberFormat="1" applyFont="1" applyFill="1" applyBorder="1" applyAlignment="1">
      <alignment horizontal="left" vertical="top" wrapText="1"/>
    </xf>
    <xf numFmtId="2" fontId="19" fillId="3" borderId="16" xfId="0" applyNumberFormat="1" applyFont="1" applyFill="1" applyBorder="1" applyAlignment="1">
      <alignment horizontal="center" vertical="top" wrapText="1"/>
    </xf>
    <xf numFmtId="0" fontId="12" fillId="0" borderId="0" xfId="0" applyFont="1" applyFill="1"/>
    <xf numFmtId="2" fontId="12" fillId="0" borderId="0" xfId="0" applyNumberFormat="1" applyFont="1" applyFill="1" applyAlignment="1">
      <alignment horizontal="right"/>
    </xf>
    <xf numFmtId="0" fontId="35" fillId="0" borderId="0" xfId="0" applyFont="1" applyFill="1"/>
    <xf numFmtId="170" fontId="16" fillId="0" borderId="0" xfId="0" applyNumberFormat="1" applyFont="1" applyAlignment="1">
      <alignment horizontal="center" vertical="center"/>
    </xf>
    <xf numFmtId="2" fontId="12" fillId="0" borderId="0" xfId="0" applyNumberFormat="1" applyFont="1" applyAlignment="1">
      <alignment horizontal="center"/>
    </xf>
    <xf numFmtId="170" fontId="38" fillId="0" borderId="0" xfId="0" applyNumberFormat="1" applyFont="1" applyAlignment="1">
      <alignment horizontal="center" vertical="center"/>
    </xf>
    <xf numFmtId="2" fontId="14" fillId="0" borderId="0" xfId="0" applyNumberFormat="1" applyFont="1" applyAlignment="1">
      <alignment horizontal="center"/>
    </xf>
    <xf numFmtId="1" fontId="12" fillId="0" borderId="0" xfId="0" applyNumberFormat="1" applyFont="1" applyAlignment="1">
      <alignment horizontal="center"/>
    </xf>
    <xf numFmtId="170" fontId="46" fillId="0" borderId="0" xfId="0" applyNumberFormat="1" applyFont="1" applyAlignment="1">
      <alignment horizontal="center" vertical="center"/>
    </xf>
    <xf numFmtId="170" fontId="16" fillId="0" borderId="0" xfId="0" applyNumberFormat="1" applyFont="1" applyAlignment="1">
      <alignment horizontal="left" vertical="center" indent="2"/>
    </xf>
    <xf numFmtId="0" fontId="12" fillId="0" borderId="0" xfId="0" applyFont="1" applyAlignment="1">
      <alignment horizontal="center"/>
    </xf>
    <xf numFmtId="171" fontId="12" fillId="0" borderId="0" xfId="0" applyNumberFormat="1" applyFont="1" applyAlignment="1">
      <alignment horizontal="center"/>
    </xf>
    <xf numFmtId="2" fontId="41" fillId="0" borderId="0" xfId="0" applyNumberFormat="1" applyFont="1" applyAlignment="1">
      <alignment horizontal="center"/>
    </xf>
    <xf numFmtId="0" fontId="41" fillId="0" borderId="0" xfId="0" applyFont="1" applyAlignment="1">
      <alignment horizontal="center"/>
    </xf>
    <xf numFmtId="2" fontId="41" fillId="0" borderId="0" xfId="0" applyNumberFormat="1" applyFont="1" applyFill="1" applyAlignment="1">
      <alignment horizontal="center"/>
    </xf>
    <xf numFmtId="2" fontId="12" fillId="0" borderId="0" xfId="0" applyNumberFormat="1" applyFont="1" applyAlignment="1">
      <alignment horizontal="center" vertical="top"/>
    </xf>
    <xf numFmtId="2" fontId="14" fillId="0" borderId="0" xfId="0" applyNumberFormat="1" applyFont="1" applyAlignment="1">
      <alignment horizontal="center" vertical="top"/>
    </xf>
    <xf numFmtId="1" fontId="12" fillId="0" borderId="0" xfId="0" applyNumberFormat="1" applyFont="1" applyAlignment="1">
      <alignment horizontal="center" vertical="top"/>
    </xf>
    <xf numFmtId="0" fontId="44" fillId="0" borderId="0" xfId="0" applyFont="1" applyFill="1" applyAlignment="1">
      <alignment horizontal="left" vertical="top" wrapText="1"/>
    </xf>
    <xf numFmtId="0" fontId="41" fillId="0" borderId="0" xfId="0" applyFont="1" applyFill="1" applyAlignment="1">
      <alignment horizontal="left" vertical="top" wrapText="1"/>
    </xf>
    <xf numFmtId="1" fontId="44" fillId="0" borderId="0" xfId="0" applyNumberFormat="1" applyFont="1" applyFill="1" applyAlignment="1">
      <alignment horizontal="center" vertical="top"/>
    </xf>
    <xf numFmtId="171" fontId="44" fillId="0" borderId="0" xfId="0" applyNumberFormat="1" applyFont="1" applyFill="1" applyAlignment="1">
      <alignment horizontal="center" vertical="top"/>
    </xf>
    <xf numFmtId="171" fontId="44" fillId="0" borderId="0" xfId="0" applyNumberFormat="1" applyFont="1" applyAlignment="1">
      <alignment horizontal="center" vertical="top"/>
    </xf>
    <xf numFmtId="1" fontId="44" fillId="0" borderId="0" xfId="0" applyNumberFormat="1" applyFont="1" applyAlignment="1">
      <alignment horizontal="center" vertical="top"/>
    </xf>
    <xf numFmtId="171" fontId="41" fillId="0" borderId="0" xfId="0" applyNumberFormat="1" applyFont="1" applyFill="1" applyAlignment="1">
      <alignment horizontal="center" vertical="top"/>
    </xf>
    <xf numFmtId="171" fontId="41" fillId="0" borderId="0" xfId="0" applyNumberFormat="1" applyFont="1" applyAlignment="1">
      <alignment horizontal="center" vertical="top"/>
    </xf>
    <xf numFmtId="0" fontId="0" fillId="0" borderId="0" xfId="0" applyFont="1"/>
    <xf numFmtId="0" fontId="22" fillId="0" borderId="0" xfId="19" applyFont="1" applyAlignment="1">
      <alignment vertical="center"/>
    </xf>
    <xf numFmtId="0" fontId="13" fillId="0" borderId="0" xfId="19" applyFont="1" applyAlignment="1">
      <alignment horizontal="right" indent="1"/>
    </xf>
    <xf numFmtId="0" fontId="13" fillId="0" borderId="0" xfId="19" applyFont="1"/>
    <xf numFmtId="0" fontId="13" fillId="0" borderId="0" xfId="19" applyFont="1" applyAlignment="1">
      <alignment horizontal="left"/>
    </xf>
    <xf numFmtId="0" fontId="13" fillId="0" borderId="0" xfId="19" applyFont="1" applyFill="1"/>
    <xf numFmtId="0" fontId="23" fillId="2" borderId="1" xfId="19" applyNumberFormat="1" applyFont="1" applyFill="1" applyBorder="1" applyAlignment="1" applyProtection="1">
      <alignment horizontal="left" vertical="top" wrapText="1"/>
      <protection locked="0"/>
    </xf>
    <xf numFmtId="0" fontId="23" fillId="2" borderId="1" xfId="19" applyNumberFormat="1" applyFont="1" applyFill="1" applyBorder="1" applyAlignment="1" applyProtection="1">
      <alignment horizontal="center" vertical="top" wrapText="1"/>
      <protection locked="0"/>
    </xf>
    <xf numFmtId="0" fontId="13" fillId="0" borderId="0" xfId="19" applyFont="1" applyAlignment="1">
      <alignment horizontal="justify"/>
    </xf>
    <xf numFmtId="0" fontId="13" fillId="0" borderId="15" xfId="19" applyNumberFormat="1" applyFont="1" applyFill="1" applyBorder="1" applyAlignment="1"/>
    <xf numFmtId="165" fontId="13" fillId="0" borderId="3" xfId="19" applyNumberFormat="1" applyFont="1" applyFill="1" applyBorder="1" applyAlignment="1"/>
    <xf numFmtId="0" fontId="13" fillId="0" borderId="3" xfId="19" applyNumberFormat="1" applyFont="1" applyFill="1" applyBorder="1" applyAlignment="1"/>
    <xf numFmtId="173" fontId="13" fillId="0" borderId="2" xfId="19" applyNumberFormat="1" applyFont="1" applyFill="1" applyBorder="1" applyAlignment="1">
      <alignment horizontal="right" indent="2"/>
    </xf>
    <xf numFmtId="165" fontId="13" fillId="0" borderId="0" xfId="19" applyNumberFormat="1" applyFont="1"/>
    <xf numFmtId="2" fontId="13" fillId="0" borderId="0" xfId="19" applyNumberFormat="1" applyFont="1"/>
    <xf numFmtId="0" fontId="22" fillId="0" borderId="15" xfId="19" applyNumberFormat="1" applyFont="1" applyFill="1" applyBorder="1" applyAlignment="1"/>
    <xf numFmtId="165" fontId="22" fillId="0" borderId="3" xfId="19" applyNumberFormat="1" applyFont="1" applyFill="1" applyBorder="1" applyAlignment="1"/>
    <xf numFmtId="173" fontId="22" fillId="0" borderId="2" xfId="19" applyNumberFormat="1" applyFont="1" applyFill="1" applyBorder="1" applyAlignment="1">
      <alignment horizontal="right" indent="2"/>
    </xf>
    <xf numFmtId="165" fontId="13" fillId="0" borderId="0" xfId="19" applyNumberFormat="1" applyFont="1" applyFill="1"/>
    <xf numFmtId="2" fontId="13" fillId="0" borderId="0" xfId="19" applyNumberFormat="1" applyFont="1" applyFill="1"/>
    <xf numFmtId="2" fontId="22" fillId="0" borderId="0" xfId="19" applyNumberFormat="1" applyFont="1" applyFill="1" applyBorder="1" applyAlignment="1">
      <alignment horizontal="center" vertical="top"/>
    </xf>
    <xf numFmtId="0" fontId="4" fillId="0" borderId="0" xfId="19"/>
    <xf numFmtId="0" fontId="4" fillId="0" borderId="0" xfId="19" applyAlignment="1">
      <alignment horizontal="right" indent="1"/>
    </xf>
    <xf numFmtId="3" fontId="4" fillId="0" borderId="0" xfId="19" applyNumberFormat="1" applyFill="1"/>
    <xf numFmtId="0" fontId="48" fillId="0" borderId="0" xfId="0" applyFont="1" applyAlignment="1">
      <alignment vertical="center"/>
    </xf>
    <xf numFmtId="0" fontId="4" fillId="0" borderId="0" xfId="19" applyAlignment="1">
      <alignment horizontal="left"/>
    </xf>
    <xf numFmtId="165" fontId="15" fillId="11" borderId="0" xfId="0" applyNumberFormat="1" applyFont="1" applyFill="1" applyBorder="1" applyAlignment="1">
      <alignment horizontal="left" indent="1"/>
    </xf>
    <xf numFmtId="2" fontId="15" fillId="0" borderId="0" xfId="0" applyNumberFormat="1" applyFont="1" applyBorder="1" applyAlignment="1">
      <alignment horizontal="left" indent="1"/>
    </xf>
    <xf numFmtId="2" fontId="22" fillId="0" borderId="2" xfId="19" applyNumberFormat="1" applyFont="1" applyFill="1" applyBorder="1" applyAlignment="1">
      <alignment horizontal="center" vertical="top"/>
    </xf>
    <xf numFmtId="2" fontId="15" fillId="0" borderId="0" xfId="0" applyNumberFormat="1" applyFont="1" applyFill="1" applyBorder="1" applyAlignment="1">
      <alignment horizontal="left" indent="1"/>
    </xf>
    <xf numFmtId="2" fontId="13" fillId="0" borderId="2" xfId="19" applyNumberFormat="1" applyFont="1" applyFill="1" applyBorder="1" applyAlignment="1">
      <alignment horizontal="center" vertical="top"/>
    </xf>
    <xf numFmtId="0" fontId="13" fillId="0" borderId="2" xfId="19" applyFont="1" applyBorder="1"/>
    <xf numFmtId="167" fontId="15" fillId="0" borderId="0" xfId="0" applyNumberFormat="1" applyFont="1" applyFill="1" applyBorder="1" applyAlignment="1">
      <alignment horizontal="left" indent="1"/>
    </xf>
    <xf numFmtId="2" fontId="13" fillId="0" borderId="0" xfId="19" applyNumberFormat="1" applyFont="1" applyFill="1" applyBorder="1" applyAlignment="1">
      <alignment horizontal="center" vertical="top"/>
    </xf>
    <xf numFmtId="2" fontId="22" fillId="0" borderId="0" xfId="19" applyNumberFormat="1" applyFont="1" applyFill="1" applyBorder="1" applyAlignment="1">
      <alignment horizontal="left" indent="1"/>
    </xf>
    <xf numFmtId="165" fontId="15" fillId="0" borderId="0" xfId="0" applyNumberFormat="1" applyFont="1" applyBorder="1" applyAlignment="1">
      <alignment horizontal="left" indent="1"/>
    </xf>
    <xf numFmtId="2" fontId="15" fillId="11" borderId="0" xfId="0" applyNumberFormat="1" applyFont="1" applyFill="1" applyBorder="1" applyAlignment="1">
      <alignment horizontal="left" indent="1"/>
    </xf>
    <xf numFmtId="165" fontId="22" fillId="0" borderId="0" xfId="19" applyNumberFormat="1" applyFont="1" applyFill="1" applyBorder="1" applyAlignment="1">
      <alignment horizontal="left" indent="1"/>
    </xf>
    <xf numFmtId="0" fontId="13" fillId="0" borderId="0" xfId="20" applyFont="1"/>
    <xf numFmtId="0" fontId="13" fillId="0" borderId="0" xfId="20" applyFont="1" applyAlignment="1">
      <alignment horizontal="right" indent="1"/>
    </xf>
    <xf numFmtId="2" fontId="13" fillId="0" borderId="0" xfId="20" applyNumberFormat="1" applyFont="1"/>
    <xf numFmtId="0" fontId="13" fillId="0" borderId="0" xfId="20" applyFont="1" applyFill="1"/>
    <xf numFmtId="0" fontId="4" fillId="0" borderId="0" xfId="20"/>
    <xf numFmtId="0" fontId="4" fillId="0" borderId="0" xfId="20" applyFill="1"/>
    <xf numFmtId="0" fontId="4" fillId="0" borderId="0" xfId="20" applyAlignment="1">
      <alignment horizontal="left"/>
    </xf>
    <xf numFmtId="0" fontId="4" fillId="0" borderId="0" xfId="20" applyAlignment="1">
      <alignment horizontal="right" indent="1"/>
    </xf>
    <xf numFmtId="2" fontId="22" fillId="0" borderId="0" xfId="20" applyNumberFormat="1" applyFont="1" applyFill="1" applyBorder="1" applyAlignment="1">
      <alignment horizontal="center" vertical="top"/>
    </xf>
    <xf numFmtId="173" fontId="13" fillId="0" borderId="2" xfId="20" applyNumberFormat="1" applyFont="1" applyFill="1" applyBorder="1" applyAlignment="1">
      <alignment horizontal="right" indent="2"/>
    </xf>
    <xf numFmtId="165" fontId="13" fillId="0" borderId="0" xfId="20" applyNumberFormat="1" applyFont="1" applyFill="1"/>
    <xf numFmtId="165" fontId="13" fillId="0" borderId="0" xfId="20" applyNumberFormat="1" applyFont="1"/>
    <xf numFmtId="165" fontId="13" fillId="0" borderId="3" xfId="20" applyNumberFormat="1" applyFont="1" applyFill="1" applyBorder="1" applyAlignment="1"/>
    <xf numFmtId="0" fontId="13" fillId="0" borderId="15" xfId="20" applyNumberFormat="1" applyFont="1" applyFill="1" applyBorder="1" applyAlignment="1"/>
    <xf numFmtId="2" fontId="13" fillId="0" borderId="0" xfId="20" applyNumberFormat="1" applyFont="1" applyFill="1"/>
    <xf numFmtId="2" fontId="22" fillId="0" borderId="2" xfId="20" applyNumberFormat="1" applyFont="1" applyFill="1" applyBorder="1" applyAlignment="1">
      <alignment horizontal="center" vertical="top"/>
    </xf>
    <xf numFmtId="0" fontId="13" fillId="0" borderId="3" xfId="20" applyNumberFormat="1" applyFont="1" applyFill="1" applyBorder="1" applyAlignment="1"/>
    <xf numFmtId="2" fontId="13" fillId="0" borderId="2" xfId="20" applyNumberFormat="1" applyFont="1" applyFill="1" applyBorder="1" applyAlignment="1">
      <alignment horizontal="center" vertical="top"/>
    </xf>
    <xf numFmtId="173" fontId="22" fillId="0" borderId="2" xfId="20" applyNumberFormat="1" applyFont="1" applyFill="1" applyBorder="1" applyAlignment="1">
      <alignment horizontal="right" indent="2"/>
    </xf>
    <xf numFmtId="165" fontId="22" fillId="0" borderId="3" xfId="20" applyNumberFormat="1" applyFont="1" applyFill="1" applyBorder="1" applyAlignment="1"/>
    <xf numFmtId="165" fontId="22" fillId="0" borderId="0" xfId="20" applyNumberFormat="1" applyFont="1" applyFill="1" applyBorder="1" applyAlignment="1">
      <alignment horizontal="left" indent="1"/>
    </xf>
    <xf numFmtId="0" fontId="22" fillId="0" borderId="15" xfId="20" applyNumberFormat="1" applyFont="1" applyFill="1" applyBorder="1" applyAlignment="1"/>
    <xf numFmtId="1" fontId="15" fillId="0" borderId="0" xfId="0" applyNumberFormat="1" applyFont="1" applyBorder="1" applyAlignment="1">
      <alignment horizontal="left" indent="1"/>
    </xf>
    <xf numFmtId="0" fontId="13" fillId="0" borderId="0" xfId="20" applyFont="1" applyAlignment="1">
      <alignment horizontal="justify"/>
    </xf>
    <xf numFmtId="0" fontId="23" fillId="2" borderId="1" xfId="20" applyNumberFormat="1" applyFont="1" applyFill="1" applyBorder="1" applyAlignment="1" applyProtection="1">
      <alignment horizontal="center" vertical="top" wrapText="1"/>
      <protection locked="0"/>
    </xf>
    <xf numFmtId="0" fontId="23" fillId="2" borderId="1" xfId="20" applyNumberFormat="1" applyFont="1" applyFill="1" applyBorder="1" applyAlignment="1" applyProtection="1">
      <alignment horizontal="left" vertical="top" wrapText="1"/>
      <protection locked="0"/>
    </xf>
    <xf numFmtId="0" fontId="13" fillId="0" borderId="0" xfId="20" applyFont="1" applyAlignment="1">
      <alignment horizontal="left"/>
    </xf>
    <xf numFmtId="0" fontId="22" fillId="0" borderId="0" xfId="20" applyFont="1" applyAlignment="1">
      <alignment vertical="center"/>
    </xf>
    <xf numFmtId="0" fontId="13" fillId="11" borderId="3" xfId="20" applyNumberFormat="1" applyFont="1" applyFill="1" applyBorder="1" applyAlignment="1"/>
    <xf numFmtId="173" fontId="13" fillId="11" borderId="2" xfId="20" applyNumberFormat="1" applyFont="1" applyFill="1" applyBorder="1" applyAlignment="1">
      <alignment horizontal="right" indent="2"/>
    </xf>
    <xf numFmtId="2" fontId="22" fillId="11" borderId="2" xfId="20" applyNumberFormat="1" applyFont="1" applyFill="1" applyBorder="1" applyAlignment="1">
      <alignment horizontal="center" vertical="top"/>
    </xf>
    <xf numFmtId="0" fontId="15" fillId="0" borderId="2" xfId="0" applyFont="1" applyFill="1" applyBorder="1"/>
    <xf numFmtId="2" fontId="14" fillId="0" borderId="2" xfId="20" applyNumberFormat="1" applyFont="1" applyFill="1" applyBorder="1" applyAlignment="1">
      <alignment horizontal="center" vertical="top"/>
    </xf>
    <xf numFmtId="2" fontId="12" fillId="0" borderId="2" xfId="20" applyNumberFormat="1" applyFont="1" applyFill="1" applyBorder="1" applyAlignment="1">
      <alignment horizontal="center" vertical="top"/>
    </xf>
    <xf numFmtId="2" fontId="14" fillId="0" borderId="0" xfId="20" applyNumberFormat="1" applyFont="1" applyFill="1" applyBorder="1" applyAlignment="1">
      <alignment horizontal="center" vertical="top"/>
    </xf>
    <xf numFmtId="0" fontId="12" fillId="0" borderId="0" xfId="20" applyFont="1"/>
    <xf numFmtId="2" fontId="47" fillId="0" borderId="0" xfId="0" applyNumberFormat="1" applyFont="1" applyFill="1" applyBorder="1" applyAlignment="1">
      <alignment horizontal="left" indent="1"/>
    </xf>
    <xf numFmtId="0" fontId="49" fillId="0" borderId="0" xfId="0" applyFont="1" applyAlignment="1">
      <alignment vertical="center"/>
    </xf>
    <xf numFmtId="0" fontId="50" fillId="0" borderId="0" xfId="0" applyFont="1" applyAlignment="1">
      <alignment vertical="center"/>
    </xf>
    <xf numFmtId="0" fontId="12" fillId="0" borderId="0" xfId="20" applyFont="1" applyAlignment="1">
      <alignment horizontal="right" indent="1"/>
    </xf>
    <xf numFmtId="1" fontId="15" fillId="0" borderId="0" xfId="0" applyNumberFormat="1" applyFont="1" applyFill="1" applyBorder="1" applyAlignment="1">
      <alignment horizontal="left" indent="1"/>
    </xf>
    <xf numFmtId="174" fontId="15" fillId="0" borderId="0" xfId="0" applyNumberFormat="1" applyFont="1" applyFill="1" applyBorder="1" applyAlignment="1">
      <alignment horizontal="left" indent="1"/>
    </xf>
    <xf numFmtId="174" fontId="15" fillId="0" borderId="0" xfId="0" applyNumberFormat="1" applyFont="1" applyFill="1" applyBorder="1" applyAlignment="1">
      <alignment horizontal="center"/>
    </xf>
    <xf numFmtId="2" fontId="12" fillId="0" borderId="0" xfId="20" applyNumberFormat="1" applyFont="1" applyFill="1" applyBorder="1" applyAlignment="1">
      <alignment horizontal="center" vertical="top"/>
    </xf>
    <xf numFmtId="171" fontId="47" fillId="0" borderId="0" xfId="0" applyNumberFormat="1" applyFont="1" applyFill="1" applyBorder="1" applyAlignment="1">
      <alignment horizontal="left" indent="1"/>
    </xf>
    <xf numFmtId="0" fontId="27" fillId="10" borderId="11" xfId="0" applyFont="1" applyFill="1" applyBorder="1" applyAlignment="1" applyProtection="1">
      <alignment horizontal="center" vertical="top" wrapText="1" readingOrder="1"/>
      <protection locked="0"/>
    </xf>
    <xf numFmtId="0" fontId="52" fillId="0" borderId="0" xfId="21" applyFont="1" applyAlignment="1">
      <alignment vertical="center"/>
    </xf>
    <xf numFmtId="0" fontId="51" fillId="0" borderId="0" xfId="21"/>
    <xf numFmtId="0" fontId="23" fillId="2" borderId="1" xfId="22" applyNumberFormat="1" applyFont="1" applyFill="1" applyBorder="1" applyAlignment="1" applyProtection="1">
      <alignment horizontal="left" vertical="top" wrapText="1"/>
      <protection locked="0"/>
    </xf>
    <xf numFmtId="0" fontId="56" fillId="12" borderId="1" xfId="22" applyNumberFormat="1" applyFont="1" applyFill="1" applyBorder="1" applyAlignment="1" applyProtection="1">
      <alignment horizontal="left" vertical="top" wrapText="1"/>
      <protection locked="0"/>
    </xf>
    <xf numFmtId="0" fontId="13" fillId="0" borderId="0" xfId="21" applyFont="1" applyAlignment="1">
      <alignment horizontal="left"/>
    </xf>
    <xf numFmtId="165" fontId="13" fillId="0" borderId="0" xfId="21" applyNumberFormat="1" applyFont="1"/>
    <xf numFmtId="165" fontId="13" fillId="0" borderId="0" xfId="21" applyNumberFormat="1" applyFont="1" applyFill="1"/>
    <xf numFmtId="165" fontId="13" fillId="11" borderId="0" xfId="21" applyNumberFormat="1" applyFont="1" applyFill="1"/>
    <xf numFmtId="0" fontId="43" fillId="0" borderId="0" xfId="21" applyFont="1" applyAlignment="1">
      <alignment horizontal="left"/>
    </xf>
    <xf numFmtId="0" fontId="43" fillId="0" borderId="0" xfId="21" applyFont="1"/>
    <xf numFmtId="0" fontId="58" fillId="0" borderId="0" xfId="21" applyFont="1"/>
    <xf numFmtId="0" fontId="51" fillId="11" borderId="0" xfId="21" applyFill="1"/>
    <xf numFmtId="0" fontId="56" fillId="2" borderId="1" xfId="22" applyNumberFormat="1" applyFont="1" applyFill="1" applyBorder="1" applyAlignment="1" applyProtection="1">
      <alignment horizontal="left" vertical="top" wrapText="1"/>
      <protection locked="0"/>
    </xf>
    <xf numFmtId="0" fontId="56" fillId="12" borderId="1" xfId="22" applyNumberFormat="1" applyFont="1" applyFill="1" applyBorder="1" applyAlignment="1" applyProtection="1">
      <alignment horizontal="center" vertical="top" wrapText="1"/>
      <protection locked="0"/>
    </xf>
    <xf numFmtId="0" fontId="59" fillId="0" borderId="0" xfId="21" applyFont="1" applyAlignment="1">
      <alignment horizontal="left"/>
    </xf>
    <xf numFmtId="2" fontId="59" fillId="0" borderId="0" xfId="21" applyNumberFormat="1" applyFont="1"/>
    <xf numFmtId="0" fontId="44" fillId="0" borderId="0" xfId="21" applyFont="1"/>
    <xf numFmtId="0" fontId="59" fillId="0" borderId="0" xfId="21" applyFont="1"/>
    <xf numFmtId="2" fontId="0" fillId="0" borderId="0" xfId="6" applyNumberFormat="1" applyFont="1" applyFill="1"/>
    <xf numFmtId="0" fontId="25" fillId="0" borderId="0" xfId="0" applyFont="1" applyFill="1"/>
    <xf numFmtId="0" fontId="0" fillId="0" borderId="0" xfId="0" applyFont="1" applyFill="1"/>
    <xf numFmtId="0" fontId="25" fillId="0" borderId="0" xfId="8" applyFill="1"/>
    <xf numFmtId="2" fontId="15" fillId="13" borderId="0" xfId="0" applyNumberFormat="1" applyFont="1" applyFill="1" applyBorder="1" applyAlignment="1">
      <alignment horizontal="left" indent="1"/>
    </xf>
    <xf numFmtId="165" fontId="15" fillId="13" borderId="0" xfId="0" applyNumberFormat="1" applyFont="1" applyFill="1" applyBorder="1" applyAlignment="1">
      <alignment horizontal="left" indent="1"/>
    </xf>
    <xf numFmtId="168" fontId="15" fillId="13" borderId="0" xfId="0" applyNumberFormat="1" applyFont="1" applyFill="1" applyBorder="1" applyAlignment="1">
      <alignment horizontal="left" indent="1"/>
    </xf>
    <xf numFmtId="166" fontId="15" fillId="13" borderId="0" xfId="0" applyNumberFormat="1" applyFont="1" applyFill="1" applyBorder="1" applyAlignment="1">
      <alignment horizontal="left" indent="1"/>
    </xf>
    <xf numFmtId="167" fontId="15" fillId="13" borderId="0" xfId="0" applyNumberFormat="1" applyFont="1" applyFill="1" applyBorder="1" applyAlignment="1">
      <alignment horizontal="left" indent="1"/>
    </xf>
    <xf numFmtId="169" fontId="15" fillId="13" borderId="0" xfId="0" applyNumberFormat="1" applyFont="1" applyFill="1" applyBorder="1" applyAlignment="1">
      <alignment horizontal="left" indent="1"/>
    </xf>
    <xf numFmtId="0" fontId="13" fillId="0" borderId="2" xfId="19" applyFont="1" applyFill="1" applyBorder="1" applyAlignment="1">
      <alignment horizontal="center" vertical="top"/>
    </xf>
    <xf numFmtId="174" fontId="15" fillId="14" borderId="0" xfId="0" applyNumberFormat="1" applyFont="1" applyFill="1" applyBorder="1" applyAlignment="1">
      <alignment horizontal="left" indent="1"/>
    </xf>
    <xf numFmtId="0" fontId="13" fillId="0" borderId="0" xfId="23" applyFont="1"/>
    <xf numFmtId="0" fontId="13" fillId="0" borderId="0" xfId="23" applyFont="1" applyAlignment="1">
      <alignment horizontal="right" indent="1"/>
    </xf>
    <xf numFmtId="2" fontId="13" fillId="0" borderId="0" xfId="23" applyNumberFormat="1" applyFont="1" applyAlignment="1">
      <alignment horizontal="right"/>
    </xf>
    <xf numFmtId="0" fontId="13" fillId="0" borderId="0" xfId="23" applyFont="1" applyFill="1"/>
    <xf numFmtId="0" fontId="23" fillId="2" borderId="1" xfId="23" applyNumberFormat="1" applyFont="1" applyFill="1" applyBorder="1" applyAlignment="1" applyProtection="1">
      <alignment horizontal="left" vertical="top" wrapText="1"/>
      <protection locked="0"/>
    </xf>
    <xf numFmtId="0" fontId="23" fillId="2" borderId="1" xfId="23" applyNumberFormat="1" applyFont="1" applyFill="1" applyBorder="1" applyAlignment="1" applyProtection="1">
      <alignment horizontal="center" vertical="top" wrapText="1"/>
      <protection locked="0"/>
    </xf>
    <xf numFmtId="0" fontId="13" fillId="0" borderId="0" xfId="23" applyFont="1" applyAlignment="1">
      <alignment horizontal="justify"/>
    </xf>
    <xf numFmtId="0" fontId="13" fillId="0" borderId="15" xfId="23" applyNumberFormat="1" applyFont="1" applyFill="1" applyBorder="1" applyAlignment="1"/>
    <xf numFmtId="2" fontId="15" fillId="0" borderId="0" xfId="0" applyNumberFormat="1" applyFont="1" applyFill="1" applyBorder="1" applyAlignment="1">
      <alignment horizontal="right" indent="1"/>
    </xf>
    <xf numFmtId="165" fontId="13" fillId="0" borderId="3" xfId="23" applyNumberFormat="1" applyFont="1" applyFill="1" applyBorder="1" applyAlignment="1"/>
    <xf numFmtId="0" fontId="13" fillId="0" borderId="3" xfId="23" applyNumberFormat="1" applyFont="1" applyFill="1" applyBorder="1" applyAlignment="1"/>
    <xf numFmtId="173" fontId="13" fillId="0" borderId="2" xfId="23" applyNumberFormat="1" applyFont="1" applyFill="1" applyBorder="1" applyAlignment="1">
      <alignment horizontal="right" indent="2"/>
    </xf>
    <xf numFmtId="2" fontId="12" fillId="0" borderId="2" xfId="23" applyNumberFormat="1" applyFont="1" applyFill="1" applyBorder="1" applyAlignment="1">
      <alignment horizontal="center" vertical="top"/>
    </xf>
    <xf numFmtId="171" fontId="13" fillId="0" borderId="0" xfId="23" applyNumberFormat="1" applyFont="1" applyFill="1" applyAlignment="1">
      <alignment horizontal="right"/>
    </xf>
    <xf numFmtId="0" fontId="13" fillId="0" borderId="2" xfId="23" applyFont="1" applyBorder="1"/>
    <xf numFmtId="165" fontId="13" fillId="0" borderId="0" xfId="23" applyNumberFormat="1" applyFont="1"/>
    <xf numFmtId="171" fontId="13" fillId="0" borderId="2" xfId="23" applyNumberFormat="1" applyFont="1" applyFill="1" applyBorder="1" applyAlignment="1">
      <alignment horizontal="right" vertical="top"/>
    </xf>
    <xf numFmtId="0" fontId="12" fillId="0" borderId="2" xfId="23" applyFont="1" applyFill="1" applyBorder="1" applyAlignment="1">
      <alignment horizontal="center" vertical="top"/>
    </xf>
    <xf numFmtId="171" fontId="15" fillId="0" borderId="0" xfId="0" applyNumberFormat="1" applyFont="1" applyBorder="1" applyAlignment="1">
      <alignment horizontal="right"/>
    </xf>
    <xf numFmtId="171" fontId="22" fillId="0" borderId="0" xfId="23" applyNumberFormat="1" applyFont="1" applyFill="1" applyBorder="1" applyAlignment="1">
      <alignment horizontal="right" vertical="top"/>
    </xf>
    <xf numFmtId="171" fontId="13" fillId="0" borderId="2" xfId="23" applyNumberFormat="1" applyFont="1" applyFill="1" applyBorder="1" applyAlignment="1">
      <alignment horizontal="right"/>
    </xf>
    <xf numFmtId="2" fontId="12" fillId="0" borderId="0" xfId="23" applyNumberFormat="1" applyFont="1" applyFill="1" applyBorder="1" applyAlignment="1">
      <alignment horizontal="center" vertical="top"/>
    </xf>
    <xf numFmtId="2" fontId="14" fillId="0" borderId="2" xfId="23" applyNumberFormat="1" applyFont="1" applyFill="1" applyBorder="1" applyAlignment="1">
      <alignment horizontal="center" vertical="top"/>
    </xf>
    <xf numFmtId="171" fontId="13" fillId="0" borderId="0" xfId="23" applyNumberFormat="1" applyFont="1" applyFill="1" applyBorder="1" applyAlignment="1">
      <alignment horizontal="right"/>
    </xf>
    <xf numFmtId="171" fontId="13" fillId="0" borderId="0" xfId="23" applyNumberFormat="1" applyFont="1" applyAlignment="1">
      <alignment horizontal="right"/>
    </xf>
    <xf numFmtId="2" fontId="14" fillId="0" borderId="0" xfId="23" applyNumberFormat="1" applyFont="1" applyFill="1" applyBorder="1" applyAlignment="1">
      <alignment horizontal="center" vertical="top"/>
    </xf>
    <xf numFmtId="0" fontId="22" fillId="0" borderId="15" xfId="23" applyNumberFormat="1" applyFont="1" applyFill="1" applyBorder="1" applyAlignment="1"/>
    <xf numFmtId="2" fontId="22" fillId="0" borderId="0" xfId="23" applyNumberFormat="1" applyFont="1" applyFill="1" applyBorder="1" applyAlignment="1">
      <alignment horizontal="right" indent="1"/>
    </xf>
    <xf numFmtId="165" fontId="22" fillId="0" borderId="3" xfId="23" applyNumberFormat="1" applyFont="1" applyFill="1" applyBorder="1" applyAlignment="1"/>
    <xf numFmtId="0" fontId="47" fillId="0" borderId="0" xfId="0" applyFont="1" applyFill="1"/>
    <xf numFmtId="2" fontId="16" fillId="0" borderId="2" xfId="23" applyNumberFormat="1" applyFont="1" applyFill="1" applyBorder="1" applyAlignment="1">
      <alignment horizontal="center" vertical="top"/>
    </xf>
    <xf numFmtId="0" fontId="12" fillId="0" borderId="0" xfId="23" applyFont="1" applyFill="1" applyBorder="1" applyAlignment="1">
      <alignment horizontal="center" vertical="top"/>
    </xf>
    <xf numFmtId="171" fontId="15" fillId="0" borderId="0" xfId="0" applyNumberFormat="1" applyFont="1" applyFill="1" applyBorder="1" applyAlignment="1">
      <alignment horizontal="right"/>
    </xf>
    <xf numFmtId="0" fontId="12" fillId="0" borderId="2" xfId="23" applyFont="1" applyFill="1" applyBorder="1"/>
    <xf numFmtId="173" fontId="13" fillId="0" borderId="2" xfId="23" applyNumberFormat="1" applyFont="1" applyFill="1" applyBorder="1" applyAlignment="1">
      <alignment horizontal="center"/>
    </xf>
    <xf numFmtId="2" fontId="22" fillId="0" borderId="0" xfId="23" applyNumberFormat="1" applyFont="1" applyFill="1" applyBorder="1" applyAlignment="1">
      <alignment horizontal="center" vertical="top"/>
    </xf>
    <xf numFmtId="3" fontId="15" fillId="0" borderId="0" xfId="0" applyNumberFormat="1" applyFont="1" applyFill="1"/>
    <xf numFmtId="165" fontId="15" fillId="0" borderId="0" xfId="0" applyNumberFormat="1" applyFont="1"/>
    <xf numFmtId="165" fontId="13" fillId="0" borderId="0" xfId="23" applyNumberFormat="1" applyFont="1" applyFill="1"/>
    <xf numFmtId="0" fontId="13" fillId="0" borderId="0" xfId="24" applyFont="1"/>
    <xf numFmtId="0" fontId="13" fillId="0" borderId="0" xfId="24" applyFont="1" applyAlignment="1">
      <alignment horizontal="right" indent="1"/>
    </xf>
    <xf numFmtId="2" fontId="13" fillId="0" borderId="0" xfId="24" applyNumberFormat="1" applyFont="1" applyAlignment="1">
      <alignment horizontal="right"/>
    </xf>
    <xf numFmtId="0" fontId="13" fillId="0" borderId="0" xfId="24" applyFont="1" applyFill="1"/>
    <xf numFmtId="3" fontId="13" fillId="0" borderId="0" xfId="24" applyNumberFormat="1" applyFont="1" applyFill="1"/>
    <xf numFmtId="0" fontId="2" fillId="0" borderId="0" xfId="23"/>
    <xf numFmtId="0" fontId="2" fillId="0" borderId="0" xfId="23" applyAlignment="1">
      <alignment horizontal="right" indent="1"/>
    </xf>
    <xf numFmtId="0" fontId="2" fillId="0" borderId="0" xfId="23" applyFill="1"/>
    <xf numFmtId="3" fontId="2" fillId="0" borderId="0" xfId="23" applyNumberFormat="1" applyFill="1"/>
    <xf numFmtId="2" fontId="2" fillId="0" borderId="0" xfId="23" applyNumberFormat="1" applyAlignment="1">
      <alignment horizontal="right"/>
    </xf>
    <xf numFmtId="9" fontId="2" fillId="0" borderId="0" xfId="23" applyNumberFormat="1" applyFill="1"/>
    <xf numFmtId="0" fontId="2" fillId="0" borderId="0" xfId="23" applyAlignment="1">
      <alignment horizontal="left"/>
    </xf>
    <xf numFmtId="1" fontId="36" fillId="0" borderId="0" xfId="0" applyNumberFormat="1" applyFont="1" applyAlignment="1">
      <alignment horizontal="center"/>
    </xf>
    <xf numFmtId="2" fontId="36" fillId="0" borderId="0" xfId="0" applyNumberFormat="1" applyFont="1" applyAlignment="1">
      <alignment horizontal="center"/>
    </xf>
    <xf numFmtId="2" fontId="37" fillId="0" borderId="0" xfId="0" applyNumberFormat="1" applyFont="1" applyAlignment="1">
      <alignment horizontal="center"/>
    </xf>
    <xf numFmtId="2" fontId="36" fillId="0" borderId="0" xfId="0" applyNumberFormat="1" applyFont="1" applyAlignment="1">
      <alignment horizontal="right" indent="3"/>
    </xf>
    <xf numFmtId="170" fontId="40" fillId="0" borderId="0" xfId="0" applyNumberFormat="1" applyFont="1" applyAlignment="1">
      <alignment horizontal="right" indent="3"/>
    </xf>
    <xf numFmtId="2" fontId="37" fillId="0" borderId="0" xfId="0" applyNumberFormat="1" applyFont="1" applyAlignment="1">
      <alignment horizontal="right" indent="3"/>
    </xf>
    <xf numFmtId="170" fontId="38" fillId="0" borderId="0" xfId="0" applyNumberFormat="1" applyFont="1" applyAlignment="1">
      <alignment horizontal="right" indent="3"/>
    </xf>
    <xf numFmtId="0" fontId="61" fillId="0" borderId="0" xfId="2" applyFont="1"/>
    <xf numFmtId="0" fontId="58" fillId="0" borderId="0" xfId="0" applyFont="1"/>
    <xf numFmtId="0" fontId="57" fillId="0" borderId="0" xfId="2" applyFont="1"/>
    <xf numFmtId="0" fontId="1" fillId="0" borderId="0" xfId="23" applyFont="1"/>
    <xf numFmtId="0" fontId="1" fillId="0" borderId="0" xfId="23" applyFont="1" applyAlignment="1">
      <alignment horizontal="right" indent="1"/>
    </xf>
    <xf numFmtId="0" fontId="1" fillId="0" borderId="0" xfId="23" applyFont="1" applyAlignment="1">
      <alignment horizontal="left"/>
    </xf>
    <xf numFmtId="2" fontId="1" fillId="0" borderId="0" xfId="23" applyNumberFormat="1" applyFont="1" applyAlignment="1">
      <alignment horizontal="right"/>
    </xf>
    <xf numFmtId="0" fontId="1" fillId="0" borderId="0" xfId="23" applyFont="1" applyFill="1"/>
    <xf numFmtId="3" fontId="1" fillId="0" borderId="0" xfId="23" applyNumberFormat="1" applyFont="1" applyFill="1"/>
    <xf numFmtId="0" fontId="23" fillId="2" borderId="1" xfId="19" applyNumberFormat="1" applyFont="1" applyFill="1" applyBorder="1" applyAlignment="1" applyProtection="1">
      <alignment horizontal="left" vertical="top" wrapText="1"/>
      <protection locked="0"/>
    </xf>
    <xf numFmtId="0" fontId="0" fillId="0" borderId="4" xfId="0" applyBorder="1" applyAlignment="1">
      <alignment horizontal="left" vertical="top" wrapText="1"/>
    </xf>
    <xf numFmtId="0" fontId="23" fillId="2" borderId="1" xfId="20" applyNumberFormat="1" applyFont="1" applyFill="1" applyBorder="1" applyAlignment="1" applyProtection="1">
      <alignment horizontal="left" vertical="top" wrapText="1"/>
      <protection locked="0"/>
    </xf>
    <xf numFmtId="0" fontId="27" fillId="10" borderId="7" xfId="0" applyFont="1" applyFill="1" applyBorder="1" applyAlignment="1" applyProtection="1">
      <alignment horizontal="left" vertical="top" wrapText="1" readingOrder="1"/>
      <protection locked="0"/>
    </xf>
    <xf numFmtId="0" fontId="27" fillId="10" borderId="12" xfId="0" applyFont="1" applyFill="1" applyBorder="1" applyAlignment="1" applyProtection="1">
      <alignment horizontal="left" vertical="top" wrapText="1" readingOrder="1"/>
      <protection locked="0"/>
    </xf>
    <xf numFmtId="0" fontId="27" fillId="10" borderId="8" xfId="0" applyFont="1" applyFill="1" applyBorder="1" applyAlignment="1" applyProtection="1">
      <alignment horizontal="center" vertical="top" wrapText="1" readingOrder="1"/>
      <protection locked="0"/>
    </xf>
    <xf numFmtId="0" fontId="27" fillId="10" borderId="9" xfId="0" applyFont="1" applyFill="1" applyBorder="1" applyAlignment="1" applyProtection="1">
      <alignment horizontal="center" vertical="top" wrapText="1" readingOrder="1"/>
      <protection locked="0"/>
    </xf>
    <xf numFmtId="0" fontId="27" fillId="10" borderId="10" xfId="0" applyFont="1" applyFill="1" applyBorder="1" applyAlignment="1" applyProtection="1">
      <alignment horizontal="center" vertical="top" wrapText="1" readingOrder="1"/>
      <protection locked="0"/>
    </xf>
    <xf numFmtId="0" fontId="27" fillId="10" borderId="11" xfId="0" applyFont="1" applyFill="1" applyBorder="1" applyAlignment="1" applyProtection="1">
      <alignment horizontal="center" vertical="top" wrapText="1" readingOrder="1"/>
      <protection locked="0"/>
    </xf>
    <xf numFmtId="0" fontId="15" fillId="3" borderId="0" xfId="0" applyFont="1" applyFill="1" applyAlignment="1">
      <alignment vertical="top"/>
    </xf>
    <xf numFmtId="0" fontId="15" fillId="3" borderId="7" xfId="0" applyFont="1" applyFill="1" applyBorder="1" applyAlignment="1" applyProtection="1">
      <alignment vertical="top" wrapText="1"/>
      <protection locked="0"/>
    </xf>
    <xf numFmtId="0" fontId="32" fillId="0" borderId="0" xfId="0" applyFont="1" applyBorder="1" applyAlignment="1">
      <alignment horizontal="left" vertical="center" wrapText="1"/>
    </xf>
    <xf numFmtId="0" fontId="33" fillId="0" borderId="0" xfId="0" applyFont="1" applyBorder="1" applyAlignment="1">
      <alignment vertical="center" wrapText="1"/>
    </xf>
    <xf numFmtId="0" fontId="24" fillId="0" borderId="0" xfId="0" applyFont="1" applyBorder="1" applyAlignment="1">
      <alignment horizontal="left" vertical="center" wrapText="1"/>
    </xf>
    <xf numFmtId="0" fontId="17" fillId="0" borderId="0" xfId="2" applyFont="1" applyFill="1" applyBorder="1" applyAlignment="1">
      <alignment horizontal="left" vertical="top" wrapText="1"/>
    </xf>
    <xf numFmtId="0" fontId="17" fillId="0" borderId="6" xfId="2" applyFont="1" applyFill="1" applyBorder="1" applyAlignment="1">
      <alignment horizontal="left" vertical="top" wrapText="1"/>
    </xf>
    <xf numFmtId="0" fontId="23" fillId="2" borderId="1" xfId="23" applyNumberFormat="1" applyFont="1" applyFill="1" applyBorder="1" applyAlignment="1" applyProtection="1">
      <alignment horizontal="left" vertical="top" wrapText="1"/>
      <protection locked="0"/>
    </xf>
    <xf numFmtId="0" fontId="23" fillId="2" borderId="1" xfId="20" applyNumberFormat="1" applyFont="1" applyFill="1" applyBorder="1" applyAlignment="1" applyProtection="1">
      <alignment vertical="top" wrapText="1"/>
      <protection locked="0"/>
    </xf>
    <xf numFmtId="0" fontId="0" fillId="0" borderId="4" xfId="0" applyBorder="1" applyAlignment="1">
      <alignment vertical="top" wrapText="1"/>
    </xf>
  </cellXfs>
  <cellStyles count="25">
    <cellStyle name="Comma 2" xfId="3" xr:uid="{00000000-0005-0000-0000-000000000000}"/>
    <cellStyle name="Hyperlink" xfId="18" builtinId="8"/>
    <cellStyle name="Normal" xfId="0" builtinId="0"/>
    <cellStyle name="Normal 2" xfId="7" xr:uid="{00000000-0005-0000-0000-000003000000}"/>
    <cellStyle name="Normal 2 2" xfId="8" xr:uid="{00000000-0005-0000-0000-000004000000}"/>
    <cellStyle name="Normal 3" xfId="13" xr:uid="{00000000-0005-0000-0000-000005000000}"/>
    <cellStyle name="Normal 3 2" xfId="14" xr:uid="{00000000-0005-0000-0000-000006000000}"/>
    <cellStyle name="Normal 3 2 2" xfId="1" xr:uid="{00000000-0005-0000-0000-000007000000}"/>
    <cellStyle name="Normal 3 2 2 2" xfId="2" xr:uid="{00000000-0005-0000-0000-000008000000}"/>
    <cellStyle name="Normal 3 2 2 2 2" xfId="4" xr:uid="{00000000-0005-0000-0000-000009000000}"/>
    <cellStyle name="Normal 3 2 2 2 2 2" xfId="11" xr:uid="{00000000-0005-0000-0000-00000A000000}"/>
    <cellStyle name="Normal 3 2 2 2 3" xfId="9" xr:uid="{00000000-0005-0000-0000-00000B000000}"/>
    <cellStyle name="Normal 3 2 2 2 4" xfId="12" xr:uid="{00000000-0005-0000-0000-00000C000000}"/>
    <cellStyle name="Normal 3 2 2 3" xfId="5" xr:uid="{00000000-0005-0000-0000-00000D000000}"/>
    <cellStyle name="Normal 3 2 2 3 2" xfId="10" xr:uid="{00000000-0005-0000-0000-00000E000000}"/>
    <cellStyle name="Normal 3 2 2 4" xfId="15" xr:uid="{00000000-0005-0000-0000-00000F000000}"/>
    <cellStyle name="Normal 3 2 2 5" xfId="17" xr:uid="{00000000-0005-0000-0000-000010000000}"/>
    <cellStyle name="Normal 3 2 2 6" xfId="20" xr:uid="{00000000-0005-0000-0000-000011000000}"/>
    <cellStyle name="Normal 3 2 2 7" xfId="24" xr:uid="{00000000-0005-0000-0000-000012000000}"/>
    <cellStyle name="Normal 3 2 3" xfId="16" xr:uid="{00000000-0005-0000-0000-000013000000}"/>
    <cellStyle name="Normal 3 2 4" xfId="19" xr:uid="{00000000-0005-0000-0000-000014000000}"/>
    <cellStyle name="Normal 3 2 5" xfId="23" xr:uid="{00000000-0005-0000-0000-000015000000}"/>
    <cellStyle name="Normal 3 3" xfId="22" xr:uid="{00000000-0005-0000-0000-000016000000}"/>
    <cellStyle name="Normal 4" xfId="21" xr:uid="{00000000-0005-0000-0000-000017000000}"/>
    <cellStyle name="Percent" xfId="6" builtinId="5"/>
  </cellStyles>
  <dxfs count="0"/>
  <tableStyles count="0" defaultTableStyle="TableStyleMedium2" defaultPivotStyle="PivotStyleLight16"/>
  <colors>
    <mruColors>
      <color rgb="FF69AE23"/>
      <color rgb="FF694A2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53"/>
  <sheetViews>
    <sheetView zoomScale="90" zoomScaleNormal="90" workbookViewId="0">
      <selection activeCell="L3" sqref="L3"/>
    </sheetView>
  </sheetViews>
  <sheetFormatPr defaultColWidth="9.109375" defaultRowHeight="14.4" x14ac:dyDescent="0.3"/>
  <cols>
    <col min="1" max="1" width="14.44140625" style="133" customWidth="1"/>
    <col min="2" max="11" width="8" style="133" bestFit="1" customWidth="1"/>
    <col min="12" max="12" width="13.44140625" style="133" customWidth="1"/>
    <col min="13" max="13" width="17.33203125" style="133" customWidth="1"/>
    <col min="14" max="14" width="13.44140625" style="134" customWidth="1"/>
    <col min="15" max="15" width="8.44140625" style="137" bestFit="1" customWidth="1"/>
    <col min="16" max="16" width="9.109375" style="133"/>
    <col min="17" max="17" width="7.33203125" style="133" bestFit="1" customWidth="1"/>
    <col min="18" max="18" width="9.109375" style="133"/>
    <col min="19" max="19" width="12.33203125" style="133" customWidth="1"/>
    <col min="20" max="20" width="9.44140625" style="133" customWidth="1"/>
    <col min="21" max="16384" width="9.109375" style="133"/>
  </cols>
  <sheetData>
    <row r="1" spans="1:24" s="115" customFormat="1" ht="36.75" customHeight="1" x14ac:dyDescent="0.25">
      <c r="A1" s="113" t="s">
        <v>132</v>
      </c>
      <c r="N1" s="114"/>
      <c r="O1" s="116"/>
    </row>
    <row r="2" spans="1:24" s="120" customFormat="1" ht="66.75" customHeight="1" x14ac:dyDescent="0.25">
      <c r="A2" s="118" t="s">
        <v>0</v>
      </c>
      <c r="B2" s="119">
        <v>2009</v>
      </c>
      <c r="C2" s="119">
        <v>2010</v>
      </c>
      <c r="D2" s="119">
        <v>2011</v>
      </c>
      <c r="E2" s="119">
        <v>2012</v>
      </c>
      <c r="F2" s="119">
        <v>2013</v>
      </c>
      <c r="G2" s="119">
        <v>2014</v>
      </c>
      <c r="H2" s="119">
        <v>2015</v>
      </c>
      <c r="I2" s="119">
        <v>2016</v>
      </c>
      <c r="J2" s="119">
        <v>2017</v>
      </c>
      <c r="K2" s="293">
        <v>2018</v>
      </c>
      <c r="L2" s="294"/>
      <c r="M2" s="119" t="s">
        <v>159</v>
      </c>
      <c r="N2" s="119" t="s">
        <v>160</v>
      </c>
      <c r="O2" s="119" t="s">
        <v>117</v>
      </c>
    </row>
    <row r="3" spans="1:24" s="115" customFormat="1" ht="18" customHeight="1" x14ac:dyDescent="0.25">
      <c r="A3" s="121" t="s">
        <v>28</v>
      </c>
      <c r="B3" s="139">
        <v>1.2706999999999999</v>
      </c>
      <c r="C3" s="139">
        <v>1.1979</v>
      </c>
      <c r="D3" s="139">
        <v>1.1556</v>
      </c>
      <c r="E3" s="139">
        <v>1.0810999999999999</v>
      </c>
      <c r="F3" s="139">
        <v>1.2715000000000001</v>
      </c>
      <c r="G3" s="139">
        <v>1.0629999999999999</v>
      </c>
      <c r="H3" s="139">
        <v>0.98670000000000002</v>
      </c>
      <c r="I3" s="139">
        <v>0.85519999999999996</v>
      </c>
      <c r="J3" s="139">
        <v>0.63029999999999997</v>
      </c>
      <c r="K3" s="139">
        <v>0.36550000000000005</v>
      </c>
      <c r="L3" s="122">
        <v>0.36550000000000005</v>
      </c>
      <c r="M3" s="123"/>
      <c r="N3" s="124">
        <f>_xlfn.RRI(9,B3,K3)</f>
        <v>-0.12929388487756555</v>
      </c>
      <c r="O3" s="140" t="s">
        <v>20</v>
      </c>
      <c r="P3" s="4"/>
      <c r="Q3" s="125"/>
      <c r="R3" s="125"/>
      <c r="S3" s="125"/>
      <c r="T3" s="125"/>
      <c r="U3" s="125"/>
      <c r="V3" s="125"/>
      <c r="W3" s="126"/>
      <c r="X3" s="125"/>
    </row>
    <row r="4" spans="1:24" s="115" customFormat="1" ht="18" customHeight="1" x14ac:dyDescent="0.25">
      <c r="A4" s="121" t="s">
        <v>6</v>
      </c>
      <c r="B4" s="139">
        <v>3.0999999999999999E-3</v>
      </c>
      <c r="C4" s="139">
        <v>4.3799999999999992E-2</v>
      </c>
      <c r="D4" s="139">
        <v>0.31610000000000005</v>
      </c>
      <c r="E4" s="139">
        <v>0.42819999999999991</v>
      </c>
      <c r="F4" s="139">
        <v>0.45870000000000011</v>
      </c>
      <c r="G4" s="141">
        <v>0.45019999999999993</v>
      </c>
      <c r="H4" s="141">
        <v>0.4153</v>
      </c>
      <c r="I4" s="139">
        <v>0.41140000000000004</v>
      </c>
      <c r="J4" s="139">
        <v>0.30249999999999994</v>
      </c>
      <c r="K4" s="139">
        <v>0.51490000000000002</v>
      </c>
      <c r="L4" s="122">
        <v>0.51490000000000002</v>
      </c>
      <c r="M4" s="123"/>
      <c r="N4" s="124">
        <f>_xlfn.RRI(9,B4,K4)</f>
        <v>0.76484593832366499</v>
      </c>
      <c r="O4" s="142" t="s">
        <v>14</v>
      </c>
      <c r="P4" s="4"/>
      <c r="Q4" s="125"/>
      <c r="R4" s="125"/>
      <c r="S4" s="125"/>
      <c r="T4" s="125"/>
      <c r="U4" s="125"/>
      <c r="V4" s="125"/>
      <c r="W4" s="126"/>
      <c r="X4" s="125"/>
    </row>
    <row r="5" spans="1:24" s="115" customFormat="1" ht="18" customHeight="1" x14ac:dyDescent="0.25">
      <c r="A5" s="121" t="s">
        <v>18</v>
      </c>
      <c r="B5" s="139">
        <v>0.52259999999999995</v>
      </c>
      <c r="C5" s="139">
        <v>0.54319999999999991</v>
      </c>
      <c r="D5" s="139">
        <v>0.51439999999999997</v>
      </c>
      <c r="E5" s="139">
        <v>0.5354000000000001</v>
      </c>
      <c r="F5" s="139">
        <v>0.55499999999999994</v>
      </c>
      <c r="G5" s="139">
        <v>0.57879999999999998</v>
      </c>
      <c r="H5" s="139">
        <v>0.54689999999999994</v>
      </c>
      <c r="I5" s="139">
        <v>0.5615</v>
      </c>
      <c r="J5" s="139">
        <v>0.47699999999999998</v>
      </c>
      <c r="K5" s="139">
        <v>0.51550000000000007</v>
      </c>
      <c r="L5" s="122">
        <v>0.51550000000000007</v>
      </c>
      <c r="M5" s="123"/>
      <c r="N5" s="124">
        <f>_xlfn.RRI(9,B5,K5)</f>
        <v>-1.5187399487359698E-3</v>
      </c>
      <c r="O5" s="140"/>
      <c r="P5" s="4"/>
      <c r="Q5" s="125"/>
      <c r="R5" s="125"/>
      <c r="S5" s="125"/>
      <c r="T5" s="125"/>
      <c r="U5" s="125"/>
      <c r="V5" s="125"/>
      <c r="W5" s="126"/>
      <c r="X5" s="125"/>
    </row>
    <row r="6" spans="1:24" s="115" customFormat="1" ht="18" customHeight="1" x14ac:dyDescent="0.25">
      <c r="A6" s="121" t="s">
        <v>29</v>
      </c>
      <c r="B6" s="139">
        <v>0.71829999999999994</v>
      </c>
      <c r="C6" s="139">
        <v>0.71320000000000006</v>
      </c>
      <c r="D6" s="139">
        <v>1.0216000000000001</v>
      </c>
      <c r="E6" s="139">
        <v>1.0789</v>
      </c>
      <c r="F6" s="139">
        <v>0.75319999999999998</v>
      </c>
      <c r="G6" s="139">
        <v>0.8266</v>
      </c>
      <c r="H6" s="139">
        <v>0.8257000000000001</v>
      </c>
      <c r="I6" s="139">
        <v>0.80510000000000004</v>
      </c>
      <c r="J6" s="139">
        <v>0.82509999999999994</v>
      </c>
      <c r="K6" s="139">
        <v>0.85330000000000006</v>
      </c>
      <c r="L6" s="122">
        <v>0.85330000000000006</v>
      </c>
      <c r="M6" s="123"/>
      <c r="N6" s="124">
        <f>_xlfn.RRI(9,B6,K6)</f>
        <v>1.932025275577165E-2</v>
      </c>
      <c r="O6" s="140"/>
      <c r="P6" s="4"/>
      <c r="Q6" s="125"/>
      <c r="R6" s="125"/>
      <c r="S6" s="125"/>
      <c r="T6" s="125"/>
      <c r="U6" s="125"/>
      <c r="V6" s="125"/>
      <c r="W6" s="126"/>
      <c r="X6" s="125"/>
    </row>
    <row r="7" spans="1:24" s="115" customFormat="1" ht="18" customHeight="1" x14ac:dyDescent="0.25">
      <c r="A7" s="121" t="s">
        <v>32</v>
      </c>
      <c r="B7" s="218">
        <v>0.1149</v>
      </c>
      <c r="C7" s="219"/>
      <c r="D7" s="144">
        <v>1.3438000000000001</v>
      </c>
      <c r="E7" s="144">
        <v>1.3321000000000001</v>
      </c>
      <c r="F7" s="144">
        <v>1.1892</v>
      </c>
      <c r="G7" s="144">
        <v>1.1325000000000001</v>
      </c>
      <c r="H7" s="144">
        <v>1.1033999999999999</v>
      </c>
      <c r="I7" s="144">
        <v>0.93220000000000003</v>
      </c>
      <c r="J7" s="144">
        <v>0.84709999999999996</v>
      </c>
      <c r="K7" s="144">
        <v>0.94379999999999997</v>
      </c>
      <c r="L7" s="122">
        <v>0.94379999999999997</v>
      </c>
      <c r="M7" s="123"/>
      <c r="N7" s="124">
        <f>_xlfn.RRI(7,D7,K7)</f>
        <v>-4.9224668419755702E-2</v>
      </c>
      <c r="O7" s="140" t="s">
        <v>20</v>
      </c>
      <c r="P7" s="4"/>
      <c r="Q7" s="125"/>
      <c r="R7" s="125"/>
      <c r="S7" s="125"/>
      <c r="T7" s="125"/>
      <c r="U7" s="125"/>
      <c r="V7" s="125"/>
      <c r="W7" s="126"/>
      <c r="X7" s="125"/>
    </row>
    <row r="8" spans="1:24" s="115" customFormat="1" ht="18" customHeight="1" x14ac:dyDescent="0.25">
      <c r="A8" s="121" t="s">
        <v>13</v>
      </c>
      <c r="B8" s="139">
        <v>1.6620999999999999</v>
      </c>
      <c r="C8" s="139">
        <v>1.1545000000000001</v>
      </c>
      <c r="D8" s="139">
        <v>1.3853</v>
      </c>
      <c r="E8" s="139">
        <v>1.1858</v>
      </c>
      <c r="F8" s="139">
        <v>1.1919</v>
      </c>
      <c r="G8" s="139">
        <v>1.1234</v>
      </c>
      <c r="H8" s="139">
        <v>1.1425999999999998</v>
      </c>
      <c r="I8" s="139">
        <v>1.0235000000000001</v>
      </c>
      <c r="J8" s="139">
        <v>0.99520000000000008</v>
      </c>
      <c r="K8" s="139">
        <v>0.97919999999999996</v>
      </c>
      <c r="L8" s="122">
        <v>0.97919999999999996</v>
      </c>
      <c r="M8" s="123"/>
      <c r="N8" s="124">
        <f>_xlfn.RRI(9,B8,K8)</f>
        <v>-5.7094322857907831E-2</v>
      </c>
      <c r="O8" s="140" t="s">
        <v>20</v>
      </c>
      <c r="P8" s="4"/>
      <c r="Q8" s="125"/>
      <c r="R8" s="125"/>
      <c r="S8" s="125"/>
      <c r="T8" s="125"/>
      <c r="U8" s="125"/>
      <c r="V8" s="125"/>
      <c r="W8" s="126"/>
      <c r="X8" s="125"/>
    </row>
    <row r="9" spans="1:24" s="115" customFormat="1" ht="18" customHeight="1" x14ac:dyDescent="0.25">
      <c r="A9" s="121" t="s">
        <v>2</v>
      </c>
      <c r="B9" s="139">
        <v>1.3496999999999999</v>
      </c>
      <c r="C9" s="139">
        <v>1.3828</v>
      </c>
      <c r="D9" s="139">
        <v>1.2824</v>
      </c>
      <c r="E9" s="139">
        <v>1.1819999999999999</v>
      </c>
      <c r="F9" s="139">
        <v>1.1814</v>
      </c>
      <c r="G9" s="139">
        <v>1.1785999999999999</v>
      </c>
      <c r="H9" s="139">
        <v>1.2069999999999999</v>
      </c>
      <c r="I9" s="139">
        <v>1.1053999999999999</v>
      </c>
      <c r="J9" s="139">
        <v>1.0688</v>
      </c>
      <c r="K9" s="139">
        <v>1.1078999999999999</v>
      </c>
      <c r="L9" s="122">
        <v>1.1078999999999999</v>
      </c>
      <c r="M9" s="123"/>
      <c r="N9" s="124">
        <f>_xlfn.RRI(9,B9,K9)</f>
        <v>-2.1696287487920629E-2</v>
      </c>
      <c r="O9" s="140" t="s">
        <v>20</v>
      </c>
      <c r="P9" s="4"/>
      <c r="Q9" s="125"/>
      <c r="R9" s="125"/>
      <c r="S9" s="125"/>
      <c r="T9" s="125"/>
      <c r="U9" s="125"/>
      <c r="V9" s="125"/>
      <c r="W9" s="126"/>
      <c r="X9" s="125"/>
    </row>
    <row r="10" spans="1:24" s="115" customFormat="1" ht="18" customHeight="1" x14ac:dyDescent="0.25">
      <c r="A10" s="121" t="s">
        <v>9</v>
      </c>
      <c r="B10" s="139">
        <v>2.0725000000000002</v>
      </c>
      <c r="C10" s="139">
        <v>1.9020999999999999</v>
      </c>
      <c r="D10" s="139">
        <v>2.1128999999999998</v>
      </c>
      <c r="E10" s="139">
        <v>1.8008</v>
      </c>
      <c r="F10" s="139">
        <v>1.6087</v>
      </c>
      <c r="G10" s="139">
        <v>1.4604999999999999</v>
      </c>
      <c r="H10" s="139">
        <v>1.4409000000000001</v>
      </c>
      <c r="I10" s="139">
        <v>1.5615999999999999</v>
      </c>
      <c r="J10" s="139">
        <v>1.2834999999999999</v>
      </c>
      <c r="K10" s="139">
        <v>1.2419</v>
      </c>
      <c r="L10" s="122">
        <v>1.2419</v>
      </c>
      <c r="M10" s="123"/>
      <c r="N10" s="124">
        <f>_xlfn.RRI(9,B10,K10)</f>
        <v>-5.5312846068381716E-2</v>
      </c>
      <c r="O10" s="140" t="s">
        <v>20</v>
      </c>
      <c r="P10" s="4"/>
      <c r="Q10" s="125"/>
      <c r="R10" s="125"/>
      <c r="S10" s="125"/>
      <c r="T10" s="125"/>
      <c r="U10" s="125"/>
      <c r="V10" s="125"/>
      <c r="W10" s="126"/>
      <c r="X10" s="125"/>
    </row>
    <row r="11" spans="1:24" s="115" customFormat="1" ht="18" customHeight="1" x14ac:dyDescent="0.25">
      <c r="A11" s="121" t="s">
        <v>22</v>
      </c>
      <c r="B11" s="144">
        <v>2.0013000000000001</v>
      </c>
      <c r="C11" s="144">
        <v>1.6803999999999999</v>
      </c>
      <c r="D11" s="144">
        <v>1.645</v>
      </c>
      <c r="E11" s="141">
        <v>1.53</v>
      </c>
      <c r="F11" s="141">
        <v>1.5430999999999999</v>
      </c>
      <c r="G11" s="141">
        <v>1.3681000000000001</v>
      </c>
      <c r="H11" s="141">
        <v>1.3261000000000001</v>
      </c>
      <c r="I11" s="141">
        <v>1.4538</v>
      </c>
      <c r="J11" s="141">
        <v>1.3995</v>
      </c>
      <c r="K11" s="141">
        <v>1.3893</v>
      </c>
      <c r="L11" s="122">
        <v>1.3893</v>
      </c>
      <c r="M11" s="123"/>
      <c r="N11" s="124">
        <f>_xlfn.RRI(6,E11,K11)</f>
        <v>-1.5949391685608716E-2</v>
      </c>
      <c r="O11" s="140" t="s">
        <v>20</v>
      </c>
      <c r="P11" s="4"/>
      <c r="Q11" s="125"/>
      <c r="R11" s="125"/>
      <c r="S11" s="125"/>
      <c r="T11" s="125"/>
      <c r="U11" s="125"/>
      <c r="V11" s="125"/>
      <c r="W11" s="126"/>
      <c r="X11" s="125"/>
    </row>
    <row r="12" spans="1:24" s="115" customFormat="1" ht="18" customHeight="1" x14ac:dyDescent="0.25">
      <c r="A12" s="121" t="s">
        <v>15</v>
      </c>
      <c r="B12" s="139">
        <v>1.6196000000000002</v>
      </c>
      <c r="C12" s="139">
        <v>1.6960999999999995</v>
      </c>
      <c r="D12" s="139">
        <v>1.7345999999999997</v>
      </c>
      <c r="E12" s="139">
        <v>1.7643</v>
      </c>
      <c r="F12" s="139">
        <v>1.9601000000000002</v>
      </c>
      <c r="G12" s="139">
        <v>1.6573999999999993</v>
      </c>
      <c r="H12" s="139">
        <v>1.6052000000000002</v>
      </c>
      <c r="I12" s="139">
        <v>1.6081000000000001</v>
      </c>
      <c r="J12" s="139">
        <v>1.4236000000000002</v>
      </c>
      <c r="K12" s="139">
        <v>1.4041999999999999</v>
      </c>
      <c r="L12" s="122">
        <v>1.4041999999999999</v>
      </c>
      <c r="M12" s="123"/>
      <c r="N12" s="124">
        <f>_xlfn.RRI(9,B12,K12)</f>
        <v>-1.573177120954683E-2</v>
      </c>
      <c r="O12" s="132"/>
      <c r="P12" s="4"/>
      <c r="Q12" s="125"/>
      <c r="R12" s="125"/>
      <c r="S12" s="125"/>
      <c r="T12" s="125"/>
      <c r="U12" s="125"/>
      <c r="V12" s="125"/>
      <c r="W12" s="126"/>
      <c r="X12" s="125"/>
    </row>
    <row r="13" spans="1:24" s="115" customFormat="1" ht="18" customHeight="1" x14ac:dyDescent="0.25">
      <c r="A13" s="121" t="s">
        <v>21</v>
      </c>
      <c r="B13" s="220">
        <v>0.59789999999999999</v>
      </c>
      <c r="C13" s="221">
        <v>0.6956</v>
      </c>
      <c r="D13" s="221">
        <v>0.69769999999999999</v>
      </c>
      <c r="E13" s="221">
        <v>0.67749999999999999</v>
      </c>
      <c r="F13" s="221">
        <v>0.74249999999999994</v>
      </c>
      <c r="G13" s="221">
        <v>0.79339999999999999</v>
      </c>
      <c r="H13" s="221">
        <v>0.73819999999999997</v>
      </c>
      <c r="I13" s="141">
        <v>1.4789000000000001</v>
      </c>
      <c r="J13" s="141">
        <v>1.4708000000000001</v>
      </c>
      <c r="K13" s="141">
        <v>1.4664000000000001</v>
      </c>
      <c r="L13" s="122">
        <v>1.4664000000000001</v>
      </c>
      <c r="M13" s="123"/>
      <c r="N13" s="124" t="s">
        <v>11</v>
      </c>
      <c r="O13" s="142"/>
      <c r="P13" s="4"/>
      <c r="Q13" s="125"/>
      <c r="R13" s="125"/>
      <c r="S13" s="125"/>
      <c r="T13" s="125"/>
      <c r="U13" s="125"/>
      <c r="V13" s="125"/>
      <c r="W13" s="126"/>
      <c r="X13" s="125"/>
    </row>
    <row r="14" spans="1:24" s="115" customFormat="1" ht="18" customHeight="1" x14ac:dyDescent="0.25">
      <c r="A14" s="121" t="s">
        <v>24</v>
      </c>
      <c r="B14" s="139">
        <v>1.1038999999999999</v>
      </c>
      <c r="C14" s="139">
        <v>1.0178</v>
      </c>
      <c r="D14" s="139">
        <v>1.0582</v>
      </c>
      <c r="E14" s="139">
        <v>1.6798999999999999</v>
      </c>
      <c r="F14" s="139">
        <v>1.0032000000000001</v>
      </c>
      <c r="G14" s="139">
        <v>1.2016</v>
      </c>
      <c r="H14" s="139">
        <v>0.74530000000000007</v>
      </c>
      <c r="I14" s="139">
        <v>1.7697000000000001</v>
      </c>
      <c r="J14" s="139">
        <v>1.6048</v>
      </c>
      <c r="K14" s="139">
        <v>1.5476999999999999</v>
      </c>
      <c r="L14" s="122">
        <v>1.5476999999999999</v>
      </c>
      <c r="M14" s="123"/>
      <c r="N14" s="124">
        <f>_xlfn.RRI(9,B14,K14)</f>
        <v>3.8260516618547902E-2</v>
      </c>
      <c r="O14" s="142"/>
      <c r="P14" s="117"/>
      <c r="Q14" s="125"/>
      <c r="R14" s="125"/>
      <c r="S14" s="125"/>
      <c r="T14" s="125"/>
      <c r="U14" s="125"/>
      <c r="V14" s="125"/>
      <c r="W14" s="126"/>
      <c r="X14" s="125"/>
    </row>
    <row r="15" spans="1:24" s="115" customFormat="1" ht="18" customHeight="1" x14ac:dyDescent="0.25">
      <c r="A15" s="121" t="s">
        <v>4</v>
      </c>
      <c r="B15" s="139">
        <v>1.6151</v>
      </c>
      <c r="C15" s="139">
        <v>1.7124000000000001</v>
      </c>
      <c r="D15" s="139">
        <v>1.8217999999999999</v>
      </c>
      <c r="E15" s="139">
        <v>1.7702</v>
      </c>
      <c r="F15" s="139">
        <v>1.7590000000000001</v>
      </c>
      <c r="G15" s="139">
        <v>1.7934000000000001</v>
      </c>
      <c r="H15" s="139">
        <v>1.7009000000000001</v>
      </c>
      <c r="I15" s="139">
        <v>1.6782999999999999</v>
      </c>
      <c r="J15" s="139">
        <v>1.6336999999999999</v>
      </c>
      <c r="K15" s="139">
        <v>1.6059000000000001</v>
      </c>
      <c r="L15" s="122">
        <v>1.6059000000000001</v>
      </c>
      <c r="M15" s="123"/>
      <c r="N15" s="124">
        <f>_xlfn.RRI(9,B15,K15)</f>
        <v>-6.3452384643747362E-4</v>
      </c>
      <c r="O15" s="142"/>
      <c r="P15" s="4"/>
      <c r="Q15" s="125"/>
      <c r="R15" s="125"/>
      <c r="S15" s="125"/>
      <c r="T15" s="125"/>
      <c r="U15" s="125"/>
      <c r="V15" s="125"/>
      <c r="W15" s="126"/>
      <c r="X15" s="125"/>
    </row>
    <row r="16" spans="1:24" s="115" customFormat="1" ht="18" customHeight="1" x14ac:dyDescent="0.25">
      <c r="A16" s="121" t="s">
        <v>31</v>
      </c>
      <c r="B16" s="139">
        <v>3.0872999999999999</v>
      </c>
      <c r="C16" s="139">
        <v>2.7374000000000001</v>
      </c>
      <c r="D16" s="139">
        <v>2.6088</v>
      </c>
      <c r="E16" s="139">
        <v>2.3441000000000001</v>
      </c>
      <c r="F16" s="139">
        <v>2.4218999999999999</v>
      </c>
      <c r="G16" s="139">
        <v>2.1055999999999999</v>
      </c>
      <c r="H16" s="139">
        <v>1.9661999999999999</v>
      </c>
      <c r="I16" s="139">
        <v>1.9012</v>
      </c>
      <c r="J16" s="139">
        <v>1.7582</v>
      </c>
      <c r="K16" s="139">
        <v>1.6352</v>
      </c>
      <c r="L16" s="122">
        <v>1.6352</v>
      </c>
      <c r="M16" s="123"/>
      <c r="N16" s="124">
        <f>_xlfn.RRI(9,B16,K16)</f>
        <v>-6.8179094843451749E-2</v>
      </c>
      <c r="O16" s="140" t="s">
        <v>20</v>
      </c>
      <c r="P16" s="4"/>
      <c r="Q16" s="125"/>
      <c r="R16" s="125"/>
      <c r="S16" s="125"/>
      <c r="T16" s="125"/>
      <c r="U16" s="125"/>
      <c r="V16" s="125"/>
      <c r="W16" s="126"/>
      <c r="X16" s="125"/>
    </row>
    <row r="17" spans="1:24" s="115" customFormat="1" ht="18" customHeight="1" x14ac:dyDescent="0.25">
      <c r="A17" s="121" t="s">
        <v>26</v>
      </c>
      <c r="B17" s="218">
        <v>1.4982</v>
      </c>
      <c r="C17" s="219"/>
      <c r="D17" s="141">
        <v>1.4514</v>
      </c>
      <c r="E17" s="141">
        <v>1.3721000000000001</v>
      </c>
      <c r="F17" s="141">
        <v>1.5827</v>
      </c>
      <c r="G17" s="141">
        <v>1.6686000000000001</v>
      </c>
      <c r="H17" s="141">
        <v>1.7337</v>
      </c>
      <c r="I17" s="141">
        <v>1.6749000000000001</v>
      </c>
      <c r="J17" s="141">
        <v>1.6228</v>
      </c>
      <c r="K17" s="141">
        <v>1.704</v>
      </c>
      <c r="L17" s="122">
        <v>1.704</v>
      </c>
      <c r="M17" s="123"/>
      <c r="N17" s="124">
        <f>_xlfn.RRI(7,D17,K17)</f>
        <v>2.3186116961060099E-2</v>
      </c>
      <c r="O17" s="142" t="s">
        <v>14</v>
      </c>
      <c r="P17" s="4"/>
      <c r="Q17" s="125"/>
      <c r="R17" s="125"/>
      <c r="S17" s="125"/>
      <c r="T17" s="125"/>
      <c r="U17" s="125"/>
      <c r="V17" s="125"/>
      <c r="W17" s="126"/>
      <c r="X17" s="125"/>
    </row>
    <row r="18" spans="1:24" s="115" customFormat="1" ht="18" customHeight="1" x14ac:dyDescent="0.25">
      <c r="A18" s="121" t="s">
        <v>12</v>
      </c>
      <c r="B18" s="139">
        <v>2.1433</v>
      </c>
      <c r="C18" s="139">
        <v>2.1022999999999996</v>
      </c>
      <c r="D18" s="139">
        <v>2.0883000000000003</v>
      </c>
      <c r="E18" s="139">
        <v>2.1101000000000001</v>
      </c>
      <c r="F18" s="139">
        <v>2.1606999999999998</v>
      </c>
      <c r="G18" s="139">
        <v>2.1</v>
      </c>
      <c r="H18" s="139">
        <v>2.0341</v>
      </c>
      <c r="I18" s="139">
        <v>1.994</v>
      </c>
      <c r="J18" s="139">
        <v>1.9160999999999999</v>
      </c>
      <c r="K18" s="139">
        <v>1.8813</v>
      </c>
      <c r="L18" s="122">
        <v>1.8813</v>
      </c>
      <c r="M18" s="123"/>
      <c r="N18" s="124">
        <f t="shared" ref="N18:N26" si="0">_xlfn.RRI(9,B18,K18)</f>
        <v>-1.4382641711828459E-2</v>
      </c>
      <c r="O18" s="140" t="s">
        <v>20</v>
      </c>
      <c r="P18" s="4"/>
      <c r="Q18" s="125"/>
      <c r="R18" s="125"/>
      <c r="S18" s="125"/>
      <c r="T18" s="125"/>
      <c r="U18" s="125"/>
      <c r="V18" s="125"/>
      <c r="W18" s="126"/>
      <c r="X18" s="125"/>
    </row>
    <row r="19" spans="1:24" s="115" customFormat="1" ht="18" customHeight="1" x14ac:dyDescent="0.25">
      <c r="A19" s="121" t="s">
        <v>1</v>
      </c>
      <c r="B19" s="139">
        <v>2.6819000000000002</v>
      </c>
      <c r="C19" s="139">
        <v>2.6565000000000003</v>
      </c>
      <c r="D19" s="139">
        <v>2.6030999999999995</v>
      </c>
      <c r="E19" s="139">
        <v>2.4929999999999999</v>
      </c>
      <c r="F19" s="139">
        <v>2.3262</v>
      </c>
      <c r="G19" s="139">
        <v>2.2340999999999998</v>
      </c>
      <c r="H19" s="139">
        <v>2.2511000000000001</v>
      </c>
      <c r="I19" s="139">
        <v>2.0977999999999999</v>
      </c>
      <c r="J19" s="139">
        <v>1.9841</v>
      </c>
      <c r="K19" s="139">
        <v>1.9379999999999999</v>
      </c>
      <c r="L19" s="122">
        <v>1.9379999999999999</v>
      </c>
      <c r="M19" s="123"/>
      <c r="N19" s="124">
        <f t="shared" si="0"/>
        <v>-3.5452841801667301E-2</v>
      </c>
      <c r="O19" s="140" t="s">
        <v>20</v>
      </c>
      <c r="P19" s="4"/>
      <c r="Q19" s="125"/>
      <c r="R19" s="125"/>
      <c r="S19" s="125"/>
      <c r="T19" s="125"/>
      <c r="U19" s="125"/>
      <c r="V19" s="125"/>
      <c r="W19" s="126"/>
      <c r="X19" s="125"/>
    </row>
    <row r="20" spans="1:24" s="115" customFormat="1" ht="18" customHeight="1" x14ac:dyDescent="0.25">
      <c r="A20" s="121" t="s">
        <v>19</v>
      </c>
      <c r="B20" s="139">
        <v>2.1793999999999998</v>
      </c>
      <c r="C20" s="139">
        <v>2.3767</v>
      </c>
      <c r="D20" s="139">
        <v>2.5263</v>
      </c>
      <c r="E20" s="139">
        <v>2.5215999999999998</v>
      </c>
      <c r="F20" s="139">
        <v>2.3521000000000001</v>
      </c>
      <c r="G20" s="139">
        <v>2.1905999999999999</v>
      </c>
      <c r="H20" s="139">
        <v>2.1784000000000003</v>
      </c>
      <c r="I20" s="139">
        <v>2.1804999999999999</v>
      </c>
      <c r="J20" s="139">
        <v>2.1678999999999999</v>
      </c>
      <c r="K20" s="139">
        <v>2.0457999999999998</v>
      </c>
      <c r="L20" s="122">
        <v>2.0457999999999998</v>
      </c>
      <c r="M20" s="123"/>
      <c r="N20" s="124">
        <f t="shared" si="0"/>
        <v>-7.0043210948858015E-3</v>
      </c>
      <c r="O20" s="142"/>
      <c r="P20" s="4"/>
      <c r="Q20" s="125"/>
      <c r="R20" s="125"/>
      <c r="S20" s="125"/>
      <c r="T20" s="125"/>
      <c r="U20" s="125"/>
      <c r="V20" s="125"/>
      <c r="W20" s="126"/>
      <c r="X20" s="125"/>
    </row>
    <row r="21" spans="1:24" s="115" customFormat="1" ht="18" customHeight="1" x14ac:dyDescent="0.25">
      <c r="A21" s="121" t="s">
        <v>8</v>
      </c>
      <c r="B21" s="139">
        <v>2.0792999999999999</v>
      </c>
      <c r="C21" s="139">
        <v>1.9637</v>
      </c>
      <c r="D21" s="139">
        <v>1.9852999999999998</v>
      </c>
      <c r="E21" s="139">
        <v>1.8753</v>
      </c>
      <c r="F21" s="139">
        <v>1.8526</v>
      </c>
      <c r="G21" s="139">
        <v>1.7267000000000001</v>
      </c>
      <c r="H21" s="139">
        <v>1.6858</v>
      </c>
      <c r="I21" s="139">
        <v>1.7771000000000001</v>
      </c>
      <c r="J21" s="139">
        <v>1.0853000000000002</v>
      </c>
      <c r="K21" s="139">
        <v>2.0739000000000001</v>
      </c>
      <c r="L21" s="122">
        <v>2.0739000000000001</v>
      </c>
      <c r="M21" s="123"/>
      <c r="N21" s="124">
        <f t="shared" si="0"/>
        <v>-2.8889225956141296E-4</v>
      </c>
      <c r="O21" s="140"/>
      <c r="P21" s="4"/>
      <c r="Q21" s="125"/>
      <c r="R21" s="125"/>
      <c r="S21" s="125"/>
      <c r="T21" s="125"/>
      <c r="U21" s="125"/>
      <c r="V21" s="125"/>
      <c r="W21" s="126"/>
      <c r="X21" s="125"/>
    </row>
    <row r="22" spans="1:24" s="115" customFormat="1" ht="18" customHeight="1" x14ac:dyDescent="0.25">
      <c r="A22" s="127" t="s">
        <v>16</v>
      </c>
      <c r="B22" s="146">
        <v>2.3248814411085998</v>
      </c>
      <c r="C22" s="146">
        <v>2.309876768401697</v>
      </c>
      <c r="D22" s="146">
        <v>2.3195821960922394</v>
      </c>
      <c r="E22" s="146">
        <v>2.2487036634237492</v>
      </c>
      <c r="F22" s="146">
        <v>2.4051740291732231</v>
      </c>
      <c r="G22" s="146">
        <v>2.3421328595712207</v>
      </c>
      <c r="H22" s="146">
        <v>2.3022190402528202</v>
      </c>
      <c r="I22" s="146">
        <v>2.2477515091605706</v>
      </c>
      <c r="J22" s="146">
        <v>2.1619985872875995</v>
      </c>
      <c r="K22" s="146">
        <v>2.1254353616719932</v>
      </c>
      <c r="L22" s="128">
        <v>2.0787239430399804</v>
      </c>
      <c r="M22" s="123"/>
      <c r="N22" s="129">
        <f t="shared" si="0"/>
        <v>-9.9163265606434514E-3</v>
      </c>
      <c r="O22" s="140" t="s">
        <v>20</v>
      </c>
      <c r="P22" s="4"/>
      <c r="Q22" s="125"/>
      <c r="R22" s="125"/>
      <c r="S22" s="125"/>
      <c r="T22" s="125"/>
      <c r="U22" s="125"/>
      <c r="V22" s="125"/>
      <c r="W22" s="126"/>
      <c r="X22" s="125"/>
    </row>
    <row r="23" spans="1:24" s="115" customFormat="1" ht="18" customHeight="1" x14ac:dyDescent="0.25">
      <c r="A23" s="121" t="s">
        <v>5</v>
      </c>
      <c r="B23" s="139">
        <v>3.0263</v>
      </c>
      <c r="C23" s="139">
        <v>3.3258000000000001</v>
      </c>
      <c r="D23" s="139">
        <v>3.5434000000000001</v>
      </c>
      <c r="E23" s="139">
        <v>3.4367000000000001</v>
      </c>
      <c r="F23" s="139">
        <v>2.8487999999999998</v>
      </c>
      <c r="G23" s="139">
        <v>2.6562999999999999</v>
      </c>
      <c r="H23" s="139">
        <v>2.5440999999999998</v>
      </c>
      <c r="I23" s="139">
        <v>2.4035000000000002</v>
      </c>
      <c r="J23" s="139">
        <v>2.347</v>
      </c>
      <c r="K23" s="139">
        <v>2.161</v>
      </c>
      <c r="L23" s="122">
        <v>2.161</v>
      </c>
      <c r="M23" s="123"/>
      <c r="N23" s="124">
        <f t="shared" si="0"/>
        <v>-3.6727418418009861E-2</v>
      </c>
      <c r="O23" s="140" t="s">
        <v>20</v>
      </c>
      <c r="P23" s="4"/>
      <c r="Q23" s="125"/>
      <c r="R23" s="125"/>
      <c r="S23" s="125"/>
      <c r="T23" s="125"/>
      <c r="U23" s="125"/>
      <c r="V23" s="125"/>
      <c r="W23" s="126"/>
      <c r="X23" s="125"/>
    </row>
    <row r="24" spans="1:24" s="115" customFormat="1" ht="18" customHeight="1" x14ac:dyDescent="0.25">
      <c r="A24" s="121" t="s">
        <v>10</v>
      </c>
      <c r="B24" s="139">
        <v>2.4668000000000001</v>
      </c>
      <c r="C24" s="139">
        <v>2.1084000000000001</v>
      </c>
      <c r="D24" s="139">
        <v>2.0659999999999998</v>
      </c>
      <c r="E24" s="139">
        <v>2.3942999999999999</v>
      </c>
      <c r="F24" s="139">
        <v>2.5074999999999998</v>
      </c>
      <c r="G24" s="139">
        <v>2.3954</v>
      </c>
      <c r="H24" s="139">
        <v>2.3927999999999998</v>
      </c>
      <c r="I24" s="139">
        <v>2.3395000000000001</v>
      </c>
      <c r="J24" s="139">
        <v>2.3934000000000002</v>
      </c>
      <c r="K24" s="139">
        <v>2.2804000000000002</v>
      </c>
      <c r="L24" s="122">
        <v>2.2804000000000002</v>
      </c>
      <c r="M24" s="123"/>
      <c r="N24" s="124">
        <f t="shared" si="0"/>
        <v>-8.6921031042628272E-3</v>
      </c>
      <c r="O24" s="145"/>
      <c r="P24" s="4"/>
      <c r="Q24" s="125"/>
      <c r="R24" s="125"/>
      <c r="S24" s="125"/>
      <c r="T24" s="125"/>
      <c r="U24" s="125"/>
      <c r="V24" s="125"/>
      <c r="W24" s="126"/>
      <c r="X24" s="125"/>
    </row>
    <row r="25" spans="1:24" s="115" customFormat="1" ht="18" customHeight="1" x14ac:dyDescent="0.25">
      <c r="A25" s="121" t="s">
        <v>3</v>
      </c>
      <c r="B25" s="139">
        <v>2.7111999999999998</v>
      </c>
      <c r="C25" s="139">
        <v>2.7732999999999999</v>
      </c>
      <c r="D25" s="139">
        <v>3.0949</v>
      </c>
      <c r="E25" s="139">
        <v>3.4491000000000001</v>
      </c>
      <c r="F25" s="139">
        <v>3.2437</v>
      </c>
      <c r="G25" s="139">
        <v>3.1184000000000003</v>
      </c>
      <c r="H25" s="139">
        <v>3.0781999999999998</v>
      </c>
      <c r="I25" s="139">
        <v>2.8853999999999997</v>
      </c>
      <c r="J25" s="139">
        <v>2.7279</v>
      </c>
      <c r="K25" s="139">
        <v>2.6233000000000004</v>
      </c>
      <c r="L25" s="122">
        <v>2.6233000000000004</v>
      </c>
      <c r="M25" s="123"/>
      <c r="N25" s="124">
        <f t="shared" si="0"/>
        <v>-3.6553334006284022E-3</v>
      </c>
      <c r="O25" s="143"/>
      <c r="P25" s="4"/>
      <c r="Q25" s="125"/>
      <c r="R25" s="125"/>
      <c r="S25" s="125"/>
      <c r="T25" s="125"/>
      <c r="U25" s="125"/>
      <c r="V25" s="125"/>
      <c r="W25" s="126"/>
      <c r="X25" s="125"/>
    </row>
    <row r="26" spans="1:24" s="115" customFormat="1" ht="18" customHeight="1" x14ac:dyDescent="0.25">
      <c r="A26" s="121" t="s">
        <v>7</v>
      </c>
      <c r="B26" s="139">
        <v>2.7404999999999999</v>
      </c>
      <c r="C26" s="139">
        <v>2.5968999999999998</v>
      </c>
      <c r="D26" s="139">
        <v>2.7837999999999998</v>
      </c>
      <c r="E26" s="139">
        <v>2.9264000000000001</v>
      </c>
      <c r="F26" s="139">
        <v>2.9562999999999997</v>
      </c>
      <c r="G26" s="139">
        <v>2.7192999999999996</v>
      </c>
      <c r="H26" s="139">
        <v>2.5720999999999998</v>
      </c>
      <c r="I26" s="139">
        <v>2.5434000000000001</v>
      </c>
      <c r="J26" s="139">
        <v>2.7962000000000002</v>
      </c>
      <c r="K26" s="139">
        <v>2.6368999999999998</v>
      </c>
      <c r="L26" s="122">
        <v>2.6368999999999998</v>
      </c>
      <c r="M26" s="123"/>
      <c r="N26" s="124">
        <f t="shared" si="0"/>
        <v>-4.2726683723609549E-3</v>
      </c>
      <c r="O26" s="142"/>
      <c r="P26" s="4"/>
      <c r="Q26" s="125"/>
      <c r="R26" s="125"/>
      <c r="S26" s="125"/>
      <c r="T26" s="125"/>
      <c r="U26" s="125"/>
      <c r="V26" s="125"/>
      <c r="W26" s="126"/>
      <c r="X26" s="125"/>
    </row>
    <row r="27" spans="1:24" s="115" customFormat="1" ht="18" customHeight="1" x14ac:dyDescent="0.25">
      <c r="A27" s="121" t="s">
        <v>25</v>
      </c>
      <c r="B27" s="218">
        <v>1.9964999999999999</v>
      </c>
      <c r="C27" s="222">
        <v>2.3449999999999998</v>
      </c>
      <c r="D27" s="141">
        <v>2.4365000000000001</v>
      </c>
      <c r="E27" s="141">
        <v>1.9094</v>
      </c>
      <c r="F27" s="141">
        <v>1.825</v>
      </c>
      <c r="G27" s="141">
        <v>2.3658000000000001</v>
      </c>
      <c r="H27" s="141">
        <v>2.5766999999999998</v>
      </c>
      <c r="I27" s="141">
        <v>2.6915999999999998</v>
      </c>
      <c r="J27" s="141">
        <v>2.7886000000000002</v>
      </c>
      <c r="K27" s="141">
        <v>2.9341000000000004</v>
      </c>
      <c r="L27" s="122">
        <v>2.9341000000000004</v>
      </c>
      <c r="M27" s="123"/>
      <c r="N27" s="124">
        <f>_xlfn.RRI(7,D27,K27)</f>
        <v>2.6903857109171758E-2</v>
      </c>
      <c r="O27" s="142" t="s">
        <v>14</v>
      </c>
      <c r="P27" s="4"/>
      <c r="Q27" s="125"/>
      <c r="R27" s="125"/>
      <c r="S27" s="125"/>
      <c r="T27" s="125"/>
      <c r="U27" s="125"/>
      <c r="V27" s="125"/>
      <c r="W27" s="126"/>
      <c r="X27" s="125"/>
    </row>
    <row r="28" spans="1:24" s="115" customFormat="1" ht="18" customHeight="1" x14ac:dyDescent="0.25">
      <c r="A28" s="121" t="s">
        <v>30</v>
      </c>
      <c r="B28" s="139">
        <v>4.0064000000000002</v>
      </c>
      <c r="C28" s="139">
        <v>4.0919999999999996</v>
      </c>
      <c r="D28" s="139">
        <v>4.7202999999999999</v>
      </c>
      <c r="E28" s="139">
        <v>4.6796000000000006</v>
      </c>
      <c r="F28" s="139">
        <v>4.3194999999999997</v>
      </c>
      <c r="G28" s="139">
        <v>4.1227</v>
      </c>
      <c r="H28" s="139">
        <v>3.9362999999999997</v>
      </c>
      <c r="I28" s="139">
        <v>3.7263000000000002</v>
      </c>
      <c r="J28" s="139">
        <v>3.2896000000000001</v>
      </c>
      <c r="K28" s="139">
        <v>3.0529000000000002</v>
      </c>
      <c r="L28" s="122">
        <v>3.0529000000000002</v>
      </c>
      <c r="M28" s="123"/>
      <c r="N28" s="124">
        <f>_xlfn.RRI(9,B28,K28)</f>
        <v>-2.9748657317179017E-2</v>
      </c>
      <c r="O28" s="140" t="s">
        <v>20</v>
      </c>
      <c r="P28" s="4"/>
      <c r="Q28" s="125"/>
      <c r="R28" s="125"/>
      <c r="S28" s="125"/>
      <c r="T28" s="125"/>
      <c r="U28" s="125"/>
      <c r="V28" s="125"/>
      <c r="W28" s="126"/>
      <c r="X28" s="125"/>
    </row>
    <row r="29" spans="1:24" s="115" customFormat="1" ht="18" customHeight="1" x14ac:dyDescent="0.25">
      <c r="A29" s="121" t="s">
        <v>17</v>
      </c>
      <c r="B29" s="139">
        <v>3.3885000000000001</v>
      </c>
      <c r="C29" s="139">
        <v>3.1568999999999998</v>
      </c>
      <c r="D29" s="139">
        <v>3.0716000000000001</v>
      </c>
      <c r="E29" s="139">
        <v>3.2989000000000002</v>
      </c>
      <c r="F29" s="139">
        <v>3.3527</v>
      </c>
      <c r="G29" s="139">
        <v>3.2139999999999995</v>
      </c>
      <c r="H29" s="139">
        <v>3.2618999999999998</v>
      </c>
      <c r="I29" s="139">
        <v>3.2412999999999998</v>
      </c>
      <c r="J29" s="139">
        <v>3.0013000000000001</v>
      </c>
      <c r="K29" s="139">
        <v>3.1425000000000001</v>
      </c>
      <c r="L29" s="122">
        <v>3.1425000000000001</v>
      </c>
      <c r="M29" s="123"/>
      <c r="N29" s="124">
        <f>_xlfn.RRI(9,B29,K29)</f>
        <v>-8.3393314746161851E-3</v>
      </c>
      <c r="O29" s="142"/>
      <c r="P29" s="4"/>
      <c r="Q29" s="125"/>
      <c r="R29" s="125"/>
      <c r="S29" s="125"/>
      <c r="T29" s="125"/>
      <c r="U29" s="125"/>
      <c r="V29" s="125"/>
      <c r="W29" s="126"/>
      <c r="X29" s="125"/>
    </row>
    <row r="30" spans="1:24" s="115" customFormat="1" ht="18" customHeight="1" x14ac:dyDescent="0.25">
      <c r="A30" s="121" t="s">
        <v>23</v>
      </c>
      <c r="B30" s="139">
        <v>3.9638999999999998</v>
      </c>
      <c r="C30" s="139">
        <v>4.1494</v>
      </c>
      <c r="D30" s="139">
        <v>4.3217999999999996</v>
      </c>
      <c r="E30" s="139">
        <v>4.6402000000000001</v>
      </c>
      <c r="F30" s="139">
        <v>4.8997999999999999</v>
      </c>
      <c r="G30" s="139">
        <v>5.0325000000000006</v>
      </c>
      <c r="H30" s="139">
        <v>4.9733999999999998</v>
      </c>
      <c r="I30" s="139">
        <v>4.8624000000000001</v>
      </c>
      <c r="J30" s="139">
        <v>4.8130000000000006</v>
      </c>
      <c r="K30" s="139">
        <v>4.6221000000000005</v>
      </c>
      <c r="L30" s="122">
        <v>4.6221000000000005</v>
      </c>
      <c r="M30" s="123"/>
      <c r="N30" s="124">
        <f>_xlfn.RRI(9,B30,K30)</f>
        <v>1.7215480440994968E-2</v>
      </c>
      <c r="O30" s="142" t="s">
        <v>14</v>
      </c>
      <c r="P30" s="4"/>
      <c r="Q30" s="125"/>
      <c r="R30" s="125"/>
      <c r="S30" s="125"/>
      <c r="T30" s="125"/>
      <c r="U30" s="125"/>
      <c r="V30" s="125"/>
      <c r="W30" s="126"/>
      <c r="X30" s="125"/>
    </row>
    <row r="31" spans="1:24" s="115" customFormat="1" ht="18" customHeight="1" x14ac:dyDescent="0.25">
      <c r="A31" s="121" t="s">
        <v>27</v>
      </c>
      <c r="B31" s="219">
        <v>5.0931999999999995</v>
      </c>
      <c r="C31" s="222">
        <v>5.0537000000000001</v>
      </c>
      <c r="D31" s="222">
        <v>4.8905000000000003</v>
      </c>
      <c r="E31" s="222">
        <v>4.7793000000000001</v>
      </c>
      <c r="F31" s="222">
        <v>4.6668000000000003</v>
      </c>
      <c r="G31" s="141">
        <v>4.376100000000001</v>
      </c>
      <c r="H31" s="141">
        <v>4.5971000000000002</v>
      </c>
      <c r="I31" s="141">
        <v>4.5805000000000007</v>
      </c>
      <c r="J31" s="141">
        <v>4.9625000000000004</v>
      </c>
      <c r="K31" s="141">
        <v>5.0186999999999999</v>
      </c>
      <c r="L31" s="122">
        <v>5.0186999999999999</v>
      </c>
      <c r="M31" s="123"/>
      <c r="N31" s="124">
        <f>_xlfn.RRI(4,G31,K31)</f>
        <v>3.4846653438328934E-2</v>
      </c>
      <c r="O31" s="142" t="s">
        <v>14</v>
      </c>
      <c r="P31" s="4"/>
      <c r="Q31" s="125"/>
      <c r="R31" s="125"/>
      <c r="S31" s="125"/>
      <c r="T31" s="125"/>
      <c r="U31" s="125"/>
      <c r="V31" s="125"/>
      <c r="W31" s="126"/>
      <c r="X31" s="125"/>
    </row>
    <row r="32" spans="1:24" s="117" customFormat="1" ht="18" customHeight="1" x14ac:dyDescent="0.25">
      <c r="A32" s="121" t="s">
        <v>33</v>
      </c>
      <c r="B32" s="144">
        <v>2.8734999999999999</v>
      </c>
      <c r="C32" s="144">
        <v>3.2724000000000002</v>
      </c>
      <c r="D32" s="144">
        <v>2.7622</v>
      </c>
      <c r="E32" s="144">
        <v>3.0912999999999999</v>
      </c>
      <c r="F32" s="144">
        <v>2.7911999999999999</v>
      </c>
      <c r="G32" s="144">
        <v>3.3034999999999997</v>
      </c>
      <c r="H32" s="144">
        <v>3.6065</v>
      </c>
      <c r="I32" s="144">
        <v>3.8416999999999999</v>
      </c>
      <c r="J32" s="144">
        <v>3.5047999999999999</v>
      </c>
      <c r="K32" s="219"/>
      <c r="L32" s="122"/>
      <c r="M32" s="123"/>
      <c r="N32" s="124">
        <f>_xlfn.RRI(8,B32,J32)</f>
        <v>2.5136046749674623E-2</v>
      </c>
      <c r="O32" s="142" t="s">
        <v>14</v>
      </c>
      <c r="P32" s="4"/>
      <c r="Q32" s="130"/>
      <c r="R32" s="130"/>
      <c r="S32" s="130"/>
      <c r="T32" s="130"/>
      <c r="U32" s="130"/>
      <c r="V32" s="130"/>
      <c r="W32" s="131"/>
      <c r="X32" s="130"/>
    </row>
    <row r="33" spans="1:23" s="117" customFormat="1" ht="18" customHeight="1" x14ac:dyDescent="0.25">
      <c r="A33" s="121" t="s">
        <v>34</v>
      </c>
      <c r="B33" s="141">
        <v>2.3862000000000001</v>
      </c>
      <c r="C33" s="141">
        <v>2.2656999999999998</v>
      </c>
      <c r="D33" s="141">
        <v>2.1823999999999999</v>
      </c>
      <c r="E33" s="141">
        <v>2.0331000000000001</v>
      </c>
      <c r="F33" s="141">
        <v>2.3061999999999996</v>
      </c>
      <c r="G33" s="141">
        <v>2.0002</v>
      </c>
      <c r="H33" s="141">
        <v>1.9771000000000001</v>
      </c>
      <c r="I33" s="219"/>
      <c r="J33" s="219"/>
      <c r="K33" s="219"/>
      <c r="L33" s="122"/>
      <c r="M33" s="123"/>
      <c r="N33" s="124">
        <f>_xlfn.RRI(6,B33,H33)</f>
        <v>-3.0859002715867612E-2</v>
      </c>
      <c r="O33" s="142"/>
      <c r="P33" s="4"/>
      <c r="Q33" s="130"/>
      <c r="R33" s="130"/>
      <c r="S33" s="130"/>
      <c r="T33" s="130"/>
      <c r="U33" s="130"/>
      <c r="V33" s="130"/>
      <c r="W33" s="130"/>
    </row>
    <row r="34" spans="1:23" s="115" customFormat="1" ht="13.2" x14ac:dyDescent="0.25">
      <c r="N34" s="124"/>
      <c r="O34" s="132"/>
      <c r="Q34" s="67"/>
      <c r="R34" s="67"/>
      <c r="S34" s="67"/>
      <c r="T34" s="67"/>
      <c r="U34" s="67"/>
    </row>
    <row r="35" spans="1:23" x14ac:dyDescent="0.3">
      <c r="A35" s="13" t="s">
        <v>158</v>
      </c>
      <c r="O35" s="133"/>
    </row>
    <row r="36" spans="1:23" x14ac:dyDescent="0.3">
      <c r="A36" s="13" t="s">
        <v>115</v>
      </c>
      <c r="O36" s="133"/>
    </row>
    <row r="37" spans="1:23" x14ac:dyDescent="0.3">
      <c r="A37" s="136" t="s">
        <v>156</v>
      </c>
      <c r="O37" s="133"/>
    </row>
    <row r="38" spans="1:23" x14ac:dyDescent="0.3">
      <c r="A38" s="13" t="s">
        <v>116</v>
      </c>
      <c r="O38" s="133"/>
    </row>
    <row r="39" spans="1:23" s="115" customFormat="1" ht="13.2" x14ac:dyDescent="0.25">
      <c r="N39" s="114"/>
      <c r="Q39" s="67"/>
      <c r="R39" s="67"/>
      <c r="S39" s="67"/>
      <c r="T39" s="67"/>
      <c r="U39" s="67"/>
    </row>
    <row r="40" spans="1:23" s="115" customFormat="1" ht="13.2" x14ac:dyDescent="0.25">
      <c r="N40" s="114"/>
    </row>
    <row r="41" spans="1:23" x14ac:dyDescent="0.3">
      <c r="O41" s="133"/>
    </row>
    <row r="42" spans="1:23" x14ac:dyDescent="0.3">
      <c r="O42" s="133"/>
    </row>
    <row r="43" spans="1:23" x14ac:dyDescent="0.3">
      <c r="O43" s="133"/>
    </row>
    <row r="44" spans="1:23" x14ac:dyDescent="0.3">
      <c r="O44" s="133"/>
    </row>
    <row r="45" spans="1:23" x14ac:dyDescent="0.3">
      <c r="O45" s="133"/>
    </row>
    <row r="46" spans="1:23" x14ac:dyDescent="0.3">
      <c r="O46" s="133"/>
    </row>
    <row r="47" spans="1:23" x14ac:dyDescent="0.3">
      <c r="O47" s="133"/>
    </row>
    <row r="48" spans="1:23" x14ac:dyDescent="0.3">
      <c r="O48" s="133"/>
    </row>
    <row r="49" spans="15:15" x14ac:dyDescent="0.3">
      <c r="O49" s="133"/>
    </row>
    <row r="50" spans="15:15" x14ac:dyDescent="0.3">
      <c r="O50" s="133"/>
    </row>
    <row r="51" spans="15:15" x14ac:dyDescent="0.3">
      <c r="O51" s="133"/>
    </row>
    <row r="52" spans="15:15" x14ac:dyDescent="0.3">
      <c r="O52" s="133"/>
    </row>
    <row r="53" spans="15:15" x14ac:dyDescent="0.3">
      <c r="O53" s="133"/>
    </row>
    <row r="54" spans="15:15" x14ac:dyDescent="0.3">
      <c r="O54" s="133"/>
    </row>
    <row r="55" spans="15:15" x14ac:dyDescent="0.3">
      <c r="O55" s="133"/>
    </row>
    <row r="56" spans="15:15" x14ac:dyDescent="0.3">
      <c r="O56" s="133"/>
    </row>
    <row r="57" spans="15:15" x14ac:dyDescent="0.3">
      <c r="O57" s="133"/>
    </row>
    <row r="58" spans="15:15" x14ac:dyDescent="0.3">
      <c r="O58" s="133"/>
    </row>
    <row r="59" spans="15:15" x14ac:dyDescent="0.3">
      <c r="O59" s="133"/>
    </row>
    <row r="60" spans="15:15" x14ac:dyDescent="0.3">
      <c r="O60" s="133"/>
    </row>
    <row r="61" spans="15:15" x14ac:dyDescent="0.3">
      <c r="O61" s="133"/>
    </row>
    <row r="62" spans="15:15" x14ac:dyDescent="0.3">
      <c r="O62" s="133"/>
    </row>
    <row r="63" spans="15:15" x14ac:dyDescent="0.3">
      <c r="O63" s="133"/>
    </row>
    <row r="64" spans="15:15" x14ac:dyDescent="0.3">
      <c r="O64" s="133"/>
    </row>
    <row r="65" spans="15:15" x14ac:dyDescent="0.3">
      <c r="O65" s="133"/>
    </row>
    <row r="66" spans="15:15" x14ac:dyDescent="0.3">
      <c r="O66" s="133"/>
    </row>
    <row r="67" spans="15:15" x14ac:dyDescent="0.3">
      <c r="O67" s="133"/>
    </row>
    <row r="68" spans="15:15" x14ac:dyDescent="0.3">
      <c r="O68" s="133"/>
    </row>
    <row r="69" spans="15:15" x14ac:dyDescent="0.3">
      <c r="O69" s="133"/>
    </row>
    <row r="70" spans="15:15" x14ac:dyDescent="0.3">
      <c r="O70" s="133"/>
    </row>
    <row r="71" spans="15:15" x14ac:dyDescent="0.3">
      <c r="O71" s="133"/>
    </row>
    <row r="72" spans="15:15" x14ac:dyDescent="0.3">
      <c r="O72" s="133"/>
    </row>
    <row r="73" spans="15:15" x14ac:dyDescent="0.3">
      <c r="O73" s="133"/>
    </row>
    <row r="74" spans="15:15" x14ac:dyDescent="0.3">
      <c r="O74" s="133"/>
    </row>
    <row r="75" spans="15:15" x14ac:dyDescent="0.3">
      <c r="O75" s="133"/>
    </row>
    <row r="76" spans="15:15" x14ac:dyDescent="0.3">
      <c r="O76" s="133"/>
    </row>
    <row r="77" spans="15:15" x14ac:dyDescent="0.3">
      <c r="O77" s="133"/>
    </row>
    <row r="78" spans="15:15" x14ac:dyDescent="0.3">
      <c r="O78" s="133"/>
    </row>
    <row r="79" spans="15:15" x14ac:dyDescent="0.3">
      <c r="O79" s="133"/>
    </row>
    <row r="80" spans="15:15" x14ac:dyDescent="0.3">
      <c r="O80" s="133"/>
    </row>
    <row r="81" spans="15:15" x14ac:dyDescent="0.3">
      <c r="O81" s="133"/>
    </row>
    <row r="82" spans="15:15" x14ac:dyDescent="0.3">
      <c r="O82" s="133"/>
    </row>
    <row r="83" spans="15:15" x14ac:dyDescent="0.3">
      <c r="O83" s="133"/>
    </row>
    <row r="84" spans="15:15" x14ac:dyDescent="0.3">
      <c r="O84" s="133"/>
    </row>
    <row r="85" spans="15:15" x14ac:dyDescent="0.3">
      <c r="O85" s="133"/>
    </row>
    <row r="86" spans="15:15" x14ac:dyDescent="0.3">
      <c r="O86" s="133"/>
    </row>
    <row r="87" spans="15:15" x14ac:dyDescent="0.3">
      <c r="O87" s="133"/>
    </row>
    <row r="88" spans="15:15" x14ac:dyDescent="0.3">
      <c r="O88" s="133"/>
    </row>
    <row r="89" spans="15:15" x14ac:dyDescent="0.3">
      <c r="O89" s="133"/>
    </row>
    <row r="90" spans="15:15" x14ac:dyDescent="0.3">
      <c r="O90" s="133"/>
    </row>
    <row r="91" spans="15:15" x14ac:dyDescent="0.3">
      <c r="O91" s="133"/>
    </row>
    <row r="92" spans="15:15" x14ac:dyDescent="0.3">
      <c r="O92" s="133"/>
    </row>
    <row r="93" spans="15:15" x14ac:dyDescent="0.3">
      <c r="O93" s="133"/>
    </row>
    <row r="94" spans="15:15" x14ac:dyDescent="0.3">
      <c r="O94" s="133"/>
    </row>
    <row r="95" spans="15:15" x14ac:dyDescent="0.3">
      <c r="O95" s="133"/>
    </row>
    <row r="96" spans="15:15" x14ac:dyDescent="0.3">
      <c r="O96" s="133"/>
    </row>
    <row r="97" spans="15:15" x14ac:dyDescent="0.3">
      <c r="O97" s="133"/>
    </row>
    <row r="98" spans="15:15" x14ac:dyDescent="0.3">
      <c r="O98" s="133"/>
    </row>
    <row r="99" spans="15:15" x14ac:dyDescent="0.3">
      <c r="O99" s="133"/>
    </row>
    <row r="100" spans="15:15" x14ac:dyDescent="0.3">
      <c r="O100" s="133"/>
    </row>
    <row r="101" spans="15:15" x14ac:dyDescent="0.3">
      <c r="O101" s="133"/>
    </row>
    <row r="102" spans="15:15" x14ac:dyDescent="0.3">
      <c r="O102" s="133"/>
    </row>
    <row r="103" spans="15:15" x14ac:dyDescent="0.3">
      <c r="O103" s="133"/>
    </row>
    <row r="104" spans="15:15" x14ac:dyDescent="0.3">
      <c r="O104" s="133"/>
    </row>
    <row r="105" spans="15:15" x14ac:dyDescent="0.3">
      <c r="O105" s="133"/>
    </row>
    <row r="106" spans="15:15" x14ac:dyDescent="0.3">
      <c r="O106" s="133"/>
    </row>
    <row r="107" spans="15:15" x14ac:dyDescent="0.3">
      <c r="O107" s="133"/>
    </row>
    <row r="108" spans="15:15" x14ac:dyDescent="0.3">
      <c r="O108" s="133"/>
    </row>
    <row r="109" spans="15:15" x14ac:dyDescent="0.3">
      <c r="O109" s="133"/>
    </row>
    <row r="110" spans="15:15" x14ac:dyDescent="0.3">
      <c r="O110" s="133"/>
    </row>
    <row r="111" spans="15:15" x14ac:dyDescent="0.3">
      <c r="O111" s="133"/>
    </row>
    <row r="112" spans="15:15" x14ac:dyDescent="0.3">
      <c r="O112" s="133"/>
    </row>
    <row r="113" spans="15:15" x14ac:dyDescent="0.3">
      <c r="O113" s="133"/>
    </row>
    <row r="114" spans="15:15" x14ac:dyDescent="0.3">
      <c r="O114" s="133"/>
    </row>
    <row r="115" spans="15:15" x14ac:dyDescent="0.3">
      <c r="O115" s="133"/>
    </row>
    <row r="116" spans="15:15" x14ac:dyDescent="0.3">
      <c r="O116" s="133"/>
    </row>
    <row r="117" spans="15:15" x14ac:dyDescent="0.3">
      <c r="O117" s="133"/>
    </row>
    <row r="118" spans="15:15" x14ac:dyDescent="0.3">
      <c r="O118" s="133"/>
    </row>
    <row r="119" spans="15:15" x14ac:dyDescent="0.3">
      <c r="O119" s="133"/>
    </row>
    <row r="120" spans="15:15" x14ac:dyDescent="0.3">
      <c r="O120" s="133"/>
    </row>
    <row r="121" spans="15:15" x14ac:dyDescent="0.3">
      <c r="O121" s="133"/>
    </row>
    <row r="122" spans="15:15" x14ac:dyDescent="0.3">
      <c r="O122" s="133"/>
    </row>
    <row r="123" spans="15:15" x14ac:dyDescent="0.3">
      <c r="O123" s="133"/>
    </row>
    <row r="124" spans="15:15" x14ac:dyDescent="0.3">
      <c r="O124" s="133"/>
    </row>
    <row r="125" spans="15:15" x14ac:dyDescent="0.3">
      <c r="O125" s="133"/>
    </row>
    <row r="126" spans="15:15" x14ac:dyDescent="0.3">
      <c r="O126" s="133"/>
    </row>
    <row r="127" spans="15:15" x14ac:dyDescent="0.3">
      <c r="O127" s="133"/>
    </row>
    <row r="128" spans="15:15" x14ac:dyDescent="0.3">
      <c r="O128" s="133"/>
    </row>
    <row r="129" spans="15:15" x14ac:dyDescent="0.3">
      <c r="O129" s="133"/>
    </row>
    <row r="130" spans="15:15" x14ac:dyDescent="0.3">
      <c r="O130" s="133"/>
    </row>
    <row r="131" spans="15:15" x14ac:dyDescent="0.3">
      <c r="O131" s="133"/>
    </row>
    <row r="132" spans="15:15" x14ac:dyDescent="0.3">
      <c r="O132" s="133"/>
    </row>
    <row r="133" spans="15:15" x14ac:dyDescent="0.3">
      <c r="O133" s="133"/>
    </row>
    <row r="134" spans="15:15" x14ac:dyDescent="0.3">
      <c r="O134" s="133"/>
    </row>
    <row r="135" spans="15:15" x14ac:dyDescent="0.3">
      <c r="O135" s="133"/>
    </row>
    <row r="136" spans="15:15" x14ac:dyDescent="0.3">
      <c r="O136" s="133"/>
    </row>
    <row r="137" spans="15:15" x14ac:dyDescent="0.3">
      <c r="O137" s="133"/>
    </row>
    <row r="138" spans="15:15" x14ac:dyDescent="0.3">
      <c r="O138" s="133"/>
    </row>
    <row r="139" spans="15:15" x14ac:dyDescent="0.3">
      <c r="O139" s="133"/>
    </row>
    <row r="140" spans="15:15" x14ac:dyDescent="0.3">
      <c r="O140" s="133"/>
    </row>
    <row r="141" spans="15:15" x14ac:dyDescent="0.3">
      <c r="O141" s="133"/>
    </row>
    <row r="142" spans="15:15" x14ac:dyDescent="0.3">
      <c r="O142" s="133"/>
    </row>
    <row r="143" spans="15:15" x14ac:dyDescent="0.3">
      <c r="O143" s="133"/>
    </row>
    <row r="144" spans="15:15" x14ac:dyDescent="0.3">
      <c r="O144" s="133"/>
    </row>
    <row r="145" spans="15:15" x14ac:dyDescent="0.3">
      <c r="O145" s="133"/>
    </row>
    <row r="146" spans="15:15" x14ac:dyDescent="0.3">
      <c r="O146" s="133"/>
    </row>
    <row r="147" spans="15:15" x14ac:dyDescent="0.3">
      <c r="O147" s="133"/>
    </row>
    <row r="148" spans="15:15" x14ac:dyDescent="0.3">
      <c r="O148" s="133"/>
    </row>
    <row r="149" spans="15:15" x14ac:dyDescent="0.3">
      <c r="O149" s="133"/>
    </row>
    <row r="150" spans="15:15" x14ac:dyDescent="0.3">
      <c r="O150" s="133"/>
    </row>
    <row r="151" spans="15:15" x14ac:dyDescent="0.3">
      <c r="O151" s="133"/>
    </row>
    <row r="152" spans="15:15" x14ac:dyDescent="0.3">
      <c r="O152" s="133"/>
    </row>
    <row r="153" spans="15:15" x14ac:dyDescent="0.3">
      <c r="O153" s="133"/>
    </row>
    <row r="154" spans="15:15" x14ac:dyDescent="0.3">
      <c r="O154" s="133"/>
    </row>
    <row r="155" spans="15:15" x14ac:dyDescent="0.3">
      <c r="O155" s="133"/>
    </row>
    <row r="156" spans="15:15" x14ac:dyDescent="0.3">
      <c r="O156" s="133"/>
    </row>
    <row r="157" spans="15:15" x14ac:dyDescent="0.3">
      <c r="O157" s="133"/>
    </row>
    <row r="158" spans="15:15" x14ac:dyDescent="0.3">
      <c r="O158" s="133"/>
    </row>
    <row r="159" spans="15:15" x14ac:dyDescent="0.3">
      <c r="O159" s="133"/>
    </row>
    <row r="160" spans="15:15" x14ac:dyDescent="0.3">
      <c r="O160" s="133"/>
    </row>
    <row r="161" spans="15:15" x14ac:dyDescent="0.3">
      <c r="O161" s="133"/>
    </row>
    <row r="162" spans="15:15" x14ac:dyDescent="0.3">
      <c r="O162" s="133"/>
    </row>
    <row r="163" spans="15:15" x14ac:dyDescent="0.3">
      <c r="O163" s="133"/>
    </row>
    <row r="164" spans="15:15" x14ac:dyDescent="0.3">
      <c r="O164" s="133"/>
    </row>
    <row r="165" spans="15:15" x14ac:dyDescent="0.3">
      <c r="O165" s="133"/>
    </row>
    <row r="166" spans="15:15" x14ac:dyDescent="0.3">
      <c r="O166" s="133"/>
    </row>
    <row r="167" spans="15:15" x14ac:dyDescent="0.3">
      <c r="O167" s="133"/>
    </row>
    <row r="168" spans="15:15" x14ac:dyDescent="0.3">
      <c r="O168" s="133"/>
    </row>
    <row r="169" spans="15:15" x14ac:dyDescent="0.3">
      <c r="O169" s="133"/>
    </row>
    <row r="170" spans="15:15" x14ac:dyDescent="0.3">
      <c r="O170" s="133"/>
    </row>
    <row r="171" spans="15:15" x14ac:dyDescent="0.3">
      <c r="O171" s="133"/>
    </row>
    <row r="172" spans="15:15" x14ac:dyDescent="0.3">
      <c r="O172" s="133"/>
    </row>
    <row r="173" spans="15:15" x14ac:dyDescent="0.3">
      <c r="O173" s="133"/>
    </row>
    <row r="174" spans="15:15" x14ac:dyDescent="0.3">
      <c r="O174" s="133"/>
    </row>
    <row r="175" spans="15:15" x14ac:dyDescent="0.3">
      <c r="O175" s="133"/>
    </row>
    <row r="176" spans="15:15" x14ac:dyDescent="0.3">
      <c r="O176" s="133"/>
    </row>
    <row r="177" spans="15:15" x14ac:dyDescent="0.3">
      <c r="O177" s="133"/>
    </row>
    <row r="178" spans="15:15" x14ac:dyDescent="0.3">
      <c r="O178" s="133"/>
    </row>
    <row r="179" spans="15:15" x14ac:dyDescent="0.3">
      <c r="O179" s="133"/>
    </row>
    <row r="180" spans="15:15" x14ac:dyDescent="0.3">
      <c r="O180" s="133"/>
    </row>
    <row r="181" spans="15:15" x14ac:dyDescent="0.3">
      <c r="O181" s="133"/>
    </row>
    <row r="182" spans="15:15" x14ac:dyDescent="0.3">
      <c r="O182" s="133"/>
    </row>
    <row r="183" spans="15:15" x14ac:dyDescent="0.3">
      <c r="O183" s="133"/>
    </row>
    <row r="184" spans="15:15" x14ac:dyDescent="0.3">
      <c r="O184" s="133"/>
    </row>
    <row r="185" spans="15:15" x14ac:dyDescent="0.3">
      <c r="O185" s="133"/>
    </row>
    <row r="186" spans="15:15" x14ac:dyDescent="0.3">
      <c r="O186" s="133"/>
    </row>
    <row r="187" spans="15:15" x14ac:dyDescent="0.3">
      <c r="O187" s="133"/>
    </row>
    <row r="188" spans="15:15" x14ac:dyDescent="0.3">
      <c r="O188" s="133"/>
    </row>
    <row r="189" spans="15:15" x14ac:dyDescent="0.3">
      <c r="O189" s="133"/>
    </row>
    <row r="190" spans="15:15" x14ac:dyDescent="0.3">
      <c r="O190" s="133"/>
    </row>
    <row r="191" spans="15:15" x14ac:dyDescent="0.3">
      <c r="O191" s="133"/>
    </row>
    <row r="192" spans="15:15" x14ac:dyDescent="0.3">
      <c r="O192" s="133"/>
    </row>
    <row r="193" spans="15:15" x14ac:dyDescent="0.3">
      <c r="O193" s="133"/>
    </row>
    <row r="194" spans="15:15" x14ac:dyDescent="0.3">
      <c r="O194" s="133"/>
    </row>
    <row r="195" spans="15:15" x14ac:dyDescent="0.3">
      <c r="O195" s="133"/>
    </row>
    <row r="196" spans="15:15" x14ac:dyDescent="0.3">
      <c r="O196" s="133"/>
    </row>
    <row r="197" spans="15:15" x14ac:dyDescent="0.3">
      <c r="O197" s="133"/>
    </row>
    <row r="198" spans="15:15" x14ac:dyDescent="0.3">
      <c r="O198" s="133"/>
    </row>
    <row r="199" spans="15:15" x14ac:dyDescent="0.3">
      <c r="O199" s="133"/>
    </row>
    <row r="200" spans="15:15" x14ac:dyDescent="0.3">
      <c r="O200" s="133"/>
    </row>
    <row r="201" spans="15:15" x14ac:dyDescent="0.3">
      <c r="O201" s="133"/>
    </row>
    <row r="202" spans="15:15" x14ac:dyDescent="0.3">
      <c r="O202" s="133"/>
    </row>
    <row r="203" spans="15:15" x14ac:dyDescent="0.3">
      <c r="O203" s="133"/>
    </row>
    <row r="204" spans="15:15" x14ac:dyDescent="0.3">
      <c r="O204" s="133"/>
    </row>
    <row r="205" spans="15:15" x14ac:dyDescent="0.3">
      <c r="O205" s="133"/>
    </row>
    <row r="206" spans="15:15" x14ac:dyDescent="0.3">
      <c r="O206" s="133"/>
    </row>
    <row r="207" spans="15:15" x14ac:dyDescent="0.3">
      <c r="O207" s="133"/>
    </row>
    <row r="208" spans="15:15" x14ac:dyDescent="0.3">
      <c r="O208" s="133"/>
    </row>
    <row r="209" spans="15:15" x14ac:dyDescent="0.3">
      <c r="O209" s="133"/>
    </row>
    <row r="210" spans="15:15" x14ac:dyDescent="0.3">
      <c r="O210" s="133"/>
    </row>
    <row r="211" spans="15:15" x14ac:dyDescent="0.3">
      <c r="O211" s="133"/>
    </row>
    <row r="212" spans="15:15" x14ac:dyDescent="0.3">
      <c r="O212" s="133"/>
    </row>
    <row r="213" spans="15:15" x14ac:dyDescent="0.3">
      <c r="O213" s="133"/>
    </row>
    <row r="214" spans="15:15" x14ac:dyDescent="0.3">
      <c r="O214" s="133"/>
    </row>
    <row r="215" spans="15:15" x14ac:dyDescent="0.3">
      <c r="O215" s="133"/>
    </row>
    <row r="216" spans="15:15" x14ac:dyDescent="0.3">
      <c r="O216" s="133"/>
    </row>
    <row r="217" spans="15:15" x14ac:dyDescent="0.3">
      <c r="O217" s="133"/>
    </row>
    <row r="218" spans="15:15" x14ac:dyDescent="0.3">
      <c r="O218" s="133"/>
    </row>
    <row r="219" spans="15:15" x14ac:dyDescent="0.3">
      <c r="O219" s="133"/>
    </row>
    <row r="220" spans="15:15" x14ac:dyDescent="0.3">
      <c r="O220" s="133"/>
    </row>
    <row r="221" spans="15:15" x14ac:dyDescent="0.3">
      <c r="O221" s="133"/>
    </row>
    <row r="222" spans="15:15" x14ac:dyDescent="0.3">
      <c r="O222" s="133"/>
    </row>
    <row r="223" spans="15:15" x14ac:dyDescent="0.3">
      <c r="O223" s="133"/>
    </row>
    <row r="224" spans="15:15" x14ac:dyDescent="0.3">
      <c r="O224" s="133"/>
    </row>
    <row r="225" spans="15:15" x14ac:dyDescent="0.3">
      <c r="O225" s="133"/>
    </row>
    <row r="226" spans="15:15" x14ac:dyDescent="0.3">
      <c r="O226" s="133"/>
    </row>
    <row r="227" spans="15:15" x14ac:dyDescent="0.3">
      <c r="O227" s="133"/>
    </row>
    <row r="228" spans="15:15" x14ac:dyDescent="0.3">
      <c r="O228" s="133"/>
    </row>
    <row r="229" spans="15:15" x14ac:dyDescent="0.3">
      <c r="O229" s="133"/>
    </row>
    <row r="230" spans="15:15" x14ac:dyDescent="0.3">
      <c r="O230" s="133"/>
    </row>
    <row r="231" spans="15:15" x14ac:dyDescent="0.3">
      <c r="O231" s="133"/>
    </row>
    <row r="232" spans="15:15" x14ac:dyDescent="0.3">
      <c r="O232" s="133"/>
    </row>
    <row r="233" spans="15:15" x14ac:dyDescent="0.3">
      <c r="O233" s="133"/>
    </row>
    <row r="234" spans="15:15" x14ac:dyDescent="0.3">
      <c r="O234" s="133"/>
    </row>
    <row r="235" spans="15:15" x14ac:dyDescent="0.3">
      <c r="O235" s="133"/>
    </row>
    <row r="236" spans="15:15" x14ac:dyDescent="0.3">
      <c r="O236" s="133"/>
    </row>
    <row r="237" spans="15:15" x14ac:dyDescent="0.3">
      <c r="O237" s="133"/>
    </row>
    <row r="238" spans="15:15" x14ac:dyDescent="0.3">
      <c r="O238" s="133"/>
    </row>
    <row r="239" spans="15:15" x14ac:dyDescent="0.3">
      <c r="O239" s="133"/>
    </row>
    <row r="240" spans="15:15" x14ac:dyDescent="0.3">
      <c r="O240" s="133"/>
    </row>
    <row r="241" spans="15:15" x14ac:dyDescent="0.3">
      <c r="O241" s="133"/>
    </row>
    <row r="242" spans="15:15" x14ac:dyDescent="0.3">
      <c r="O242" s="133"/>
    </row>
    <row r="243" spans="15:15" x14ac:dyDescent="0.3">
      <c r="O243" s="133"/>
    </row>
    <row r="244" spans="15:15" x14ac:dyDescent="0.3">
      <c r="O244" s="133"/>
    </row>
    <row r="245" spans="15:15" x14ac:dyDescent="0.3">
      <c r="O245" s="133"/>
    </row>
    <row r="246" spans="15:15" x14ac:dyDescent="0.3">
      <c r="O246" s="133"/>
    </row>
    <row r="247" spans="15:15" x14ac:dyDescent="0.3">
      <c r="O247" s="133"/>
    </row>
    <row r="248" spans="15:15" x14ac:dyDescent="0.3">
      <c r="O248" s="133"/>
    </row>
    <row r="249" spans="15:15" x14ac:dyDescent="0.3">
      <c r="O249" s="133"/>
    </row>
    <row r="250" spans="15:15" x14ac:dyDescent="0.3">
      <c r="O250" s="133"/>
    </row>
    <row r="251" spans="15:15" x14ac:dyDescent="0.3">
      <c r="O251" s="133"/>
    </row>
    <row r="252" spans="15:15" x14ac:dyDescent="0.3">
      <c r="O252" s="133"/>
    </row>
    <row r="253" spans="15:15" x14ac:dyDescent="0.3">
      <c r="O253" s="133"/>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{A477F980-907B-4873-8DA1-DF64EDD24FA1}</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{B7098D65-BB23-4FF4-8996-3738FD306346}</x14:id>
        </ext>
      </extLst>
    </cfRule>
    <cfRule type="dataBar" priority="2">
      <dataBar>
        <cfvo type="min"/>
        <cfvo type="max"/>
        <color rgb="FF69AE23"/>
      </dataBar>
      <extLst>
        <ext xmlns:x14="http://schemas.microsoft.com/office/spreadsheetml/2009/9/main" uri="{B025F937-C7B1-47D3-B67F-A62EFF666E3E}">
          <x14:id>{E56076CB-3E47-4639-8C59-0E16CF105197}</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11 N17 N27 N7" formula="1"/>
  </ignoredErrors>
  <extLst>
    <ext xmlns:x14="http://schemas.microsoft.com/office/spreadsheetml/2009/9/main" uri="{78C0D931-6437-407d-A8EE-F0AAD7539E65}">
      <x14:conditionalFormattings>
        <x14:conditionalFormatting xmlns:xm="http://schemas.microsoft.com/office/excel/2006/main">
          <x14:cfRule type="dataBar" id="{A477F980-907B-4873-8DA1-DF64EDD24FA1}">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B7098D65-BB23-4FF4-8996-3738FD306346}">
            <x14:dataBar minLength="0" maxLength="100" gradient="0">
              <x14:cfvo type="autoMin"/>
              <x14:cfvo type="autoMax"/>
              <x14:negativeFillColor rgb="FFFF0000"/>
              <x14:axisColor rgb="FF000000"/>
            </x14:dataBar>
          </x14:cfRule>
          <x14:cfRule type="dataBar" id="{E56076CB-3E47-4639-8C59-0E16CF105197}">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000-000000000000}">
          <x14:colorSeries rgb="FF69AE23"/>
          <x14:colorNegative rgb="FFD00000"/>
          <x14:colorAxis rgb="FF000000"/>
          <x14:colorMarkers rgb="FF69AE23"/>
          <x14:colorFirst rgb="FFD00000"/>
          <x14:colorLast rgb="FFD00000"/>
          <x14:colorHigh rgb="FFD00000"/>
          <x14:colorLow rgb="FFD00000"/>
          <x14:sparklines>
            <x14:sparkline>
              <xm:f>Table_D1!B3:K3</xm:f>
              <xm:sqref>M3</xm:sqref>
            </x14:sparkline>
            <x14:sparkline>
              <xm:f>Table_D1!B4:K4</xm:f>
              <xm:sqref>M4</xm:sqref>
            </x14:sparkline>
          </x14:sparklines>
        </x14:sparklineGroup>
        <x14:sparklineGroup manualMax="0" manualMin="0" displayEmptyCellsAs="gap" markers="1" xr2:uid="{00000000-0003-0000-0000-000001000000}">
          <x14:colorSeries rgb="FF69AE23"/>
          <x14:colorNegative rgb="FFD00000"/>
          <x14:colorAxis rgb="FF000000"/>
          <x14:colorMarkers rgb="FF69AE23"/>
          <x14:colorFirst rgb="FFD00000"/>
          <x14:colorLast rgb="FFD00000"/>
          <x14:colorHigh rgb="FFD00000"/>
          <x14:colorLow rgb="FFD00000"/>
          <x14:sparklines>
            <x14:sparkline>
              <xm:f>Table_D1!B5:K5</xm:f>
              <xm:sqref>M5</xm:sqref>
            </x14:sparkline>
            <x14:sparkline>
              <xm:f>Table_D1!B6:K6</xm:f>
              <xm:sqref>M6</xm:sqref>
            </x14:sparkline>
            <x14:sparkline>
              <xm:f>Table_D1!B7:K7</xm:f>
              <xm:sqref>M7</xm:sqref>
            </x14:sparkline>
            <x14:sparkline>
              <xm:f>Table_D1!B8:K8</xm:f>
              <xm:sqref>M8</xm:sqref>
            </x14:sparkline>
            <x14:sparkline>
              <xm:f>Table_D1!B9:K9</xm:f>
              <xm:sqref>M9</xm:sqref>
            </x14:sparkline>
            <x14:sparkline>
              <xm:f>Table_D1!B10:K10</xm:f>
              <xm:sqref>M10</xm:sqref>
            </x14:sparkline>
            <x14:sparkline>
              <xm:f>Table_D1!B11:K11</xm:f>
              <xm:sqref>M11</xm:sqref>
            </x14:sparkline>
            <x14:sparkline>
              <xm:f>Table_D1!B12:K12</xm:f>
              <xm:sqref>M12</xm:sqref>
            </x14:sparkline>
            <x14:sparkline>
              <xm:f>Table_D1!B13:K13</xm:f>
              <xm:sqref>M13</xm:sqref>
            </x14:sparkline>
            <x14:sparkline>
              <xm:f>Table_D1!B14:K14</xm:f>
              <xm:sqref>M14</xm:sqref>
            </x14:sparkline>
            <x14:sparkline>
              <xm:f>Table_D1!B15:K15</xm:f>
              <xm:sqref>M15</xm:sqref>
            </x14:sparkline>
            <x14:sparkline>
              <xm:f>Table_D1!B16:K16</xm:f>
              <xm:sqref>M16</xm:sqref>
            </x14:sparkline>
            <x14:sparkline>
              <xm:f>Table_D1!B17:K17</xm:f>
              <xm:sqref>M17</xm:sqref>
            </x14:sparkline>
            <x14:sparkline>
              <xm:f>Table_D1!B18:K18</xm:f>
              <xm:sqref>M18</xm:sqref>
            </x14:sparkline>
            <x14:sparkline>
              <xm:f>Table_D1!B19:K19</xm:f>
              <xm:sqref>M19</xm:sqref>
            </x14:sparkline>
            <x14:sparkline>
              <xm:f>Table_D1!B20:K20</xm:f>
              <xm:sqref>M20</xm:sqref>
            </x14:sparkline>
            <x14:sparkline>
              <xm:f>Table_D1!B21:K21</xm:f>
              <xm:sqref>M21</xm:sqref>
            </x14:sparkline>
            <x14:sparkline>
              <xm:f>Table_D1!B22:K22</xm:f>
              <xm:sqref>M22</xm:sqref>
            </x14:sparkline>
            <x14:sparkline>
              <xm:f>Table_D1!B23:K23</xm:f>
              <xm:sqref>M23</xm:sqref>
            </x14:sparkline>
            <x14:sparkline>
              <xm:f>Table_D1!B24:K24</xm:f>
              <xm:sqref>M24</xm:sqref>
            </x14:sparkline>
            <x14:sparkline>
              <xm:f>Table_D1!B25:K25</xm:f>
              <xm:sqref>M25</xm:sqref>
            </x14:sparkline>
            <x14:sparkline>
              <xm:f>Table_D1!B26:K26</xm:f>
              <xm:sqref>M26</xm:sqref>
            </x14:sparkline>
            <x14:sparkline>
              <xm:f>Table_D1!B27:K27</xm:f>
              <xm:sqref>M27</xm:sqref>
            </x14:sparkline>
            <x14:sparkline>
              <xm:f>Table_D1!B28:K28</xm:f>
              <xm:sqref>M28</xm:sqref>
            </x14:sparkline>
            <x14:sparkline>
              <xm:f>Table_D1!B29:K29</xm:f>
              <xm:sqref>M29</xm:sqref>
            </x14:sparkline>
            <x14:sparkline>
              <xm:f>Table_D1!B30:K30</xm:f>
              <xm:sqref>M30</xm:sqref>
            </x14:sparkline>
            <x14:sparkline>
              <xm:f>Table_D1!B31:K31</xm:f>
              <xm:sqref>M31</xm:sqref>
            </x14:sparkline>
            <x14:sparkline>
              <xm:f>Table_D1!B32:K32</xm:f>
              <xm:sqref>M32</xm:sqref>
            </x14:sparkline>
            <x14:sparkline>
              <xm:f>Table_D1!B33:K33</xm:f>
              <xm:sqref>M33</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305"/>
  <sheetViews>
    <sheetView zoomScale="90" zoomScaleNormal="90" workbookViewId="0">
      <selection activeCell="H3" sqref="H3"/>
    </sheetView>
  </sheetViews>
  <sheetFormatPr defaultColWidth="9.109375" defaultRowHeight="14.4" x14ac:dyDescent="0.3"/>
  <cols>
    <col min="1" max="1" width="14.44140625" style="133" customWidth="1"/>
    <col min="2" max="11" width="8" style="133" bestFit="1" customWidth="1"/>
    <col min="12" max="12" width="13.44140625" style="133" customWidth="1"/>
    <col min="13" max="13" width="17.33203125" style="133" customWidth="1"/>
    <col min="14" max="14" width="13.44140625" style="134" customWidth="1"/>
    <col min="15" max="15" width="8.44140625" style="137" bestFit="1" customWidth="1"/>
    <col min="16" max="17" width="9.109375" style="133"/>
    <col min="18" max="18" width="12.33203125" style="133" customWidth="1"/>
    <col min="19" max="19" width="9.44140625" style="133" customWidth="1"/>
    <col min="20" max="16384" width="9.109375" style="133"/>
  </cols>
  <sheetData>
    <row r="1" spans="1:23" s="115" customFormat="1" ht="36.75" customHeight="1" x14ac:dyDescent="0.25">
      <c r="A1" s="11" t="s">
        <v>133</v>
      </c>
      <c r="N1" s="114"/>
      <c r="O1" s="116"/>
    </row>
    <row r="2" spans="1:23" s="120" customFormat="1" ht="66.75" customHeight="1" x14ac:dyDescent="0.25">
      <c r="A2" s="118" t="s">
        <v>0</v>
      </c>
      <c r="B2" s="119">
        <v>2009</v>
      </c>
      <c r="C2" s="119">
        <v>2010</v>
      </c>
      <c r="D2" s="119">
        <v>2011</v>
      </c>
      <c r="E2" s="119">
        <v>2012</v>
      </c>
      <c r="F2" s="119">
        <v>2013</v>
      </c>
      <c r="G2" s="119">
        <v>2014</v>
      </c>
      <c r="H2" s="119">
        <v>2015</v>
      </c>
      <c r="I2" s="119">
        <v>2016</v>
      </c>
      <c r="J2" s="119">
        <v>2017</v>
      </c>
      <c r="K2" s="293">
        <v>2018</v>
      </c>
      <c r="L2" s="294"/>
      <c r="M2" s="119" t="s">
        <v>159</v>
      </c>
      <c r="N2" s="119" t="s">
        <v>160</v>
      </c>
      <c r="O2" s="119" t="s">
        <v>117</v>
      </c>
    </row>
    <row r="3" spans="1:23" s="115" customFormat="1" ht="18" customHeight="1" x14ac:dyDescent="0.25">
      <c r="A3" s="121" t="s">
        <v>1</v>
      </c>
      <c r="B3" s="147">
        <v>3.2404999999999995</v>
      </c>
      <c r="C3" s="147">
        <v>3.1574</v>
      </c>
      <c r="D3" s="147">
        <v>3.2279</v>
      </c>
      <c r="E3" s="147">
        <v>3.2482999999999995</v>
      </c>
      <c r="F3" s="147">
        <v>3.1654999999999998</v>
      </c>
      <c r="G3" s="147">
        <v>3.0653999999999999</v>
      </c>
      <c r="H3" s="147">
        <v>3.1222999999999996</v>
      </c>
      <c r="I3" s="147">
        <v>3.0908999999999995</v>
      </c>
      <c r="J3" s="147">
        <v>2.9205999999999999</v>
      </c>
      <c r="K3" s="147">
        <v>2.8513000000000002</v>
      </c>
      <c r="L3" s="122">
        <v>2.8513000000000002</v>
      </c>
      <c r="M3" s="123"/>
      <c r="N3" s="124">
        <f t="shared" ref="N3:N9" si="0">_xlfn.RRI(9,B3,K3)</f>
        <v>-1.4116372775928254E-2</v>
      </c>
      <c r="O3" s="140" t="s">
        <v>20</v>
      </c>
      <c r="P3" s="4"/>
      <c r="Q3" s="125"/>
      <c r="R3" s="125"/>
      <c r="S3" s="125"/>
      <c r="T3" s="125"/>
      <c r="U3" s="125"/>
      <c r="V3" s="126"/>
      <c r="W3" s="125"/>
    </row>
    <row r="4" spans="1:23" s="115" customFormat="1" ht="18" customHeight="1" x14ac:dyDescent="0.25">
      <c r="A4" s="121" t="s">
        <v>9</v>
      </c>
      <c r="B4" s="147">
        <v>3.0298999999999996</v>
      </c>
      <c r="C4" s="147">
        <v>2.9440000000000004</v>
      </c>
      <c r="D4" s="147">
        <v>3.1819999999999995</v>
      </c>
      <c r="E4" s="147">
        <v>3.0847000000000002</v>
      </c>
      <c r="F4" s="147">
        <v>3.0897999999999999</v>
      </c>
      <c r="G4" s="147">
        <v>3.1796000000000002</v>
      </c>
      <c r="H4" s="147">
        <v>3.2772999999999999</v>
      </c>
      <c r="I4" s="147">
        <v>3.3668999999999998</v>
      </c>
      <c r="J4" s="147">
        <v>3.4675000000000002</v>
      </c>
      <c r="K4" s="147">
        <v>3.7382000000000004</v>
      </c>
      <c r="L4" s="122">
        <v>3.7382000000000004</v>
      </c>
      <c r="M4" s="123"/>
      <c r="N4" s="124">
        <f t="shared" si="0"/>
        <v>2.3616169452649993E-2</v>
      </c>
      <c r="O4" s="142" t="s">
        <v>14</v>
      </c>
      <c r="P4" s="4"/>
      <c r="Q4" s="125"/>
      <c r="R4" s="125"/>
      <c r="S4" s="125"/>
      <c r="T4" s="125"/>
      <c r="U4" s="125"/>
      <c r="V4" s="126"/>
      <c r="W4" s="125"/>
    </row>
    <row r="5" spans="1:23" s="115" customFormat="1" ht="18" customHeight="1" x14ac:dyDescent="0.25">
      <c r="A5" s="121" t="s">
        <v>31</v>
      </c>
      <c r="B5" s="147">
        <v>3.1580000000000004</v>
      </c>
      <c r="C5" s="147">
        <v>3.0323000000000002</v>
      </c>
      <c r="D5" s="147">
        <v>2.87</v>
      </c>
      <c r="E5" s="147">
        <v>3.3033999999999999</v>
      </c>
      <c r="F5" s="147">
        <v>3.5337000000000005</v>
      </c>
      <c r="G5" s="147">
        <v>3.3605</v>
      </c>
      <c r="H5" s="147">
        <v>3.3015000000000003</v>
      </c>
      <c r="I5" s="147">
        <v>3.4174000000000002</v>
      </c>
      <c r="J5" s="147">
        <v>3.5672999999999999</v>
      </c>
      <c r="K5" s="147">
        <v>3.7387000000000006</v>
      </c>
      <c r="L5" s="122">
        <v>3.7387000000000006</v>
      </c>
      <c r="M5" s="123"/>
      <c r="N5" s="124">
        <f t="shared" si="0"/>
        <v>1.8932437266031332E-2</v>
      </c>
      <c r="O5" s="142" t="s">
        <v>14</v>
      </c>
      <c r="P5" s="4"/>
      <c r="Q5" s="125"/>
      <c r="R5" s="125"/>
      <c r="S5" s="125"/>
      <c r="T5" s="125"/>
      <c r="U5" s="125"/>
      <c r="V5" s="126"/>
      <c r="W5" s="125"/>
    </row>
    <row r="6" spans="1:23" s="115" customFormat="1" ht="18" customHeight="1" x14ac:dyDescent="0.25">
      <c r="A6" s="121" t="s">
        <v>19</v>
      </c>
      <c r="B6" s="147">
        <v>3.4274999999999998</v>
      </c>
      <c r="C6" s="147">
        <v>3.6959</v>
      </c>
      <c r="D6" s="147">
        <v>4.0813999999999995</v>
      </c>
      <c r="E6" s="147">
        <v>4.1669999999999998</v>
      </c>
      <c r="F6" s="147">
        <v>4.3975</v>
      </c>
      <c r="G6" s="147">
        <v>4.0891999999999999</v>
      </c>
      <c r="H6" s="147">
        <v>4.3692000000000002</v>
      </c>
      <c r="I6" s="147">
        <v>4.3141000000000007</v>
      </c>
      <c r="J6" s="147">
        <v>4.6579000000000006</v>
      </c>
      <c r="K6" s="147">
        <v>4.3691000000000004</v>
      </c>
      <c r="L6" s="122">
        <v>4.3691000000000004</v>
      </c>
      <c r="M6" s="123"/>
      <c r="N6" s="124">
        <f t="shared" si="0"/>
        <v>2.7336514843202986E-2</v>
      </c>
      <c r="O6" s="142" t="s">
        <v>14</v>
      </c>
      <c r="P6" s="4"/>
      <c r="Q6" s="125"/>
      <c r="R6" s="125"/>
      <c r="S6" s="125"/>
      <c r="T6" s="125"/>
      <c r="U6" s="125"/>
      <c r="V6" s="126"/>
      <c r="W6" s="125"/>
    </row>
    <row r="7" spans="1:23" s="115" customFormat="1" ht="18" customHeight="1" x14ac:dyDescent="0.25">
      <c r="A7" s="121" t="s">
        <v>30</v>
      </c>
      <c r="B7" s="147">
        <v>4.7495000000000003</v>
      </c>
      <c r="C7" s="147">
        <v>5.1228999999999996</v>
      </c>
      <c r="D7" s="147">
        <v>5.1187000000000005</v>
      </c>
      <c r="E7" s="147">
        <v>5.0027000000000008</v>
      </c>
      <c r="F7" s="147">
        <v>4.8216999999999999</v>
      </c>
      <c r="G7" s="147">
        <v>4.9542000000000002</v>
      </c>
      <c r="H7" s="147">
        <v>4.8643999999999998</v>
      </c>
      <c r="I7" s="147">
        <v>4.7610999999999999</v>
      </c>
      <c r="J7" s="147">
        <v>4.3960999999999997</v>
      </c>
      <c r="K7" s="147">
        <v>4.4131999999999998</v>
      </c>
      <c r="L7" s="122">
        <v>4.4131999999999998</v>
      </c>
      <c r="M7" s="123"/>
      <c r="N7" s="124">
        <f t="shared" si="0"/>
        <v>-8.1267203650192688E-3</v>
      </c>
      <c r="O7" s="140" t="s">
        <v>20</v>
      </c>
      <c r="P7" s="4"/>
      <c r="Q7" s="125"/>
      <c r="R7" s="125"/>
      <c r="S7" s="125"/>
      <c r="T7" s="125"/>
      <c r="U7" s="125"/>
      <c r="V7" s="126"/>
      <c r="W7" s="125"/>
    </row>
    <row r="8" spans="1:23" s="115" customFormat="1" ht="18" customHeight="1" x14ac:dyDescent="0.25">
      <c r="A8" s="121" t="s">
        <v>2</v>
      </c>
      <c r="B8" s="147">
        <v>4.9405000000000001</v>
      </c>
      <c r="C8" s="147">
        <v>4.6482999999999999</v>
      </c>
      <c r="D8" s="147">
        <v>4.8667000000000007</v>
      </c>
      <c r="E8" s="147">
        <v>4.5906000000000002</v>
      </c>
      <c r="F8" s="147">
        <v>4.6530000000000005</v>
      </c>
      <c r="G8" s="147">
        <v>4.6324000000000005</v>
      </c>
      <c r="H8" s="147">
        <v>4.7801</v>
      </c>
      <c r="I8" s="147">
        <v>4.3894000000000011</v>
      </c>
      <c r="J8" s="147">
        <v>4.5067000000000004</v>
      </c>
      <c r="K8" s="147">
        <v>4.617</v>
      </c>
      <c r="L8" s="122">
        <v>4.617</v>
      </c>
      <c r="M8" s="123"/>
      <c r="N8" s="124">
        <f t="shared" si="0"/>
        <v>-7.4963607539776378E-3</v>
      </c>
      <c r="O8" s="140" t="s">
        <v>20</v>
      </c>
      <c r="P8" s="4"/>
      <c r="Q8" s="125"/>
      <c r="R8" s="125"/>
      <c r="S8" s="125"/>
      <c r="T8" s="125"/>
      <c r="U8" s="125"/>
      <c r="V8" s="126"/>
      <c r="W8" s="125"/>
    </row>
    <row r="9" spans="1:23" s="115" customFormat="1" ht="18" customHeight="1" x14ac:dyDescent="0.25">
      <c r="A9" s="121" t="s">
        <v>28</v>
      </c>
      <c r="B9" s="147">
        <v>4.7863999999999995</v>
      </c>
      <c r="C9" s="147">
        <v>4.7793000000000001</v>
      </c>
      <c r="D9" s="147">
        <v>4.6692</v>
      </c>
      <c r="E9" s="147">
        <v>4.5263000000000009</v>
      </c>
      <c r="F9" s="147">
        <v>5.2907000000000011</v>
      </c>
      <c r="G9" s="147">
        <v>4.6528</v>
      </c>
      <c r="H9" s="147">
        <v>4.7178000000000004</v>
      </c>
      <c r="I9" s="147">
        <v>4.6669999999999998</v>
      </c>
      <c r="J9" s="147">
        <v>5.1216999999999997</v>
      </c>
      <c r="K9" s="147">
        <v>4.7527999999999997</v>
      </c>
      <c r="L9" s="122">
        <v>4.7527999999999997</v>
      </c>
      <c r="M9" s="123"/>
      <c r="N9" s="124">
        <f t="shared" si="0"/>
        <v>-7.8243207740347209E-4</v>
      </c>
      <c r="O9" s="140"/>
      <c r="P9" s="4"/>
      <c r="Q9" s="125"/>
      <c r="R9" s="125"/>
      <c r="S9" s="125"/>
      <c r="T9" s="125"/>
      <c r="U9" s="125"/>
      <c r="V9" s="126"/>
      <c r="W9" s="125"/>
    </row>
    <row r="10" spans="1:23" s="115" customFormat="1" ht="18" customHeight="1" x14ac:dyDescent="0.25">
      <c r="A10" s="121" t="s">
        <v>26</v>
      </c>
      <c r="B10" s="219">
        <v>7.0519000000000007</v>
      </c>
      <c r="C10" s="219"/>
      <c r="D10" s="66">
        <v>6.8969999999999994</v>
      </c>
      <c r="E10" s="66">
        <v>5.7620000000000013</v>
      </c>
      <c r="F10" s="66">
        <v>6.5250000000000004</v>
      </c>
      <c r="G10" s="66">
        <v>6.1733000000000011</v>
      </c>
      <c r="H10" s="66">
        <v>6.4210000000000003</v>
      </c>
      <c r="I10" s="66">
        <v>6.0193000000000012</v>
      </c>
      <c r="J10" s="66">
        <v>5.0712999999999999</v>
      </c>
      <c r="K10" s="66">
        <v>5.0449999999999999</v>
      </c>
      <c r="L10" s="122">
        <v>5.0449999999999999</v>
      </c>
      <c r="M10" s="123"/>
      <c r="N10" s="124">
        <f>_xlfn.RRI(7,D10,K10)</f>
        <v>-4.3686834015935205E-2</v>
      </c>
      <c r="O10" s="140" t="s">
        <v>20</v>
      </c>
      <c r="P10" s="117"/>
      <c r="Q10" s="125"/>
      <c r="R10" s="125"/>
      <c r="S10" s="125"/>
      <c r="T10" s="125"/>
      <c r="U10" s="125"/>
      <c r="V10" s="126"/>
      <c r="W10" s="125"/>
    </row>
    <row r="11" spans="1:23" s="115" customFormat="1" ht="18" customHeight="1" x14ac:dyDescent="0.25">
      <c r="A11" s="121" t="s">
        <v>3</v>
      </c>
      <c r="B11" s="147">
        <v>6.2513000000000005</v>
      </c>
      <c r="C11" s="147">
        <v>6.4074999999999998</v>
      </c>
      <c r="D11" s="147">
        <v>6.4784999999999995</v>
      </c>
      <c r="E11" s="147">
        <v>6.4398999999999997</v>
      </c>
      <c r="F11" s="147">
        <v>6.1712999999999996</v>
      </c>
      <c r="G11" s="147">
        <v>6.0853000000000002</v>
      </c>
      <c r="H11" s="147">
        <v>6.0764000000000014</v>
      </c>
      <c r="I11" s="147">
        <v>5.8368000000000002</v>
      </c>
      <c r="J11" s="147">
        <v>5.6083999999999996</v>
      </c>
      <c r="K11" s="147">
        <v>5.4623999999999997</v>
      </c>
      <c r="L11" s="122">
        <v>5.4623999999999997</v>
      </c>
      <c r="M11" s="123"/>
      <c r="N11" s="124">
        <f t="shared" ref="N11:N17" si="1">_xlfn.RRI(9,B11,K11)</f>
        <v>-1.487724473899632E-2</v>
      </c>
      <c r="O11" s="140" t="s">
        <v>20</v>
      </c>
      <c r="P11" s="4"/>
      <c r="Q11" s="125"/>
      <c r="R11" s="125"/>
      <c r="S11" s="125"/>
      <c r="T11" s="125"/>
      <c r="U11" s="125"/>
      <c r="V11" s="126"/>
      <c r="W11" s="125"/>
    </row>
    <row r="12" spans="1:23" s="115" customFormat="1" ht="18" customHeight="1" x14ac:dyDescent="0.25">
      <c r="A12" s="121" t="s">
        <v>4</v>
      </c>
      <c r="B12" s="147">
        <v>5.7576000000000001</v>
      </c>
      <c r="C12" s="147">
        <v>5.5083000000000002</v>
      </c>
      <c r="D12" s="147">
        <v>5.7369999999999992</v>
      </c>
      <c r="E12" s="147">
        <v>5.3106999999999998</v>
      </c>
      <c r="F12" s="147">
        <v>5.7429000000000006</v>
      </c>
      <c r="G12" s="147">
        <v>5.5844000000000005</v>
      </c>
      <c r="H12" s="147">
        <v>5.5235000000000003</v>
      </c>
      <c r="I12" s="147">
        <v>4.6511000000000005</v>
      </c>
      <c r="J12" s="147">
        <v>5.3815000000000008</v>
      </c>
      <c r="K12" s="147">
        <v>5.4958000000000009</v>
      </c>
      <c r="L12" s="122">
        <v>5.4958000000000009</v>
      </c>
      <c r="M12" s="123"/>
      <c r="N12" s="124">
        <f t="shared" si="1"/>
        <v>-5.1573833561719962E-3</v>
      </c>
      <c r="O12" s="142"/>
      <c r="P12" s="4"/>
      <c r="Q12" s="125"/>
      <c r="R12" s="125"/>
      <c r="S12" s="125"/>
      <c r="T12" s="125"/>
      <c r="U12" s="125"/>
      <c r="V12" s="126"/>
      <c r="W12" s="125"/>
    </row>
    <row r="13" spans="1:23" s="115" customFormat="1" ht="18" customHeight="1" x14ac:dyDescent="0.25">
      <c r="A13" s="121" t="s">
        <v>5</v>
      </c>
      <c r="B13" s="147">
        <v>6.6139000000000001</v>
      </c>
      <c r="C13" s="147">
        <v>6.6895999999999995</v>
      </c>
      <c r="D13" s="147">
        <v>6.7035</v>
      </c>
      <c r="E13" s="147">
        <v>6.6492000000000004</v>
      </c>
      <c r="F13" s="147">
        <v>6.2717000000000001</v>
      </c>
      <c r="G13" s="147">
        <v>6.3692000000000002</v>
      </c>
      <c r="H13" s="66">
        <v>5.9620000000000006</v>
      </c>
      <c r="I13" s="147">
        <v>5.9801000000000002</v>
      </c>
      <c r="J13" s="147">
        <v>5.8658999999999999</v>
      </c>
      <c r="K13" s="147">
        <v>5.6622999999999992</v>
      </c>
      <c r="L13" s="122">
        <v>5.6622999999999992</v>
      </c>
      <c r="M13" s="123"/>
      <c r="N13" s="124">
        <f t="shared" si="1"/>
        <v>-1.7112262607782758E-2</v>
      </c>
      <c r="O13" s="140" t="s">
        <v>20</v>
      </c>
      <c r="P13" s="4"/>
      <c r="Q13" s="125"/>
      <c r="R13" s="125"/>
      <c r="S13" s="125"/>
      <c r="T13" s="125"/>
      <c r="U13" s="125"/>
      <c r="V13" s="126"/>
      <c r="W13" s="125"/>
    </row>
    <row r="14" spans="1:23" s="115" customFormat="1" ht="18" customHeight="1" x14ac:dyDescent="0.25">
      <c r="A14" s="121" t="s">
        <v>23</v>
      </c>
      <c r="B14" s="147">
        <v>5.9822000000000006</v>
      </c>
      <c r="C14" s="147">
        <v>6.4159999999999995</v>
      </c>
      <c r="D14" s="147">
        <v>6.5164999999999997</v>
      </c>
      <c r="E14" s="147">
        <v>6.9584000000000001</v>
      </c>
      <c r="F14" s="147">
        <v>6.9051</v>
      </c>
      <c r="G14" s="147">
        <v>6.9804999999999993</v>
      </c>
      <c r="H14" s="147">
        <v>6.7149000000000001</v>
      </c>
      <c r="I14" s="147">
        <v>6.5766999999999998</v>
      </c>
      <c r="J14" s="66">
        <v>6.3689999999999998</v>
      </c>
      <c r="K14" s="66">
        <v>6.2051999999999996</v>
      </c>
      <c r="L14" s="122">
        <v>6.2051999999999996</v>
      </c>
      <c r="M14" s="123"/>
      <c r="N14" s="124">
        <f t="shared" si="1"/>
        <v>4.0748638755629951E-3</v>
      </c>
      <c r="O14" s="140"/>
      <c r="P14" s="4"/>
      <c r="Q14" s="125"/>
      <c r="R14" s="125"/>
      <c r="S14" s="125"/>
      <c r="T14" s="125"/>
      <c r="U14" s="125"/>
      <c r="V14" s="126"/>
      <c r="W14" s="125"/>
    </row>
    <row r="15" spans="1:23" s="115" customFormat="1" ht="18" customHeight="1" x14ac:dyDescent="0.25">
      <c r="A15" s="121" t="s">
        <v>24</v>
      </c>
      <c r="B15" s="147">
        <v>6.0961999999999996</v>
      </c>
      <c r="C15" s="147">
        <v>6.5597000000000003</v>
      </c>
      <c r="D15" s="147">
        <v>6.806</v>
      </c>
      <c r="E15" s="147">
        <v>6.0081999999999995</v>
      </c>
      <c r="F15" s="147">
        <v>6.3581000000000003</v>
      </c>
      <c r="G15" s="147">
        <v>6.4517000000000007</v>
      </c>
      <c r="H15" s="147">
        <v>5.7706999999999997</v>
      </c>
      <c r="I15" s="147">
        <v>5.9279999999999999</v>
      </c>
      <c r="J15" s="147">
        <v>7.3441999999999998</v>
      </c>
      <c r="K15" s="147">
        <v>6.2957000000000001</v>
      </c>
      <c r="L15" s="122">
        <v>6.2957000000000001</v>
      </c>
      <c r="M15" s="123"/>
      <c r="N15" s="124">
        <f t="shared" si="1"/>
        <v>3.5843233153112219E-3</v>
      </c>
      <c r="O15" s="142"/>
      <c r="P15" s="4"/>
      <c r="Q15" s="125"/>
      <c r="R15" s="125"/>
      <c r="S15" s="125"/>
      <c r="T15" s="125"/>
      <c r="U15" s="125"/>
      <c r="V15" s="126"/>
      <c r="W15" s="125"/>
    </row>
    <row r="16" spans="1:23" s="115" customFormat="1" ht="18" customHeight="1" x14ac:dyDescent="0.25">
      <c r="A16" s="121" t="s">
        <v>10</v>
      </c>
      <c r="B16" s="147">
        <v>7.1731999999999996</v>
      </c>
      <c r="C16" s="147">
        <v>6.3613</v>
      </c>
      <c r="D16" s="147">
        <v>7.9165000000000001</v>
      </c>
      <c r="E16" s="147">
        <v>6.1764000000000001</v>
      </c>
      <c r="F16" s="147">
        <v>6.3737000000000013</v>
      </c>
      <c r="G16" s="147">
        <v>6.009199999999999</v>
      </c>
      <c r="H16" s="147">
        <v>7.0609000000000002</v>
      </c>
      <c r="I16" s="147">
        <v>6.8216000000000001</v>
      </c>
      <c r="J16" s="147">
        <v>6.6320000000000006</v>
      </c>
      <c r="K16" s="147">
        <v>6.7637</v>
      </c>
      <c r="L16" s="122">
        <v>6.7637</v>
      </c>
      <c r="M16" s="123"/>
      <c r="N16" s="124">
        <f t="shared" si="1"/>
        <v>-6.5100264155617538E-3</v>
      </c>
      <c r="O16" s="142"/>
      <c r="P16" s="4"/>
      <c r="Q16" s="125"/>
      <c r="R16" s="125"/>
      <c r="S16" s="125"/>
      <c r="T16" s="125"/>
      <c r="U16" s="125"/>
      <c r="V16" s="126"/>
      <c r="W16" s="125"/>
    </row>
    <row r="17" spans="1:23" s="115" customFormat="1" ht="18" customHeight="1" x14ac:dyDescent="0.25">
      <c r="A17" s="121" t="s">
        <v>6</v>
      </c>
      <c r="B17" s="147">
        <v>7.0384999999999991</v>
      </c>
      <c r="C17" s="147">
        <v>7.1099000000000006</v>
      </c>
      <c r="D17" s="147">
        <v>7.1315999999999997</v>
      </c>
      <c r="E17" s="147">
        <v>7.1157000000000012</v>
      </c>
      <c r="F17" s="147">
        <v>7.1706000000000003</v>
      </c>
      <c r="G17" s="147">
        <v>6.926099999999999</v>
      </c>
      <c r="H17" s="147">
        <v>6.9683000000000046</v>
      </c>
      <c r="I17" s="147">
        <v>6.8109999999999991</v>
      </c>
      <c r="J17" s="147">
        <v>6.8699000000000012</v>
      </c>
      <c r="K17" s="147">
        <v>6.8686000000000007</v>
      </c>
      <c r="L17" s="122">
        <v>6.8686000000000007</v>
      </c>
      <c r="M17" s="123"/>
      <c r="N17" s="124">
        <f t="shared" si="1"/>
        <v>-2.7112931640469462E-3</v>
      </c>
      <c r="O17" s="140" t="s">
        <v>20</v>
      </c>
      <c r="P17" s="4"/>
      <c r="Q17" s="125"/>
      <c r="R17" s="125"/>
      <c r="S17" s="125"/>
      <c r="T17" s="125"/>
      <c r="U17" s="125"/>
      <c r="V17" s="126"/>
      <c r="W17" s="125"/>
    </row>
    <row r="18" spans="1:23" s="115" customFormat="1" ht="18" customHeight="1" x14ac:dyDescent="0.25">
      <c r="A18" s="121" t="s">
        <v>22</v>
      </c>
      <c r="B18" s="223">
        <v>6.8051000000000004</v>
      </c>
      <c r="C18" s="223">
        <v>6.3762999999999996</v>
      </c>
      <c r="D18" s="223">
        <v>6.9131</v>
      </c>
      <c r="E18" s="66">
        <v>6.2012</v>
      </c>
      <c r="F18" s="66">
        <v>7.2218</v>
      </c>
      <c r="G18" s="66">
        <v>6.0891999999999999</v>
      </c>
      <c r="H18" s="66">
        <v>6.5099</v>
      </c>
      <c r="I18" s="66">
        <v>6.5182000000000002</v>
      </c>
      <c r="J18" s="66">
        <v>6.7264999999999997</v>
      </c>
      <c r="K18" s="66">
        <v>7.1809000000000003</v>
      </c>
      <c r="L18" s="122">
        <v>7.1809000000000003</v>
      </c>
      <c r="M18" s="123"/>
      <c r="N18" s="124">
        <f>_xlfn.RRI(6,E18,K18)</f>
        <v>2.4748261217663048E-2</v>
      </c>
      <c r="O18" s="224"/>
      <c r="P18" s="4"/>
      <c r="Q18" s="125"/>
      <c r="R18" s="125"/>
      <c r="S18" s="125"/>
      <c r="T18" s="125"/>
      <c r="U18" s="125"/>
      <c r="V18" s="126"/>
      <c r="W18" s="125"/>
    </row>
    <row r="19" spans="1:23" s="115" customFormat="1" ht="18" customHeight="1" x14ac:dyDescent="0.25">
      <c r="A19" s="121" t="s">
        <v>13</v>
      </c>
      <c r="B19" s="147">
        <v>7.2033999999999994</v>
      </c>
      <c r="C19" s="147">
        <v>6.6528</v>
      </c>
      <c r="D19" s="147">
        <v>6.7188999999999997</v>
      </c>
      <c r="E19" s="147">
        <v>7.7339000000000002</v>
      </c>
      <c r="F19" s="147">
        <v>7.777000000000001</v>
      </c>
      <c r="G19" s="147">
        <v>7.9529999999999985</v>
      </c>
      <c r="H19" s="147">
        <v>8.089400000000003</v>
      </c>
      <c r="I19" s="147">
        <v>7.8780000000000028</v>
      </c>
      <c r="J19" s="147">
        <v>7.8235000000000019</v>
      </c>
      <c r="K19" s="147">
        <v>7.8326000000000002</v>
      </c>
      <c r="L19" s="122">
        <v>7.8326000000000002</v>
      </c>
      <c r="M19" s="123"/>
      <c r="N19" s="124">
        <f>_xlfn.RRI(9,B19,K19)</f>
        <v>9.3480194792920912E-3</v>
      </c>
      <c r="O19" s="142" t="s">
        <v>14</v>
      </c>
      <c r="P19" s="4"/>
      <c r="Q19" s="125"/>
      <c r="R19" s="125"/>
      <c r="S19" s="125"/>
      <c r="T19" s="125"/>
      <c r="U19" s="125"/>
      <c r="V19" s="126"/>
      <c r="W19" s="125"/>
    </row>
    <row r="20" spans="1:23" s="115" customFormat="1" ht="18" customHeight="1" x14ac:dyDescent="0.25">
      <c r="A20" s="127" t="s">
        <v>16</v>
      </c>
      <c r="B20" s="149">
        <v>7.4810099175341787</v>
      </c>
      <c r="C20" s="149">
        <v>7.5868656673127655</v>
      </c>
      <c r="D20" s="149">
        <v>8.1382591635655555</v>
      </c>
      <c r="E20" s="149">
        <v>8.0576274424494922</v>
      </c>
      <c r="F20" s="149">
        <v>8.2901067432635074</v>
      </c>
      <c r="G20" s="149">
        <v>8.2349780525722647</v>
      </c>
      <c r="H20" s="149">
        <v>8.4978250428999615</v>
      </c>
      <c r="I20" s="149">
        <v>8.3401089123302583</v>
      </c>
      <c r="J20" s="149">
        <v>8.0214570179287268</v>
      </c>
      <c r="K20" s="149">
        <v>8.0708271590479477</v>
      </c>
      <c r="L20" s="128">
        <v>7.9285709656496532</v>
      </c>
      <c r="M20" s="123"/>
      <c r="N20" s="129">
        <f>_xlfn.RRI(9,B20,K20)</f>
        <v>8.4676692137068965E-3</v>
      </c>
      <c r="O20" s="142"/>
      <c r="P20" s="4"/>
      <c r="Q20" s="125"/>
      <c r="R20" s="125"/>
      <c r="S20" s="125"/>
      <c r="T20" s="125"/>
      <c r="U20" s="125"/>
      <c r="V20" s="126"/>
      <c r="W20" s="125"/>
    </row>
    <row r="21" spans="1:23" s="115" customFormat="1" ht="18" customHeight="1" x14ac:dyDescent="0.25">
      <c r="A21" s="121" t="s">
        <v>8</v>
      </c>
      <c r="B21" s="147">
        <v>9.0647000000000002</v>
      </c>
      <c r="C21" s="147">
        <v>9.0265000000000004</v>
      </c>
      <c r="D21" s="147">
        <v>9.0402999999999984</v>
      </c>
      <c r="E21" s="147">
        <v>9.2129999999999992</v>
      </c>
      <c r="F21" s="147">
        <v>9.2431000000000001</v>
      </c>
      <c r="G21" s="147">
        <v>8.6374999999999993</v>
      </c>
      <c r="H21" s="147">
        <v>9.0165000000000006</v>
      </c>
      <c r="I21" s="147">
        <v>8.4248999999999992</v>
      </c>
      <c r="J21" s="147">
        <v>6.7906999999999993</v>
      </c>
      <c r="K21" s="147">
        <v>8.5013000000000005</v>
      </c>
      <c r="L21" s="122">
        <v>8.5013000000000005</v>
      </c>
      <c r="M21" s="123"/>
      <c r="N21" s="124">
        <f>_xlfn.RRI(9,B21,K21)</f>
        <v>-7.1044936211991372E-3</v>
      </c>
      <c r="O21" s="140"/>
      <c r="P21" s="4"/>
      <c r="Q21" s="125"/>
      <c r="R21" s="125"/>
      <c r="S21" s="125"/>
      <c r="T21" s="125"/>
      <c r="U21" s="125"/>
      <c r="V21" s="126"/>
      <c r="W21" s="125"/>
    </row>
    <row r="22" spans="1:23" s="115" customFormat="1" ht="18" customHeight="1" x14ac:dyDescent="0.25">
      <c r="A22" s="121" t="s">
        <v>18</v>
      </c>
      <c r="B22" s="147">
        <v>10.248000000000001</v>
      </c>
      <c r="C22" s="147">
        <v>9.9956999999999994</v>
      </c>
      <c r="D22" s="147">
        <v>10.493300000000001</v>
      </c>
      <c r="E22" s="147">
        <v>10.321399999999999</v>
      </c>
      <c r="F22" s="147">
        <v>10.785599999999999</v>
      </c>
      <c r="G22" s="147">
        <v>10.4916</v>
      </c>
      <c r="H22" s="147">
        <v>10.382099999999999</v>
      </c>
      <c r="I22" s="147">
        <v>10.298500000000002</v>
      </c>
      <c r="J22" s="147">
        <v>8.7861000000000011</v>
      </c>
      <c r="K22" s="147">
        <v>8.9267000000000021</v>
      </c>
      <c r="L22" s="122">
        <v>8.9267000000000021</v>
      </c>
      <c r="M22" s="123"/>
      <c r="N22" s="124">
        <f>_xlfn.RRI(9,B22,K22)</f>
        <v>-1.5220291252405982E-2</v>
      </c>
      <c r="O22" s="142"/>
      <c r="P22" s="4"/>
      <c r="Q22" s="125"/>
      <c r="R22" s="125"/>
      <c r="S22" s="125"/>
      <c r="T22" s="125"/>
      <c r="U22" s="125"/>
      <c r="V22" s="126"/>
      <c r="W22" s="125"/>
    </row>
    <row r="23" spans="1:23" s="115" customFormat="1" ht="18" customHeight="1" x14ac:dyDescent="0.25">
      <c r="A23" s="121" t="s">
        <v>27</v>
      </c>
      <c r="B23" s="219">
        <v>8.2210000000000001</v>
      </c>
      <c r="C23" s="223">
        <v>9.5997000000000003</v>
      </c>
      <c r="D23" s="223">
        <v>9.6536999999999988</v>
      </c>
      <c r="E23" s="223">
        <v>9.6058000000000003</v>
      </c>
      <c r="F23" s="223">
        <v>9.2260000000000009</v>
      </c>
      <c r="G23" s="66">
        <v>8.2271999999999998</v>
      </c>
      <c r="H23" s="66">
        <v>8.3382000000000041</v>
      </c>
      <c r="I23" s="66">
        <v>9.0689000000000028</v>
      </c>
      <c r="J23" s="66">
        <v>9.3424000000000049</v>
      </c>
      <c r="K23" s="66">
        <v>8.930200000000001</v>
      </c>
      <c r="L23" s="122">
        <v>8.930200000000001</v>
      </c>
      <c r="M23" s="123"/>
      <c r="N23" s="124">
        <f>_xlfn.RRI(4,G23,K23)</f>
        <v>2.0709795514922247E-2</v>
      </c>
      <c r="O23" s="142"/>
      <c r="P23" s="4"/>
      <c r="Q23" s="125"/>
      <c r="R23" s="125"/>
      <c r="S23" s="125"/>
      <c r="T23" s="125"/>
      <c r="U23" s="125"/>
      <c r="V23" s="126"/>
      <c r="W23" s="125"/>
    </row>
    <row r="24" spans="1:23" s="115" customFormat="1" ht="18" customHeight="1" x14ac:dyDescent="0.25">
      <c r="A24" s="121" t="s">
        <v>15</v>
      </c>
      <c r="B24" s="147">
        <v>9.2959000000000014</v>
      </c>
      <c r="C24" s="147">
        <v>9.6565999999999903</v>
      </c>
      <c r="D24" s="147">
        <v>10.131399999999998</v>
      </c>
      <c r="E24" s="147">
        <v>9.5301000000000027</v>
      </c>
      <c r="F24" s="147">
        <v>9.7905999999999906</v>
      </c>
      <c r="G24" s="147">
        <v>9.7160999999999937</v>
      </c>
      <c r="H24" s="147">
        <v>9.868099999999993</v>
      </c>
      <c r="I24" s="147">
        <v>9.7897999999999978</v>
      </c>
      <c r="J24" s="147">
        <v>9.5159000000000002</v>
      </c>
      <c r="K24" s="147">
        <v>9.2066000000000017</v>
      </c>
      <c r="L24" s="122">
        <v>9.2066000000000017</v>
      </c>
      <c r="M24" s="123"/>
      <c r="N24" s="124">
        <f>_xlfn.RRI(9,B24,K24)</f>
        <v>-1.0719611031601017E-3</v>
      </c>
      <c r="O24" s="140"/>
      <c r="P24" s="4"/>
      <c r="Q24" s="125"/>
      <c r="R24" s="125"/>
      <c r="S24" s="125"/>
      <c r="T24" s="125"/>
      <c r="U24" s="125"/>
      <c r="V24" s="126"/>
      <c r="W24" s="125"/>
    </row>
    <row r="25" spans="1:23" s="115" customFormat="1" ht="18" customHeight="1" x14ac:dyDescent="0.25">
      <c r="A25" s="121" t="s">
        <v>29</v>
      </c>
      <c r="B25" s="147">
        <v>8.1917000000000009</v>
      </c>
      <c r="C25" s="147">
        <v>8.2463999999999995</v>
      </c>
      <c r="D25" s="147">
        <v>8.3985000000000003</v>
      </c>
      <c r="E25" s="147">
        <v>8.4328000000000003</v>
      </c>
      <c r="F25" s="147">
        <v>7.5526999999999997</v>
      </c>
      <c r="G25" s="147">
        <v>7.8871000000000002</v>
      </c>
      <c r="H25" s="147">
        <v>8.2841000000000005</v>
      </c>
      <c r="I25" s="147">
        <v>8.6159999999999997</v>
      </c>
      <c r="J25" s="147">
        <v>8.6659999999999986</v>
      </c>
      <c r="K25" s="147">
        <v>9.2202000000000002</v>
      </c>
      <c r="L25" s="122">
        <v>9.2202000000000002</v>
      </c>
      <c r="M25" s="123"/>
      <c r="N25" s="124">
        <f>_xlfn.RRI(9,B25,K25)</f>
        <v>1.3228429717526913E-2</v>
      </c>
      <c r="O25" s="140"/>
      <c r="P25" s="4"/>
      <c r="Q25" s="125"/>
      <c r="R25" s="125"/>
      <c r="S25" s="125"/>
      <c r="T25" s="125"/>
      <c r="U25" s="125"/>
      <c r="V25" s="126"/>
      <c r="W25" s="125"/>
    </row>
    <row r="26" spans="1:23" s="115" customFormat="1" ht="18" customHeight="1" x14ac:dyDescent="0.25">
      <c r="A26" s="121" t="s">
        <v>7</v>
      </c>
      <c r="B26" s="147">
        <v>7.7376999999999994</v>
      </c>
      <c r="C26" s="147">
        <v>7.7647000000000004</v>
      </c>
      <c r="D26" s="147">
        <v>8.8317999999999994</v>
      </c>
      <c r="E26" s="147">
        <v>9.0287999999999986</v>
      </c>
      <c r="F26" s="147">
        <v>9.4623000000000008</v>
      </c>
      <c r="G26" s="147">
        <v>9.6668000000000003</v>
      </c>
      <c r="H26" s="147">
        <v>11.3432</v>
      </c>
      <c r="I26" s="147">
        <v>10.250299999999999</v>
      </c>
      <c r="J26" s="147">
        <v>9.5385999999999989</v>
      </c>
      <c r="K26" s="147">
        <v>9.8051999999999992</v>
      </c>
      <c r="L26" s="122">
        <v>9.8051999999999992</v>
      </c>
      <c r="M26" s="123"/>
      <c r="N26" s="124">
        <f>_xlfn.RRI(9,B26,K26)</f>
        <v>2.6661259172971796E-2</v>
      </c>
      <c r="O26" s="142" t="s">
        <v>14</v>
      </c>
      <c r="P26" s="4"/>
      <c r="Q26" s="125"/>
      <c r="R26" s="125"/>
      <c r="S26" s="125"/>
      <c r="T26" s="125"/>
      <c r="U26" s="125"/>
      <c r="V26" s="126"/>
      <c r="W26" s="125"/>
    </row>
    <row r="27" spans="1:23" s="115" customFormat="1" ht="18" customHeight="1" x14ac:dyDescent="0.25">
      <c r="A27" s="121" t="s">
        <v>12</v>
      </c>
      <c r="B27" s="147">
        <v>10.1586</v>
      </c>
      <c r="C27" s="147">
        <v>10.9574</v>
      </c>
      <c r="D27" s="147">
        <v>11.138200000000001</v>
      </c>
      <c r="E27" s="147">
        <v>11.459099999999999</v>
      </c>
      <c r="F27" s="147">
        <v>9.8656000000000006</v>
      </c>
      <c r="G27" s="147">
        <v>9.9098000000000006</v>
      </c>
      <c r="H27" s="147">
        <v>10.0886</v>
      </c>
      <c r="I27" s="147">
        <v>10.213899999999999</v>
      </c>
      <c r="J27" s="147">
        <v>9.7425999999999995</v>
      </c>
      <c r="K27" s="147">
        <v>10.1393</v>
      </c>
      <c r="L27" s="122">
        <v>10.1393</v>
      </c>
      <c r="M27" s="123"/>
      <c r="N27" s="124">
        <f>_xlfn.RRI(9,B27,K27)</f>
        <v>-2.1127491504024931E-4</v>
      </c>
      <c r="O27" s="140"/>
      <c r="P27" s="4"/>
      <c r="Q27" s="125"/>
      <c r="R27" s="125"/>
      <c r="S27" s="125"/>
      <c r="T27" s="125"/>
      <c r="U27" s="125"/>
      <c r="V27" s="126"/>
      <c r="W27" s="125"/>
    </row>
    <row r="28" spans="1:23" s="115" customFormat="1" ht="18" customHeight="1" x14ac:dyDescent="0.25">
      <c r="A28" s="121" t="s">
        <v>25</v>
      </c>
      <c r="B28" s="219">
        <v>8.8746000000000009</v>
      </c>
      <c r="C28" s="223">
        <v>8.7370000000000019</v>
      </c>
      <c r="D28" s="66">
        <v>8.3360000000000003</v>
      </c>
      <c r="E28" s="66">
        <v>8.6227999999999998</v>
      </c>
      <c r="F28" s="66">
        <v>8.4494000000000007</v>
      </c>
      <c r="G28" s="66">
        <v>8.0141000000000009</v>
      </c>
      <c r="H28" s="66">
        <v>9.7815999999999992</v>
      </c>
      <c r="I28" s="66">
        <v>10.877800000000001</v>
      </c>
      <c r="J28" s="66">
        <v>10.764700000000003</v>
      </c>
      <c r="K28" s="66">
        <v>11.057400000000001</v>
      </c>
      <c r="L28" s="122">
        <v>11.057400000000001</v>
      </c>
      <c r="M28" s="123"/>
      <c r="N28" s="124">
        <f>_xlfn.RRI(7,D28,K28)</f>
        <v>4.1184998365346059E-2</v>
      </c>
      <c r="O28" s="142" t="s">
        <v>14</v>
      </c>
      <c r="P28" s="4"/>
      <c r="Q28" s="125"/>
      <c r="R28" s="125"/>
      <c r="S28" s="125"/>
      <c r="T28" s="125"/>
      <c r="U28" s="125"/>
      <c r="V28" s="126"/>
      <c r="W28" s="125"/>
    </row>
    <row r="29" spans="1:23" s="115" customFormat="1" ht="18" customHeight="1" x14ac:dyDescent="0.25">
      <c r="A29" s="121" t="s">
        <v>32</v>
      </c>
      <c r="B29" s="219">
        <v>3.7726000000000006</v>
      </c>
      <c r="C29" s="219"/>
      <c r="D29" s="68">
        <v>13.219200000000001</v>
      </c>
      <c r="E29" s="68">
        <v>12.7699</v>
      </c>
      <c r="F29" s="68">
        <v>13.0677</v>
      </c>
      <c r="G29" s="68">
        <v>12.077899999999998</v>
      </c>
      <c r="H29" s="68">
        <v>13.542100000000001</v>
      </c>
      <c r="I29" s="68">
        <v>11.492399999999998</v>
      </c>
      <c r="J29" s="68">
        <v>11.2239</v>
      </c>
      <c r="K29" s="68">
        <v>11.3004</v>
      </c>
      <c r="L29" s="122">
        <v>11.3004</v>
      </c>
      <c r="M29" s="123"/>
      <c r="N29" s="124">
        <f>_xlfn.RRI(7,D29,K29)</f>
        <v>-2.2155480176509479E-2</v>
      </c>
      <c r="O29" s="140" t="s">
        <v>20</v>
      </c>
      <c r="P29" s="4"/>
      <c r="Q29" s="125"/>
      <c r="R29" s="125"/>
      <c r="S29" s="125"/>
      <c r="T29" s="125"/>
      <c r="U29" s="125"/>
      <c r="V29" s="126"/>
      <c r="W29" s="125"/>
    </row>
    <row r="30" spans="1:23" s="115" customFormat="1" ht="18" customHeight="1" x14ac:dyDescent="0.25">
      <c r="A30" s="121" t="s">
        <v>17</v>
      </c>
      <c r="B30" s="147">
        <v>10.907500000000002</v>
      </c>
      <c r="C30" s="147">
        <v>10.5989</v>
      </c>
      <c r="D30" s="147">
        <v>11.170199999999999</v>
      </c>
      <c r="E30" s="147">
        <v>11.7454</v>
      </c>
      <c r="F30" s="147">
        <v>12.423199999999998</v>
      </c>
      <c r="G30" s="147">
        <v>12.1729</v>
      </c>
      <c r="H30" s="147">
        <v>12.6777</v>
      </c>
      <c r="I30" s="147">
        <v>13.310099999999998</v>
      </c>
      <c r="J30" s="147">
        <v>13.0021</v>
      </c>
      <c r="K30" s="147">
        <v>13.336300000000001</v>
      </c>
      <c r="L30" s="122">
        <v>13.336300000000001</v>
      </c>
      <c r="M30" s="123"/>
      <c r="N30" s="124">
        <f>_xlfn.RRI(9,B30,K30)</f>
        <v>2.258902207375546E-2</v>
      </c>
      <c r="O30" s="142" t="s">
        <v>14</v>
      </c>
      <c r="P30" s="4"/>
      <c r="Q30" s="125"/>
      <c r="R30" s="125"/>
      <c r="S30" s="125"/>
      <c r="T30" s="125"/>
      <c r="U30" s="125"/>
      <c r="V30" s="126"/>
      <c r="W30" s="125"/>
    </row>
    <row r="31" spans="1:23" s="115" customFormat="1" ht="18" customHeight="1" x14ac:dyDescent="0.25">
      <c r="A31" s="121" t="s">
        <v>21</v>
      </c>
      <c r="B31" s="221">
        <v>8.3054000000000006</v>
      </c>
      <c r="C31" s="221">
        <v>8.5247999999999973</v>
      </c>
      <c r="D31" s="221">
        <v>8.8168999999999986</v>
      </c>
      <c r="E31" s="221">
        <v>8.3020999999999994</v>
      </c>
      <c r="F31" s="221">
        <v>8.6237999999999992</v>
      </c>
      <c r="G31" s="221">
        <v>9.4415999999999993</v>
      </c>
      <c r="H31" s="221">
        <v>9.7621999999999982</v>
      </c>
      <c r="I31" s="66">
        <v>14.792199999999998</v>
      </c>
      <c r="J31" s="66">
        <v>14.232800000000001</v>
      </c>
      <c r="K31" s="66">
        <v>13.713700000000001</v>
      </c>
      <c r="L31" s="122">
        <v>13.713700000000001</v>
      </c>
      <c r="M31" s="123"/>
      <c r="N31" s="124" t="s">
        <v>11</v>
      </c>
      <c r="O31" s="140"/>
      <c r="P31" s="4"/>
      <c r="Q31" s="125"/>
      <c r="R31" s="125"/>
      <c r="S31" s="125"/>
      <c r="T31" s="125"/>
      <c r="U31" s="125"/>
      <c r="V31" s="126"/>
      <c r="W31" s="125"/>
    </row>
    <row r="32" spans="1:23" s="117" customFormat="1" ht="18" customHeight="1" x14ac:dyDescent="0.25">
      <c r="A32" s="121" t="s">
        <v>33</v>
      </c>
      <c r="B32" s="68">
        <v>10.757300000000001</v>
      </c>
      <c r="C32" s="68">
        <v>9.6910000000000007</v>
      </c>
      <c r="D32" s="68">
        <v>10.3346</v>
      </c>
      <c r="E32" s="68">
        <v>9.2919</v>
      </c>
      <c r="F32" s="68">
        <v>8.7043999999999997</v>
      </c>
      <c r="G32" s="68">
        <v>7.8218999999999994</v>
      </c>
      <c r="H32" s="68">
        <v>8.9530000000000012</v>
      </c>
      <c r="I32" s="68">
        <v>8.7444000000000006</v>
      </c>
      <c r="J32" s="68">
        <v>9.3292000000000002</v>
      </c>
      <c r="K32" s="219"/>
      <c r="L32" s="122"/>
      <c r="M32" s="123"/>
      <c r="N32" s="124">
        <f>_xlfn.RRI(8,B32,J32)</f>
        <v>-1.7646853823083175E-2</v>
      </c>
      <c r="O32" s="132"/>
      <c r="P32" s="4"/>
      <c r="Q32" s="130"/>
      <c r="R32" s="130"/>
      <c r="S32" s="130"/>
      <c r="T32" s="130"/>
      <c r="U32" s="130"/>
      <c r="V32" s="131"/>
      <c r="W32" s="130"/>
    </row>
    <row r="33" spans="1:22" s="117" customFormat="1" ht="18" customHeight="1" x14ac:dyDescent="0.25">
      <c r="A33" s="121" t="s">
        <v>34</v>
      </c>
      <c r="B33" s="66">
        <v>5.9520999999999997</v>
      </c>
      <c r="C33" s="66">
        <v>5.7643000000000004</v>
      </c>
      <c r="D33" s="66">
        <v>6.1602999999999994</v>
      </c>
      <c r="E33" s="66">
        <v>5.2091000000000003</v>
      </c>
      <c r="F33" s="66">
        <v>6.0530999999999988</v>
      </c>
      <c r="G33" s="66">
        <v>6.0808</v>
      </c>
      <c r="H33" s="66">
        <v>6.2579000000000011</v>
      </c>
      <c r="I33" s="219"/>
      <c r="J33" s="219"/>
      <c r="K33" s="219"/>
      <c r="L33" s="122"/>
      <c r="M33" s="123"/>
      <c r="N33" s="124">
        <f>_xlfn.RRI(6,B33,H33)</f>
        <v>8.3850537938883196E-3</v>
      </c>
      <c r="O33" s="142"/>
      <c r="P33" s="4"/>
      <c r="Q33" s="130"/>
      <c r="R33" s="130"/>
      <c r="S33" s="130"/>
      <c r="T33" s="130"/>
      <c r="U33" s="130"/>
      <c r="V33" s="130"/>
    </row>
    <row r="34" spans="1:22" s="115" customFormat="1" ht="13.2" x14ac:dyDescent="0.25">
      <c r="N34" s="124"/>
      <c r="O34" s="132"/>
      <c r="Q34" s="67"/>
      <c r="R34" s="67"/>
      <c r="S34" s="67"/>
      <c r="T34" s="67"/>
    </row>
    <row r="35" spans="1:22" s="115" customFormat="1" ht="13.2" x14ac:dyDescent="0.25">
      <c r="N35" s="114"/>
      <c r="Q35" s="67"/>
      <c r="R35" s="67"/>
      <c r="S35" s="67"/>
      <c r="T35" s="67"/>
    </row>
    <row r="36" spans="1:22" s="115" customFormat="1" ht="13.2" x14ac:dyDescent="0.25">
      <c r="N36" s="114"/>
    </row>
    <row r="37" spans="1:22" x14ac:dyDescent="0.3">
      <c r="A37" s="13" t="s">
        <v>131</v>
      </c>
      <c r="O37" s="133"/>
    </row>
    <row r="38" spans="1:22" x14ac:dyDescent="0.3">
      <c r="A38" s="13" t="s">
        <v>115</v>
      </c>
      <c r="O38" s="133"/>
    </row>
    <row r="39" spans="1:22" x14ac:dyDescent="0.3">
      <c r="A39" s="136" t="s">
        <v>156</v>
      </c>
      <c r="O39" s="133"/>
    </row>
    <row r="40" spans="1:22" x14ac:dyDescent="0.3">
      <c r="A40" s="13" t="s">
        <v>116</v>
      </c>
      <c r="O40" s="133"/>
    </row>
    <row r="41" spans="1:22" x14ac:dyDescent="0.3">
      <c r="O41" s="133"/>
    </row>
    <row r="42" spans="1:22" x14ac:dyDescent="0.3">
      <c r="O42" s="133"/>
    </row>
    <row r="43" spans="1:22" x14ac:dyDescent="0.3">
      <c r="O43" s="133"/>
    </row>
    <row r="44" spans="1:22" x14ac:dyDescent="0.3">
      <c r="O44" s="133"/>
    </row>
    <row r="45" spans="1:22" x14ac:dyDescent="0.3">
      <c r="O45" s="133"/>
    </row>
    <row r="46" spans="1:22" x14ac:dyDescent="0.3">
      <c r="O46" s="133"/>
    </row>
    <row r="47" spans="1:22" x14ac:dyDescent="0.3">
      <c r="O47" s="133"/>
    </row>
    <row r="48" spans="1:22" x14ac:dyDescent="0.3">
      <c r="O48" s="133"/>
    </row>
    <row r="49" spans="15:15" x14ac:dyDescent="0.3">
      <c r="O49" s="133"/>
    </row>
    <row r="50" spans="15:15" x14ac:dyDescent="0.3">
      <c r="O50" s="133"/>
    </row>
    <row r="51" spans="15:15" x14ac:dyDescent="0.3">
      <c r="O51" s="133"/>
    </row>
    <row r="52" spans="15:15" x14ac:dyDescent="0.3">
      <c r="O52" s="133"/>
    </row>
    <row r="53" spans="15:15" x14ac:dyDescent="0.3">
      <c r="O53" s="133"/>
    </row>
    <row r="54" spans="15:15" x14ac:dyDescent="0.3">
      <c r="O54" s="133"/>
    </row>
    <row r="55" spans="15:15" x14ac:dyDescent="0.3">
      <c r="O55" s="133"/>
    </row>
    <row r="56" spans="15:15" x14ac:dyDescent="0.3">
      <c r="O56" s="133"/>
    </row>
    <row r="57" spans="15:15" x14ac:dyDescent="0.3">
      <c r="O57" s="133"/>
    </row>
    <row r="58" spans="15:15" x14ac:dyDescent="0.3">
      <c r="O58" s="133"/>
    </row>
    <row r="59" spans="15:15" x14ac:dyDescent="0.3">
      <c r="O59" s="133"/>
    </row>
    <row r="60" spans="15:15" x14ac:dyDescent="0.3">
      <c r="O60" s="133"/>
    </row>
    <row r="61" spans="15:15" x14ac:dyDescent="0.3">
      <c r="O61" s="133"/>
    </row>
    <row r="62" spans="15:15" x14ac:dyDescent="0.3">
      <c r="O62" s="133"/>
    </row>
    <row r="63" spans="15:15" x14ac:dyDescent="0.3">
      <c r="O63" s="133"/>
    </row>
    <row r="64" spans="15:15" x14ac:dyDescent="0.3">
      <c r="O64" s="133"/>
    </row>
    <row r="65" spans="15:15" x14ac:dyDescent="0.3">
      <c r="O65" s="133"/>
    </row>
    <row r="66" spans="15:15" x14ac:dyDescent="0.3">
      <c r="O66" s="133"/>
    </row>
    <row r="67" spans="15:15" x14ac:dyDescent="0.3">
      <c r="O67" s="133"/>
    </row>
    <row r="68" spans="15:15" x14ac:dyDescent="0.3">
      <c r="O68" s="133"/>
    </row>
    <row r="69" spans="15:15" x14ac:dyDescent="0.3">
      <c r="O69" s="133"/>
    </row>
    <row r="70" spans="15:15" x14ac:dyDescent="0.3">
      <c r="O70" s="133"/>
    </row>
    <row r="71" spans="15:15" x14ac:dyDescent="0.3">
      <c r="O71" s="133"/>
    </row>
    <row r="72" spans="15:15" x14ac:dyDescent="0.3">
      <c r="O72" s="133"/>
    </row>
    <row r="73" spans="15:15" x14ac:dyDescent="0.3">
      <c r="O73" s="133"/>
    </row>
    <row r="74" spans="15:15" x14ac:dyDescent="0.3">
      <c r="O74" s="133"/>
    </row>
    <row r="75" spans="15:15" x14ac:dyDescent="0.3">
      <c r="O75" s="133"/>
    </row>
    <row r="76" spans="15:15" x14ac:dyDescent="0.3">
      <c r="O76" s="133"/>
    </row>
    <row r="77" spans="15:15" x14ac:dyDescent="0.3">
      <c r="O77" s="133"/>
    </row>
    <row r="78" spans="15:15" x14ac:dyDescent="0.3">
      <c r="O78" s="133"/>
    </row>
    <row r="79" spans="15:15" x14ac:dyDescent="0.3">
      <c r="O79" s="133"/>
    </row>
    <row r="80" spans="15:15" x14ac:dyDescent="0.3">
      <c r="O80" s="133"/>
    </row>
    <row r="81" spans="15:15" x14ac:dyDescent="0.3">
      <c r="O81" s="133"/>
    </row>
    <row r="82" spans="15:15" x14ac:dyDescent="0.3">
      <c r="O82" s="133"/>
    </row>
    <row r="83" spans="15:15" x14ac:dyDescent="0.3">
      <c r="O83" s="133"/>
    </row>
    <row r="84" spans="15:15" x14ac:dyDescent="0.3">
      <c r="O84" s="133"/>
    </row>
    <row r="85" spans="15:15" x14ac:dyDescent="0.3">
      <c r="O85" s="133"/>
    </row>
    <row r="86" spans="15:15" x14ac:dyDescent="0.3">
      <c r="O86" s="133"/>
    </row>
    <row r="87" spans="15:15" x14ac:dyDescent="0.3">
      <c r="O87" s="133"/>
    </row>
    <row r="88" spans="15:15" x14ac:dyDescent="0.3">
      <c r="O88" s="133"/>
    </row>
    <row r="89" spans="15:15" x14ac:dyDescent="0.3">
      <c r="O89" s="133"/>
    </row>
    <row r="90" spans="15:15" x14ac:dyDescent="0.3">
      <c r="O90" s="133"/>
    </row>
    <row r="91" spans="15:15" x14ac:dyDescent="0.3">
      <c r="O91" s="133"/>
    </row>
    <row r="92" spans="15:15" x14ac:dyDescent="0.3">
      <c r="O92" s="133"/>
    </row>
    <row r="93" spans="15:15" x14ac:dyDescent="0.3">
      <c r="O93" s="133"/>
    </row>
    <row r="94" spans="15:15" x14ac:dyDescent="0.3">
      <c r="O94" s="133"/>
    </row>
    <row r="95" spans="15:15" x14ac:dyDescent="0.3">
      <c r="O95" s="133"/>
    </row>
    <row r="96" spans="15:15" x14ac:dyDescent="0.3">
      <c r="O96" s="133"/>
    </row>
    <row r="97" spans="15:15" x14ac:dyDescent="0.3">
      <c r="O97" s="133"/>
    </row>
    <row r="98" spans="15:15" x14ac:dyDescent="0.3">
      <c r="O98" s="133"/>
    </row>
    <row r="99" spans="15:15" x14ac:dyDescent="0.3">
      <c r="O99" s="133"/>
    </row>
    <row r="100" spans="15:15" x14ac:dyDescent="0.3">
      <c r="O100" s="133"/>
    </row>
    <row r="101" spans="15:15" x14ac:dyDescent="0.3">
      <c r="O101" s="133"/>
    </row>
    <row r="102" spans="15:15" x14ac:dyDescent="0.3">
      <c r="O102" s="133"/>
    </row>
    <row r="103" spans="15:15" x14ac:dyDescent="0.3">
      <c r="O103" s="133"/>
    </row>
    <row r="104" spans="15:15" x14ac:dyDescent="0.3">
      <c r="O104" s="133"/>
    </row>
    <row r="105" spans="15:15" x14ac:dyDescent="0.3">
      <c r="O105" s="133"/>
    </row>
    <row r="106" spans="15:15" x14ac:dyDescent="0.3">
      <c r="O106" s="133"/>
    </row>
    <row r="107" spans="15:15" x14ac:dyDescent="0.3">
      <c r="O107" s="133"/>
    </row>
    <row r="108" spans="15:15" x14ac:dyDescent="0.3">
      <c r="O108" s="133"/>
    </row>
    <row r="109" spans="15:15" x14ac:dyDescent="0.3">
      <c r="O109" s="133"/>
    </row>
    <row r="110" spans="15:15" x14ac:dyDescent="0.3">
      <c r="O110" s="133"/>
    </row>
    <row r="111" spans="15:15" x14ac:dyDescent="0.3">
      <c r="O111" s="133"/>
    </row>
    <row r="112" spans="15:15" x14ac:dyDescent="0.3">
      <c r="O112" s="133"/>
    </row>
    <row r="113" spans="15:15" x14ac:dyDescent="0.3">
      <c r="O113" s="133"/>
    </row>
    <row r="114" spans="15:15" x14ac:dyDescent="0.3">
      <c r="O114" s="133"/>
    </row>
    <row r="115" spans="15:15" x14ac:dyDescent="0.3">
      <c r="O115" s="133"/>
    </row>
    <row r="116" spans="15:15" x14ac:dyDescent="0.3">
      <c r="O116" s="133"/>
    </row>
    <row r="117" spans="15:15" x14ac:dyDescent="0.3">
      <c r="O117" s="133"/>
    </row>
    <row r="118" spans="15:15" x14ac:dyDescent="0.3">
      <c r="O118" s="133"/>
    </row>
    <row r="119" spans="15:15" x14ac:dyDescent="0.3">
      <c r="O119" s="133"/>
    </row>
    <row r="120" spans="15:15" x14ac:dyDescent="0.3">
      <c r="O120" s="133"/>
    </row>
    <row r="121" spans="15:15" x14ac:dyDescent="0.3">
      <c r="O121" s="133"/>
    </row>
    <row r="122" spans="15:15" x14ac:dyDescent="0.3">
      <c r="O122" s="133"/>
    </row>
    <row r="123" spans="15:15" x14ac:dyDescent="0.3">
      <c r="O123" s="133"/>
    </row>
    <row r="124" spans="15:15" x14ac:dyDescent="0.3">
      <c r="O124" s="133"/>
    </row>
    <row r="125" spans="15:15" x14ac:dyDescent="0.3">
      <c r="O125" s="133"/>
    </row>
    <row r="126" spans="15:15" x14ac:dyDescent="0.3">
      <c r="O126" s="133"/>
    </row>
    <row r="127" spans="15:15" x14ac:dyDescent="0.3">
      <c r="O127" s="133"/>
    </row>
    <row r="128" spans="15:15" x14ac:dyDescent="0.3">
      <c r="O128" s="133"/>
    </row>
    <row r="129" spans="15:15" x14ac:dyDescent="0.3">
      <c r="O129" s="133"/>
    </row>
    <row r="130" spans="15:15" x14ac:dyDescent="0.3">
      <c r="O130" s="133"/>
    </row>
    <row r="131" spans="15:15" x14ac:dyDescent="0.3">
      <c r="O131" s="133"/>
    </row>
    <row r="132" spans="15:15" x14ac:dyDescent="0.3">
      <c r="O132" s="133"/>
    </row>
    <row r="133" spans="15:15" x14ac:dyDescent="0.3">
      <c r="O133" s="133"/>
    </row>
    <row r="134" spans="15:15" x14ac:dyDescent="0.3">
      <c r="O134" s="133"/>
    </row>
    <row r="135" spans="15:15" x14ac:dyDescent="0.3">
      <c r="O135" s="133"/>
    </row>
    <row r="136" spans="15:15" x14ac:dyDescent="0.3">
      <c r="O136" s="133"/>
    </row>
    <row r="137" spans="15:15" x14ac:dyDescent="0.3">
      <c r="O137" s="133"/>
    </row>
    <row r="138" spans="15:15" x14ac:dyDescent="0.3">
      <c r="O138" s="133"/>
    </row>
    <row r="139" spans="15:15" x14ac:dyDescent="0.3">
      <c r="O139" s="133"/>
    </row>
    <row r="140" spans="15:15" x14ac:dyDescent="0.3">
      <c r="O140" s="133"/>
    </row>
    <row r="141" spans="15:15" x14ac:dyDescent="0.3">
      <c r="O141" s="133"/>
    </row>
    <row r="142" spans="15:15" x14ac:dyDescent="0.3">
      <c r="O142" s="133"/>
    </row>
    <row r="143" spans="15:15" x14ac:dyDescent="0.3">
      <c r="O143" s="133"/>
    </row>
    <row r="144" spans="15:15" x14ac:dyDescent="0.3">
      <c r="O144" s="133"/>
    </row>
    <row r="145" spans="15:15" x14ac:dyDescent="0.3">
      <c r="O145" s="133"/>
    </row>
    <row r="146" spans="15:15" x14ac:dyDescent="0.3">
      <c r="O146" s="133"/>
    </row>
    <row r="147" spans="15:15" x14ac:dyDescent="0.3">
      <c r="O147" s="133"/>
    </row>
    <row r="148" spans="15:15" x14ac:dyDescent="0.3">
      <c r="O148" s="133"/>
    </row>
    <row r="149" spans="15:15" x14ac:dyDescent="0.3">
      <c r="O149" s="133"/>
    </row>
    <row r="150" spans="15:15" x14ac:dyDescent="0.3">
      <c r="O150" s="133"/>
    </row>
    <row r="151" spans="15:15" x14ac:dyDescent="0.3">
      <c r="O151" s="133"/>
    </row>
    <row r="152" spans="15:15" x14ac:dyDescent="0.3">
      <c r="O152" s="133"/>
    </row>
    <row r="153" spans="15:15" x14ac:dyDescent="0.3">
      <c r="O153" s="133"/>
    </row>
    <row r="154" spans="15:15" x14ac:dyDescent="0.3">
      <c r="O154" s="133"/>
    </row>
    <row r="155" spans="15:15" x14ac:dyDescent="0.3">
      <c r="O155" s="133"/>
    </row>
    <row r="156" spans="15:15" x14ac:dyDescent="0.3">
      <c r="O156" s="133"/>
    </row>
    <row r="157" spans="15:15" x14ac:dyDescent="0.3">
      <c r="O157" s="133"/>
    </row>
    <row r="158" spans="15:15" x14ac:dyDescent="0.3">
      <c r="O158" s="133"/>
    </row>
    <row r="159" spans="15:15" x14ac:dyDescent="0.3">
      <c r="O159" s="133"/>
    </row>
    <row r="160" spans="15:15" x14ac:dyDescent="0.3">
      <c r="O160" s="133"/>
    </row>
    <row r="161" spans="15:15" x14ac:dyDescent="0.3">
      <c r="O161" s="133"/>
    </row>
    <row r="162" spans="15:15" x14ac:dyDescent="0.3">
      <c r="O162" s="133"/>
    </row>
    <row r="163" spans="15:15" x14ac:dyDescent="0.3">
      <c r="O163" s="133"/>
    </row>
    <row r="164" spans="15:15" x14ac:dyDescent="0.3">
      <c r="O164" s="133"/>
    </row>
    <row r="165" spans="15:15" x14ac:dyDescent="0.3">
      <c r="O165" s="133"/>
    </row>
    <row r="166" spans="15:15" x14ac:dyDescent="0.3">
      <c r="O166" s="133"/>
    </row>
    <row r="167" spans="15:15" x14ac:dyDescent="0.3">
      <c r="O167" s="133"/>
    </row>
    <row r="168" spans="15:15" x14ac:dyDescent="0.3">
      <c r="O168" s="133"/>
    </row>
    <row r="169" spans="15:15" x14ac:dyDescent="0.3">
      <c r="O169" s="133"/>
    </row>
    <row r="170" spans="15:15" x14ac:dyDescent="0.3">
      <c r="O170" s="133"/>
    </row>
    <row r="171" spans="15:15" x14ac:dyDescent="0.3">
      <c r="O171" s="133"/>
    </row>
    <row r="172" spans="15:15" x14ac:dyDescent="0.3">
      <c r="O172" s="133"/>
    </row>
    <row r="173" spans="15:15" x14ac:dyDescent="0.3">
      <c r="O173" s="133"/>
    </row>
    <row r="174" spans="15:15" x14ac:dyDescent="0.3">
      <c r="O174" s="133"/>
    </row>
    <row r="175" spans="15:15" x14ac:dyDescent="0.3">
      <c r="O175" s="133"/>
    </row>
    <row r="176" spans="15:15" x14ac:dyDescent="0.3">
      <c r="O176" s="133"/>
    </row>
    <row r="177" spans="15:15" x14ac:dyDescent="0.3">
      <c r="O177" s="133"/>
    </row>
    <row r="178" spans="15:15" x14ac:dyDescent="0.3">
      <c r="O178" s="133"/>
    </row>
    <row r="179" spans="15:15" x14ac:dyDescent="0.3">
      <c r="O179" s="133"/>
    </row>
    <row r="180" spans="15:15" x14ac:dyDescent="0.3">
      <c r="O180" s="133"/>
    </row>
    <row r="181" spans="15:15" x14ac:dyDescent="0.3">
      <c r="O181" s="133"/>
    </row>
    <row r="182" spans="15:15" x14ac:dyDescent="0.3">
      <c r="O182" s="133"/>
    </row>
    <row r="183" spans="15:15" x14ac:dyDescent="0.3">
      <c r="O183" s="133"/>
    </row>
    <row r="184" spans="15:15" x14ac:dyDescent="0.3">
      <c r="O184" s="133"/>
    </row>
    <row r="185" spans="15:15" x14ac:dyDescent="0.3">
      <c r="O185" s="133"/>
    </row>
    <row r="186" spans="15:15" x14ac:dyDescent="0.3">
      <c r="O186" s="133"/>
    </row>
    <row r="187" spans="15:15" x14ac:dyDescent="0.3">
      <c r="O187" s="133"/>
    </row>
    <row r="188" spans="15:15" x14ac:dyDescent="0.3">
      <c r="O188" s="133"/>
    </row>
    <row r="189" spans="15:15" x14ac:dyDescent="0.3">
      <c r="O189" s="133"/>
    </row>
    <row r="190" spans="15:15" x14ac:dyDescent="0.3">
      <c r="O190" s="133"/>
    </row>
    <row r="191" spans="15:15" x14ac:dyDescent="0.3">
      <c r="O191" s="133"/>
    </row>
    <row r="192" spans="15:15" x14ac:dyDescent="0.3">
      <c r="O192" s="133"/>
    </row>
    <row r="193" spans="15:15" x14ac:dyDescent="0.3">
      <c r="O193" s="133"/>
    </row>
    <row r="194" spans="15:15" x14ac:dyDescent="0.3">
      <c r="O194" s="133"/>
    </row>
    <row r="195" spans="15:15" x14ac:dyDescent="0.3">
      <c r="O195" s="133"/>
    </row>
    <row r="196" spans="15:15" x14ac:dyDescent="0.3">
      <c r="O196" s="133"/>
    </row>
    <row r="197" spans="15:15" x14ac:dyDescent="0.3">
      <c r="O197" s="133"/>
    </row>
    <row r="198" spans="15:15" x14ac:dyDescent="0.3">
      <c r="O198" s="133"/>
    </row>
    <row r="199" spans="15:15" x14ac:dyDescent="0.3">
      <c r="O199" s="133"/>
    </row>
    <row r="200" spans="15:15" x14ac:dyDescent="0.3">
      <c r="O200" s="133"/>
    </row>
    <row r="201" spans="15:15" x14ac:dyDescent="0.3">
      <c r="O201" s="133"/>
    </row>
    <row r="202" spans="15:15" x14ac:dyDescent="0.3">
      <c r="O202" s="133"/>
    </row>
    <row r="203" spans="15:15" x14ac:dyDescent="0.3">
      <c r="O203" s="133"/>
    </row>
    <row r="204" spans="15:15" x14ac:dyDescent="0.3">
      <c r="O204" s="133"/>
    </row>
    <row r="205" spans="15:15" x14ac:dyDescent="0.3">
      <c r="O205" s="133"/>
    </row>
    <row r="206" spans="15:15" x14ac:dyDescent="0.3">
      <c r="O206" s="133"/>
    </row>
    <row r="207" spans="15:15" x14ac:dyDescent="0.3">
      <c r="O207" s="133"/>
    </row>
    <row r="208" spans="15:15" x14ac:dyDescent="0.3">
      <c r="O208" s="133"/>
    </row>
    <row r="209" spans="15:15" x14ac:dyDescent="0.3">
      <c r="O209" s="133"/>
    </row>
    <row r="210" spans="15:15" x14ac:dyDescent="0.3">
      <c r="O210" s="133"/>
    </row>
    <row r="211" spans="15:15" x14ac:dyDescent="0.3">
      <c r="O211" s="133"/>
    </row>
    <row r="212" spans="15:15" x14ac:dyDescent="0.3">
      <c r="O212" s="133"/>
    </row>
    <row r="213" spans="15:15" x14ac:dyDescent="0.3">
      <c r="O213" s="133"/>
    </row>
    <row r="214" spans="15:15" x14ac:dyDescent="0.3">
      <c r="O214" s="133"/>
    </row>
    <row r="215" spans="15:15" x14ac:dyDescent="0.3">
      <c r="O215" s="133"/>
    </row>
    <row r="216" spans="15:15" x14ac:dyDescent="0.3">
      <c r="O216" s="133"/>
    </row>
    <row r="217" spans="15:15" x14ac:dyDescent="0.3">
      <c r="O217" s="133"/>
    </row>
    <row r="218" spans="15:15" x14ac:dyDescent="0.3">
      <c r="O218" s="133"/>
    </row>
    <row r="219" spans="15:15" x14ac:dyDescent="0.3">
      <c r="O219" s="133"/>
    </row>
    <row r="220" spans="15:15" x14ac:dyDescent="0.3">
      <c r="O220" s="133"/>
    </row>
    <row r="221" spans="15:15" x14ac:dyDescent="0.3">
      <c r="O221" s="133"/>
    </row>
    <row r="222" spans="15:15" x14ac:dyDescent="0.3">
      <c r="O222" s="133"/>
    </row>
    <row r="223" spans="15:15" x14ac:dyDescent="0.3">
      <c r="O223" s="133"/>
    </row>
    <row r="224" spans="15:15" x14ac:dyDescent="0.3">
      <c r="O224" s="133"/>
    </row>
    <row r="225" spans="15:15" x14ac:dyDescent="0.3">
      <c r="O225" s="133"/>
    </row>
    <row r="226" spans="15:15" x14ac:dyDescent="0.3">
      <c r="O226" s="133"/>
    </row>
    <row r="227" spans="15:15" x14ac:dyDescent="0.3">
      <c r="O227" s="133"/>
    </row>
    <row r="228" spans="15:15" x14ac:dyDescent="0.3">
      <c r="O228" s="133"/>
    </row>
    <row r="229" spans="15:15" x14ac:dyDescent="0.3">
      <c r="O229" s="133"/>
    </row>
    <row r="230" spans="15:15" x14ac:dyDescent="0.3">
      <c r="O230" s="133"/>
    </row>
    <row r="231" spans="15:15" x14ac:dyDescent="0.3">
      <c r="O231" s="133"/>
    </row>
    <row r="232" spans="15:15" x14ac:dyDescent="0.3">
      <c r="O232" s="133"/>
    </row>
    <row r="233" spans="15:15" x14ac:dyDescent="0.3">
      <c r="O233" s="133"/>
    </row>
    <row r="234" spans="15:15" x14ac:dyDescent="0.3">
      <c r="O234" s="133"/>
    </row>
    <row r="235" spans="15:15" x14ac:dyDescent="0.3">
      <c r="O235" s="133"/>
    </row>
    <row r="236" spans="15:15" x14ac:dyDescent="0.3">
      <c r="O236" s="133"/>
    </row>
    <row r="237" spans="15:15" x14ac:dyDescent="0.3">
      <c r="O237" s="133"/>
    </row>
    <row r="238" spans="15:15" x14ac:dyDescent="0.3">
      <c r="O238" s="133"/>
    </row>
    <row r="239" spans="15:15" x14ac:dyDescent="0.3">
      <c r="O239" s="133"/>
    </row>
    <row r="240" spans="15:15" x14ac:dyDescent="0.3">
      <c r="O240" s="133"/>
    </row>
    <row r="241" spans="15:15" x14ac:dyDescent="0.3">
      <c r="O241" s="133"/>
    </row>
    <row r="242" spans="15:15" x14ac:dyDescent="0.3">
      <c r="O242" s="133"/>
    </row>
    <row r="243" spans="15:15" x14ac:dyDescent="0.3">
      <c r="O243" s="133"/>
    </row>
    <row r="244" spans="15:15" x14ac:dyDescent="0.3">
      <c r="O244" s="133"/>
    </row>
    <row r="245" spans="15:15" x14ac:dyDescent="0.3">
      <c r="O245" s="133"/>
    </row>
    <row r="246" spans="15:15" x14ac:dyDescent="0.3">
      <c r="O246" s="133"/>
    </row>
    <row r="247" spans="15:15" x14ac:dyDescent="0.3">
      <c r="O247" s="133"/>
    </row>
    <row r="248" spans="15:15" x14ac:dyDescent="0.3">
      <c r="O248" s="133"/>
    </row>
    <row r="249" spans="15:15" x14ac:dyDescent="0.3">
      <c r="O249" s="133"/>
    </row>
    <row r="250" spans="15:15" x14ac:dyDescent="0.3">
      <c r="O250" s="133"/>
    </row>
    <row r="251" spans="15:15" x14ac:dyDescent="0.3">
      <c r="O251" s="133"/>
    </row>
    <row r="252" spans="15:15" x14ac:dyDescent="0.3">
      <c r="O252" s="133"/>
    </row>
    <row r="253" spans="15:15" x14ac:dyDescent="0.3">
      <c r="O253" s="133"/>
    </row>
    <row r="254" spans="15:15" x14ac:dyDescent="0.3">
      <c r="O254" s="133"/>
    </row>
    <row r="255" spans="15:15" x14ac:dyDescent="0.3">
      <c r="O255" s="133"/>
    </row>
    <row r="256" spans="15:15" x14ac:dyDescent="0.3">
      <c r="O256" s="133"/>
    </row>
    <row r="257" spans="15:15" x14ac:dyDescent="0.3">
      <c r="O257" s="133"/>
    </row>
    <row r="258" spans="15:15" x14ac:dyDescent="0.3">
      <c r="O258" s="133"/>
    </row>
    <row r="259" spans="15:15" x14ac:dyDescent="0.3">
      <c r="O259" s="133"/>
    </row>
    <row r="260" spans="15:15" x14ac:dyDescent="0.3">
      <c r="O260" s="133"/>
    </row>
    <row r="261" spans="15:15" x14ac:dyDescent="0.3">
      <c r="O261" s="133"/>
    </row>
    <row r="262" spans="15:15" x14ac:dyDescent="0.3">
      <c r="O262" s="133"/>
    </row>
    <row r="263" spans="15:15" x14ac:dyDescent="0.3">
      <c r="O263" s="133"/>
    </row>
    <row r="264" spans="15:15" x14ac:dyDescent="0.3">
      <c r="O264" s="133"/>
    </row>
    <row r="265" spans="15:15" x14ac:dyDescent="0.3">
      <c r="O265" s="133"/>
    </row>
    <row r="266" spans="15:15" x14ac:dyDescent="0.3">
      <c r="O266" s="133"/>
    </row>
    <row r="267" spans="15:15" x14ac:dyDescent="0.3">
      <c r="O267" s="133"/>
    </row>
    <row r="268" spans="15:15" x14ac:dyDescent="0.3">
      <c r="O268" s="133"/>
    </row>
    <row r="269" spans="15:15" x14ac:dyDescent="0.3">
      <c r="O269" s="133"/>
    </row>
    <row r="270" spans="15:15" x14ac:dyDescent="0.3">
      <c r="O270" s="133"/>
    </row>
    <row r="271" spans="15:15" x14ac:dyDescent="0.3">
      <c r="O271" s="133"/>
    </row>
    <row r="272" spans="15:15" x14ac:dyDescent="0.3">
      <c r="O272" s="133"/>
    </row>
    <row r="273" spans="15:15" x14ac:dyDescent="0.3">
      <c r="O273" s="133"/>
    </row>
    <row r="274" spans="15:15" x14ac:dyDescent="0.3">
      <c r="O274" s="133"/>
    </row>
    <row r="275" spans="15:15" x14ac:dyDescent="0.3">
      <c r="O275" s="133"/>
    </row>
    <row r="276" spans="15:15" x14ac:dyDescent="0.3">
      <c r="O276" s="133"/>
    </row>
    <row r="277" spans="15:15" x14ac:dyDescent="0.3">
      <c r="O277" s="133"/>
    </row>
    <row r="278" spans="15:15" x14ac:dyDescent="0.3">
      <c r="O278" s="133"/>
    </row>
    <row r="279" spans="15:15" x14ac:dyDescent="0.3">
      <c r="O279" s="133"/>
    </row>
    <row r="280" spans="15:15" x14ac:dyDescent="0.3">
      <c r="O280" s="133"/>
    </row>
    <row r="281" spans="15:15" x14ac:dyDescent="0.3">
      <c r="O281" s="133"/>
    </row>
    <row r="282" spans="15:15" x14ac:dyDescent="0.3">
      <c r="O282" s="133"/>
    </row>
    <row r="283" spans="15:15" x14ac:dyDescent="0.3">
      <c r="O283" s="133"/>
    </row>
    <row r="284" spans="15:15" x14ac:dyDescent="0.3">
      <c r="O284" s="133"/>
    </row>
    <row r="285" spans="15:15" x14ac:dyDescent="0.3">
      <c r="O285" s="133"/>
    </row>
    <row r="286" spans="15:15" x14ac:dyDescent="0.3">
      <c r="O286" s="133"/>
    </row>
    <row r="287" spans="15:15" x14ac:dyDescent="0.3">
      <c r="O287" s="133"/>
    </row>
    <row r="288" spans="15:15" x14ac:dyDescent="0.3">
      <c r="O288" s="133"/>
    </row>
    <row r="289" spans="15:15" x14ac:dyDescent="0.3">
      <c r="O289" s="133"/>
    </row>
    <row r="290" spans="15:15" x14ac:dyDescent="0.3">
      <c r="O290" s="133"/>
    </row>
    <row r="291" spans="15:15" x14ac:dyDescent="0.3">
      <c r="O291" s="133"/>
    </row>
    <row r="292" spans="15:15" x14ac:dyDescent="0.3">
      <c r="O292" s="133"/>
    </row>
    <row r="293" spans="15:15" x14ac:dyDescent="0.3">
      <c r="O293" s="133"/>
    </row>
    <row r="294" spans="15:15" x14ac:dyDescent="0.3">
      <c r="O294" s="133"/>
    </row>
    <row r="295" spans="15:15" x14ac:dyDescent="0.3">
      <c r="O295" s="133"/>
    </row>
    <row r="296" spans="15:15" x14ac:dyDescent="0.3">
      <c r="O296" s="133"/>
    </row>
    <row r="297" spans="15:15" x14ac:dyDescent="0.3">
      <c r="O297" s="133"/>
    </row>
    <row r="298" spans="15:15" x14ac:dyDescent="0.3">
      <c r="O298" s="133"/>
    </row>
    <row r="299" spans="15:15" x14ac:dyDescent="0.3">
      <c r="O299" s="133"/>
    </row>
    <row r="300" spans="15:15" x14ac:dyDescent="0.3">
      <c r="O300" s="133"/>
    </row>
    <row r="301" spans="15:15" x14ac:dyDescent="0.3">
      <c r="O301" s="133"/>
    </row>
    <row r="302" spans="15:15" x14ac:dyDescent="0.3">
      <c r="O302" s="133"/>
    </row>
    <row r="303" spans="15:15" x14ac:dyDescent="0.3">
      <c r="O303" s="133"/>
    </row>
    <row r="304" spans="15:15" x14ac:dyDescent="0.3">
      <c r="O304" s="133"/>
    </row>
    <row r="305" spans="15:15" x14ac:dyDescent="0.3">
      <c r="O305" s="133"/>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{E80F0080-74FC-4D7B-A62E-19D6F73495F3}</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{F05EB781-06CC-4241-A9ED-37ECC8EE1CDD}</x14:id>
        </ext>
      </extLst>
    </cfRule>
    <cfRule type="dataBar" priority="2">
      <dataBar>
        <cfvo type="min"/>
        <cfvo type="max"/>
        <color rgb="FF69AE23"/>
      </dataBar>
      <extLst>
        <ext xmlns:x14="http://schemas.microsoft.com/office/spreadsheetml/2009/9/main" uri="{B025F937-C7B1-47D3-B67F-A62EFF666E3E}">
          <x14:id>{456F77FC-C74D-4949-B31E-97EB22A9103F}</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10 N18 N23" formula="1"/>
  </ignoredErrors>
  <extLst>
    <ext xmlns:x14="http://schemas.microsoft.com/office/spreadsheetml/2009/9/main" uri="{78C0D931-6437-407d-A8EE-F0AAD7539E65}">
      <x14:conditionalFormattings>
        <x14:conditionalFormatting xmlns:xm="http://schemas.microsoft.com/office/excel/2006/main">
          <x14:cfRule type="dataBar" id="{E80F0080-74FC-4D7B-A62E-19D6F73495F3}">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F05EB781-06CC-4241-A9ED-37ECC8EE1CDD}">
            <x14:dataBar minLength="0" maxLength="100" gradient="0">
              <x14:cfvo type="autoMin"/>
              <x14:cfvo type="autoMax"/>
              <x14:negativeFillColor rgb="FFFF0000"/>
              <x14:axisColor rgb="FF000000"/>
            </x14:dataBar>
          </x14:cfRule>
          <x14:cfRule type="dataBar" id="{456F77FC-C74D-4949-B31E-97EB22A9103F}">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100-000002000000}">
          <x14:colorSeries rgb="FF69AE23"/>
          <x14:colorNegative rgb="FFD00000"/>
          <x14:colorAxis rgb="FF000000"/>
          <x14:colorMarkers rgb="FF69AE23"/>
          <x14:colorFirst rgb="FFD00000"/>
          <x14:colorLast rgb="FFD00000"/>
          <x14:colorHigh rgb="FFD00000"/>
          <x14:colorLow rgb="FFD00000"/>
          <x14:sparklines>
            <x14:sparkline>
              <xm:f>Table_D2!B5:K5</xm:f>
              <xm:sqref>M5</xm:sqref>
            </x14:sparkline>
            <x14:sparkline>
              <xm:f>Table_D2!B6:K6</xm:f>
              <xm:sqref>M6</xm:sqref>
            </x14:sparkline>
            <x14:sparkline>
              <xm:f>Table_D2!B7:K7</xm:f>
              <xm:sqref>M7</xm:sqref>
            </x14:sparkline>
            <x14:sparkline>
              <xm:f>Table_D2!B8:K8</xm:f>
              <xm:sqref>M8</xm:sqref>
            </x14:sparkline>
            <x14:sparkline>
              <xm:f>Table_D2!B9:K9</xm:f>
              <xm:sqref>M9</xm:sqref>
            </x14:sparkline>
            <x14:sparkline>
              <xm:f>Table_D2!B10:K10</xm:f>
              <xm:sqref>M10</xm:sqref>
            </x14:sparkline>
            <x14:sparkline>
              <xm:f>Table_D2!B11:K11</xm:f>
              <xm:sqref>M11</xm:sqref>
            </x14:sparkline>
            <x14:sparkline>
              <xm:f>Table_D2!B12:K12</xm:f>
              <xm:sqref>M12</xm:sqref>
            </x14:sparkline>
            <x14:sparkline>
              <xm:f>Table_D2!B13:K13</xm:f>
              <xm:sqref>M13</xm:sqref>
            </x14:sparkline>
            <x14:sparkline>
              <xm:f>Table_D2!B14:K14</xm:f>
              <xm:sqref>M14</xm:sqref>
            </x14:sparkline>
            <x14:sparkline>
              <xm:f>Table_D2!B15:K15</xm:f>
              <xm:sqref>M15</xm:sqref>
            </x14:sparkline>
            <x14:sparkline>
              <xm:f>Table_D2!B16:K16</xm:f>
              <xm:sqref>M16</xm:sqref>
            </x14:sparkline>
            <x14:sparkline>
              <xm:f>Table_D2!B17:K17</xm:f>
              <xm:sqref>M17</xm:sqref>
            </x14:sparkline>
            <x14:sparkline>
              <xm:f>Table_D2!B18:K18</xm:f>
              <xm:sqref>M18</xm:sqref>
            </x14:sparkline>
            <x14:sparkline>
              <xm:f>Table_D2!B19:K19</xm:f>
              <xm:sqref>M19</xm:sqref>
            </x14:sparkline>
            <x14:sparkline>
              <xm:f>Table_D2!B20:K20</xm:f>
              <xm:sqref>M20</xm:sqref>
            </x14:sparkline>
            <x14:sparkline>
              <xm:f>Table_D2!B21:K21</xm:f>
              <xm:sqref>M21</xm:sqref>
            </x14:sparkline>
            <x14:sparkline>
              <xm:f>Table_D2!B22:K22</xm:f>
              <xm:sqref>M22</xm:sqref>
            </x14:sparkline>
            <x14:sparkline>
              <xm:f>Table_D2!B23:K23</xm:f>
              <xm:sqref>M23</xm:sqref>
            </x14:sparkline>
            <x14:sparkline>
              <xm:f>Table_D2!B24:K24</xm:f>
              <xm:sqref>M24</xm:sqref>
            </x14:sparkline>
            <x14:sparkline>
              <xm:f>Table_D2!B25:K25</xm:f>
              <xm:sqref>M25</xm:sqref>
            </x14:sparkline>
            <x14:sparkline>
              <xm:f>Table_D2!B26:K26</xm:f>
              <xm:sqref>M26</xm:sqref>
            </x14:sparkline>
            <x14:sparkline>
              <xm:f>Table_D2!B27:K27</xm:f>
              <xm:sqref>M27</xm:sqref>
            </x14:sparkline>
            <x14:sparkline>
              <xm:f>Table_D2!B28:K28</xm:f>
              <xm:sqref>M28</xm:sqref>
            </x14:sparkline>
            <x14:sparkline>
              <xm:f>Table_D2!B29:K29</xm:f>
              <xm:sqref>M29</xm:sqref>
            </x14:sparkline>
            <x14:sparkline>
              <xm:f>Table_D2!B30:K30</xm:f>
              <xm:sqref>M30</xm:sqref>
            </x14:sparkline>
            <x14:sparkline>
              <xm:f>Table_D2!B31:K31</xm:f>
              <xm:sqref>M31</xm:sqref>
            </x14:sparkline>
            <x14:sparkline>
              <xm:f>Table_D2!B32:K32</xm:f>
              <xm:sqref>M32</xm:sqref>
            </x14:sparkline>
            <x14:sparkline>
              <xm:f>Table_D2!B33:K33</xm:f>
              <xm:sqref>M33</xm:sqref>
            </x14:sparkline>
          </x14:sparklines>
        </x14:sparklineGroup>
        <x14:sparklineGroup manualMax="0" manualMin="0" displayEmptyCellsAs="gap" markers="1" xr2:uid="{00000000-0003-0000-0100-000003000000}">
          <x14:colorSeries rgb="FF69AE23"/>
          <x14:colorNegative rgb="FFD00000"/>
          <x14:colorAxis rgb="FF000000"/>
          <x14:colorMarkers rgb="FF69AE23"/>
          <x14:colorFirst rgb="FFD00000"/>
          <x14:colorLast rgb="FFD00000"/>
          <x14:colorHigh rgb="FFD00000"/>
          <x14:colorLow rgb="FFD00000"/>
          <x14:sparklines>
            <x14:sparkline>
              <xm:f>Table_D2!B3:K3</xm:f>
              <xm:sqref>M3</xm:sqref>
            </x14:sparkline>
            <x14:sparkline>
              <xm:f>Table_D2!B4:K4</xm:f>
              <xm:sqref>M4</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06"/>
  <sheetViews>
    <sheetView zoomScale="90" zoomScaleNormal="90" workbookViewId="0">
      <selection activeCell="J9" sqref="J9"/>
    </sheetView>
  </sheetViews>
  <sheetFormatPr defaultColWidth="9.109375" defaultRowHeight="14.4" x14ac:dyDescent="0.3"/>
  <cols>
    <col min="1" max="1" width="14.44140625" style="133" customWidth="1"/>
    <col min="2" max="11" width="8" style="133" bestFit="1" customWidth="1"/>
    <col min="12" max="12" width="13.44140625" style="133" customWidth="1"/>
    <col min="13" max="13" width="17.33203125" style="133" customWidth="1"/>
    <col min="14" max="14" width="13.44140625" style="134" customWidth="1"/>
    <col min="15" max="15" width="8.44140625" style="137" bestFit="1" customWidth="1"/>
    <col min="16" max="16" width="9.109375" style="133"/>
    <col min="17" max="17" width="7.33203125" style="133" customWidth="1"/>
    <col min="18" max="18" width="7.33203125" style="133" bestFit="1" customWidth="1"/>
    <col min="19" max="19" width="9.109375" style="133"/>
    <col min="20" max="20" width="12.33203125" style="133" customWidth="1"/>
    <col min="21" max="21" width="9.44140625" style="133" customWidth="1"/>
    <col min="22" max="16384" width="9.109375" style="133"/>
  </cols>
  <sheetData>
    <row r="1" spans="1:25" s="115" customFormat="1" ht="36.75" customHeight="1" x14ac:dyDescent="0.25">
      <c r="A1" s="113" t="s">
        <v>134</v>
      </c>
      <c r="N1" s="114"/>
      <c r="O1" s="116"/>
    </row>
    <row r="2" spans="1:25" s="120" customFormat="1" ht="66.75" customHeight="1" x14ac:dyDescent="0.25">
      <c r="A2" s="118" t="s">
        <v>0</v>
      </c>
      <c r="B2" s="119">
        <v>2009</v>
      </c>
      <c r="C2" s="119">
        <v>2010</v>
      </c>
      <c r="D2" s="119">
        <v>2011</v>
      </c>
      <c r="E2" s="119">
        <v>2012</v>
      </c>
      <c r="F2" s="119">
        <v>2013</v>
      </c>
      <c r="G2" s="119">
        <v>2014</v>
      </c>
      <c r="H2" s="119">
        <v>2015</v>
      </c>
      <c r="I2" s="119">
        <v>2016</v>
      </c>
      <c r="J2" s="119">
        <v>2017</v>
      </c>
      <c r="K2" s="293">
        <v>2018</v>
      </c>
      <c r="L2" s="294"/>
      <c r="M2" s="119" t="s">
        <v>159</v>
      </c>
      <c r="N2" s="119" t="s">
        <v>160</v>
      </c>
      <c r="O2" s="119" t="s">
        <v>117</v>
      </c>
    </row>
    <row r="3" spans="1:25" s="115" customFormat="1" ht="18" customHeight="1" x14ac:dyDescent="0.25">
      <c r="A3" s="121" t="s">
        <v>15</v>
      </c>
      <c r="B3" s="139">
        <v>3.2599999999999997E-2</v>
      </c>
      <c r="C3" s="139">
        <v>3.3000000000000015E-2</v>
      </c>
      <c r="D3" s="139">
        <v>5.0200000000000002E-2</v>
      </c>
      <c r="E3" s="139">
        <v>3.3700000000000008E-2</v>
      </c>
      <c r="F3" s="139">
        <v>3.2600000000000011E-2</v>
      </c>
      <c r="G3" s="139">
        <v>2.9800000000000007E-2</v>
      </c>
      <c r="H3" s="139">
        <v>3.2800000000000017E-2</v>
      </c>
      <c r="I3" s="139">
        <v>3.1900000000000012E-2</v>
      </c>
      <c r="J3" s="139">
        <v>3.1900000000000019E-2</v>
      </c>
      <c r="K3" s="139">
        <v>2.8199999999999992E-2</v>
      </c>
      <c r="L3" s="122">
        <v>2.8199999999999992E-2</v>
      </c>
      <c r="M3" s="123"/>
      <c r="N3" s="124">
        <f t="shared" ref="N3:N8" si="0">_xlfn.RRI(9,B3,K3)</f>
        <v>-1.5980961937019145E-2</v>
      </c>
      <c r="O3" s="140"/>
      <c r="P3" s="4"/>
      <c r="Q3" s="125"/>
      <c r="R3" s="125"/>
      <c r="S3" s="125"/>
      <c r="T3" s="125"/>
      <c r="U3" s="125"/>
      <c r="V3" s="125"/>
      <c r="W3" s="125"/>
      <c r="X3" s="126"/>
      <c r="Y3" s="125"/>
    </row>
    <row r="4" spans="1:25" s="115" customFormat="1" ht="18" customHeight="1" x14ac:dyDescent="0.25">
      <c r="A4" s="121" t="s">
        <v>1</v>
      </c>
      <c r="B4" s="139">
        <v>4.0899999999999992E-2</v>
      </c>
      <c r="C4" s="139">
        <v>3.8100000000000009E-2</v>
      </c>
      <c r="D4" s="139">
        <v>4.0099999999999997E-2</v>
      </c>
      <c r="E4" s="139">
        <v>3.85E-2</v>
      </c>
      <c r="F4" s="139">
        <v>3.8399999999999997E-2</v>
      </c>
      <c r="G4" s="139">
        <v>3.669999999999999E-2</v>
      </c>
      <c r="H4" s="139">
        <v>3.5099999999999992E-2</v>
      </c>
      <c r="I4" s="139">
        <v>3.3500000000000002E-2</v>
      </c>
      <c r="J4" s="139">
        <v>0.03</v>
      </c>
      <c r="K4" s="139">
        <v>2.9499999999999998E-2</v>
      </c>
      <c r="L4" s="122">
        <v>2.9499999999999998E-2</v>
      </c>
      <c r="M4" s="123"/>
      <c r="N4" s="124">
        <f t="shared" si="0"/>
        <v>-3.565331973337249E-2</v>
      </c>
      <c r="O4" s="140" t="s">
        <v>20</v>
      </c>
      <c r="P4" s="4"/>
      <c r="Q4" s="125"/>
      <c r="R4" s="125"/>
      <c r="S4" s="125"/>
      <c r="T4" s="125"/>
      <c r="U4" s="125"/>
      <c r="V4" s="125"/>
      <c r="W4" s="125"/>
      <c r="X4" s="126"/>
      <c r="Y4" s="125"/>
    </row>
    <row r="5" spans="1:25" s="115" customFormat="1" ht="18" customHeight="1" x14ac:dyDescent="0.25">
      <c r="A5" s="121" t="s">
        <v>3</v>
      </c>
      <c r="B5" s="139">
        <v>0.127</v>
      </c>
      <c r="C5" s="139">
        <v>0.1205</v>
      </c>
      <c r="D5" s="139">
        <v>0.1158</v>
      </c>
      <c r="E5" s="139">
        <v>0.10669999999999999</v>
      </c>
      <c r="F5" s="139">
        <v>0.1099</v>
      </c>
      <c r="G5" s="139">
        <v>9.2499999999999999E-2</v>
      </c>
      <c r="H5" s="139">
        <v>8.3999999999999991E-2</v>
      </c>
      <c r="I5" s="139">
        <v>7.2500000000000009E-2</v>
      </c>
      <c r="J5" s="139">
        <v>6.4500000000000002E-2</v>
      </c>
      <c r="K5" s="139">
        <v>5.8400000000000001E-2</v>
      </c>
      <c r="L5" s="122">
        <v>5.8400000000000001E-2</v>
      </c>
      <c r="M5" s="123"/>
      <c r="N5" s="124">
        <f t="shared" si="0"/>
        <v>-8.2698454697349821E-2</v>
      </c>
      <c r="O5" s="140" t="s">
        <v>20</v>
      </c>
      <c r="P5" s="4"/>
      <c r="Q5" s="125"/>
      <c r="R5" s="125"/>
      <c r="S5" s="125"/>
      <c r="T5" s="125"/>
      <c r="U5" s="125"/>
      <c r="V5" s="125"/>
      <c r="W5" s="125"/>
      <c r="X5" s="126"/>
      <c r="Y5" s="125"/>
    </row>
    <row r="6" spans="1:25" s="115" customFormat="1" ht="18" customHeight="1" x14ac:dyDescent="0.25">
      <c r="A6" s="121" t="s">
        <v>5</v>
      </c>
      <c r="B6" s="139">
        <v>0.24309999999999998</v>
      </c>
      <c r="C6" s="139">
        <v>0.1991</v>
      </c>
      <c r="D6" s="139">
        <v>0.17770000000000002</v>
      </c>
      <c r="E6" s="139">
        <v>0.17710000000000001</v>
      </c>
      <c r="F6" s="139">
        <v>0.16109999999999999</v>
      </c>
      <c r="G6" s="139">
        <v>0.14530000000000001</v>
      </c>
      <c r="H6" s="139">
        <v>0.1424</v>
      </c>
      <c r="I6" s="139">
        <v>0.1414</v>
      </c>
      <c r="J6" s="139">
        <v>8.0600000000000005E-2</v>
      </c>
      <c r="K6" s="139">
        <v>6.9599999999999995E-2</v>
      </c>
      <c r="L6" s="122">
        <v>6.9599999999999995E-2</v>
      </c>
      <c r="M6" s="123"/>
      <c r="N6" s="124">
        <f t="shared" si="0"/>
        <v>-0.12974376737930526</v>
      </c>
      <c r="O6" s="140" t="s">
        <v>20</v>
      </c>
      <c r="P6" s="4"/>
      <c r="Q6" s="125"/>
      <c r="R6" s="125"/>
      <c r="S6" s="125"/>
      <c r="T6" s="125"/>
      <c r="U6" s="125"/>
      <c r="V6" s="125"/>
      <c r="W6" s="125"/>
      <c r="X6" s="126"/>
      <c r="Y6" s="125"/>
    </row>
    <row r="7" spans="1:25" s="115" customFormat="1" ht="18" customHeight="1" x14ac:dyDescent="0.25">
      <c r="A7" s="121" t="s">
        <v>23</v>
      </c>
      <c r="B7" s="139">
        <v>0.5806</v>
      </c>
      <c r="C7" s="139">
        <v>0.54820000000000002</v>
      </c>
      <c r="D7" s="139">
        <v>0.41960000000000003</v>
      </c>
      <c r="E7" s="139">
        <v>0.35209999999999997</v>
      </c>
      <c r="F7" s="139">
        <v>0.34329999999999999</v>
      </c>
      <c r="G7" s="139">
        <v>0.32429999999999998</v>
      </c>
      <c r="H7" s="139">
        <v>0.28349999999999997</v>
      </c>
      <c r="I7" s="139">
        <v>0.24839999999999998</v>
      </c>
      <c r="J7" s="139">
        <v>0.23799999999999999</v>
      </c>
      <c r="K7" s="139">
        <v>0.21929999999999999</v>
      </c>
      <c r="L7" s="122">
        <v>0.21929999999999999</v>
      </c>
      <c r="M7" s="123"/>
      <c r="N7" s="124">
        <f t="shared" si="0"/>
        <v>-0.10253410121979334</v>
      </c>
      <c r="O7" s="140" t="s">
        <v>20</v>
      </c>
      <c r="P7" s="4"/>
      <c r="Q7" s="130"/>
      <c r="R7" s="125"/>
      <c r="S7" s="125"/>
      <c r="T7" s="125"/>
      <c r="U7" s="125"/>
      <c r="V7" s="125"/>
      <c r="W7" s="125"/>
      <c r="X7" s="126"/>
      <c r="Y7" s="125"/>
    </row>
    <row r="8" spans="1:25" s="115" customFormat="1" ht="18" customHeight="1" x14ac:dyDescent="0.25">
      <c r="A8" s="121" t="s">
        <v>6</v>
      </c>
      <c r="B8" s="139">
        <v>0.41980000000000001</v>
      </c>
      <c r="C8" s="139">
        <v>0.39850000000000002</v>
      </c>
      <c r="D8" s="139">
        <v>0.33440000000000009</v>
      </c>
      <c r="E8" s="139">
        <v>0.29920000000000013</v>
      </c>
      <c r="F8" s="139">
        <v>0.29850000000000004</v>
      </c>
      <c r="G8" s="141">
        <v>0.28240000000000004</v>
      </c>
      <c r="H8" s="141">
        <v>0.30860000000000004</v>
      </c>
      <c r="I8" s="139">
        <v>0.32900000000000001</v>
      </c>
      <c r="J8" s="139">
        <v>0.36970000000000008</v>
      </c>
      <c r="K8" s="139">
        <v>0.32040000000000007</v>
      </c>
      <c r="L8" s="122">
        <v>0.32040000000000007</v>
      </c>
      <c r="M8" s="123"/>
      <c r="N8" s="124">
        <f t="shared" si="0"/>
        <v>-2.9576914989975167E-2</v>
      </c>
      <c r="O8" s="142"/>
      <c r="P8" s="4"/>
      <c r="Q8" s="130"/>
      <c r="R8" s="125"/>
      <c r="S8" s="125"/>
      <c r="T8" s="125"/>
      <c r="U8" s="125"/>
      <c r="V8" s="125"/>
      <c r="W8" s="125"/>
      <c r="X8" s="126"/>
      <c r="Y8" s="125"/>
    </row>
    <row r="9" spans="1:25" s="115" customFormat="1" ht="18" customHeight="1" x14ac:dyDescent="0.25">
      <c r="A9" s="121" t="s">
        <v>27</v>
      </c>
      <c r="B9" s="219">
        <v>0.3004</v>
      </c>
      <c r="C9" s="222">
        <v>0.61129999999999995</v>
      </c>
      <c r="D9" s="222">
        <v>0.624</v>
      </c>
      <c r="E9" s="222">
        <v>0.68820000000000003</v>
      </c>
      <c r="F9" s="222">
        <v>0.76419999999999999</v>
      </c>
      <c r="G9" s="141">
        <v>0.45879999999999999</v>
      </c>
      <c r="H9" s="141">
        <v>0.45960000000000006</v>
      </c>
      <c r="I9" s="141">
        <v>0.51060000000000005</v>
      </c>
      <c r="J9" s="141">
        <v>0.60870000000000002</v>
      </c>
      <c r="K9" s="141">
        <v>0.57069999999999999</v>
      </c>
      <c r="L9" s="122">
        <v>0.57069999999999999</v>
      </c>
      <c r="M9" s="123"/>
      <c r="N9" s="124">
        <f>_xlfn.RRI(4,G9,K9)</f>
        <v>5.6078292406085417E-2</v>
      </c>
      <c r="O9" s="142" t="s">
        <v>14</v>
      </c>
      <c r="P9" s="4"/>
      <c r="Q9" s="125"/>
      <c r="R9" s="125"/>
      <c r="S9" s="125"/>
      <c r="T9" s="125"/>
      <c r="U9" s="125"/>
      <c r="V9" s="125"/>
      <c r="W9" s="125"/>
      <c r="X9" s="126"/>
      <c r="Y9" s="125"/>
    </row>
    <row r="10" spans="1:25" s="115" customFormat="1" ht="18" customHeight="1" x14ac:dyDescent="0.25">
      <c r="A10" s="121" t="s">
        <v>19</v>
      </c>
      <c r="B10" s="139">
        <v>0.45079999999999998</v>
      </c>
      <c r="C10" s="139">
        <v>0.57020000000000004</v>
      </c>
      <c r="D10" s="139">
        <v>0.49660000000000004</v>
      </c>
      <c r="E10" s="139">
        <v>0.46779999999999999</v>
      </c>
      <c r="F10" s="139">
        <v>0.51819999999999999</v>
      </c>
      <c r="G10" s="139">
        <v>0.48290000000000005</v>
      </c>
      <c r="H10" s="139">
        <v>0.51689999999999992</v>
      </c>
      <c r="I10" s="139">
        <v>0.57140000000000002</v>
      </c>
      <c r="J10" s="139">
        <v>0.66260000000000008</v>
      </c>
      <c r="K10" s="139">
        <v>0.60260000000000002</v>
      </c>
      <c r="L10" s="122">
        <v>0.60260000000000002</v>
      </c>
      <c r="M10" s="123"/>
      <c r="N10" s="124">
        <f t="shared" ref="N10:N19" si="1">_xlfn.RRI(9,B10,K10)</f>
        <v>3.2773354055298576E-2</v>
      </c>
      <c r="O10" s="142" t="s">
        <v>14</v>
      </c>
      <c r="P10" s="4"/>
      <c r="Q10" s="125"/>
      <c r="R10" s="125"/>
      <c r="S10" s="125"/>
      <c r="T10" s="125"/>
      <c r="U10" s="125"/>
      <c r="V10" s="125"/>
      <c r="W10" s="125"/>
      <c r="X10" s="126"/>
      <c r="Y10" s="125"/>
    </row>
    <row r="11" spans="1:25" s="115" customFormat="1" ht="18" customHeight="1" x14ac:dyDescent="0.25">
      <c r="A11" s="121" t="s">
        <v>7</v>
      </c>
      <c r="B11" s="139">
        <v>1.3265</v>
      </c>
      <c r="C11" s="139">
        <v>1.2086000000000001</v>
      </c>
      <c r="D11" s="139">
        <v>1.2107000000000001</v>
      </c>
      <c r="E11" s="139">
        <v>1.2401</v>
      </c>
      <c r="F11" s="139">
        <v>1.3579999999999999</v>
      </c>
      <c r="G11" s="139">
        <v>1.1034000000000002</v>
      </c>
      <c r="H11" s="139">
        <v>1.1631999999999998</v>
      </c>
      <c r="I11" s="139">
        <v>1.1668999999999998</v>
      </c>
      <c r="J11" s="139">
        <v>1.0813000000000001</v>
      </c>
      <c r="K11" s="139">
        <v>1.149</v>
      </c>
      <c r="L11" s="122">
        <v>1.149</v>
      </c>
      <c r="M11" s="123"/>
      <c r="N11" s="124">
        <f t="shared" si="1"/>
        <v>-1.5834614883765585E-2</v>
      </c>
      <c r="O11" s="140" t="s">
        <v>20</v>
      </c>
      <c r="P11" s="4"/>
      <c r="Q11" s="125"/>
      <c r="R11" s="125"/>
      <c r="S11" s="125"/>
      <c r="T11" s="125"/>
      <c r="U11" s="125"/>
      <c r="V11" s="125"/>
      <c r="W11" s="125"/>
      <c r="X11" s="126"/>
      <c r="Y11" s="125"/>
    </row>
    <row r="12" spans="1:25" s="115" customFormat="1" ht="18" customHeight="1" x14ac:dyDescent="0.25">
      <c r="A12" s="121" t="s">
        <v>9</v>
      </c>
      <c r="B12" s="139">
        <v>0.82550000000000001</v>
      </c>
      <c r="C12" s="139">
        <v>0.8891</v>
      </c>
      <c r="D12" s="139">
        <v>0.98490000000000011</v>
      </c>
      <c r="E12" s="139">
        <v>0.99450000000000005</v>
      </c>
      <c r="F12" s="139">
        <v>1.0973000000000002</v>
      </c>
      <c r="G12" s="139">
        <v>1.1397999999999999</v>
      </c>
      <c r="H12" s="139">
        <v>1.2168000000000001</v>
      </c>
      <c r="I12" s="139">
        <v>1.1573</v>
      </c>
      <c r="J12" s="139">
        <v>1.1832</v>
      </c>
      <c r="K12" s="139">
        <v>1.1841999999999999</v>
      </c>
      <c r="L12" s="122">
        <v>1.1841999999999999</v>
      </c>
      <c r="M12" s="123"/>
      <c r="N12" s="124">
        <f t="shared" si="1"/>
        <v>4.0907164294618825E-2</v>
      </c>
      <c r="O12" s="142" t="s">
        <v>14</v>
      </c>
      <c r="P12" s="4"/>
      <c r="Q12" s="125"/>
      <c r="R12" s="125"/>
      <c r="S12" s="125"/>
      <c r="T12" s="125"/>
      <c r="U12" s="125"/>
      <c r="V12" s="125"/>
      <c r="W12" s="125"/>
      <c r="X12" s="126"/>
      <c r="Y12" s="125"/>
    </row>
    <row r="13" spans="1:25" s="115" customFormat="1" ht="18" customHeight="1" x14ac:dyDescent="0.25">
      <c r="A13" s="121" t="s">
        <v>12</v>
      </c>
      <c r="B13" s="139">
        <v>1.8156999999999999</v>
      </c>
      <c r="C13" s="139">
        <v>1.5935000000000001</v>
      </c>
      <c r="D13" s="139">
        <v>1.5210000000000001</v>
      </c>
      <c r="E13" s="139">
        <v>1.5332000000000001</v>
      </c>
      <c r="F13" s="139">
        <v>1.5315000000000001</v>
      </c>
      <c r="G13" s="139">
        <v>1.4224999999999999</v>
      </c>
      <c r="H13" s="139">
        <v>1.4401999999999999</v>
      </c>
      <c r="I13" s="139">
        <v>1.3178000000000001</v>
      </c>
      <c r="J13" s="139">
        <v>1.1726000000000001</v>
      </c>
      <c r="K13" s="139">
        <v>1.2505999999999999</v>
      </c>
      <c r="L13" s="122">
        <v>1.2505999999999999</v>
      </c>
      <c r="M13" s="123"/>
      <c r="N13" s="124">
        <f t="shared" si="1"/>
        <v>-4.0581123397130714E-2</v>
      </c>
      <c r="O13" s="140" t="s">
        <v>20</v>
      </c>
      <c r="P13" s="4"/>
      <c r="Q13" s="125"/>
      <c r="R13" s="125"/>
      <c r="S13" s="125"/>
      <c r="T13" s="125"/>
      <c r="U13" s="125"/>
      <c r="V13" s="125"/>
      <c r="W13" s="125"/>
      <c r="X13" s="126"/>
      <c r="Y13" s="125"/>
    </row>
    <row r="14" spans="1:25" s="115" customFormat="1" ht="18" customHeight="1" x14ac:dyDescent="0.25">
      <c r="A14" s="121" t="s">
        <v>17</v>
      </c>
      <c r="B14" s="139">
        <v>2.9169</v>
      </c>
      <c r="C14" s="139">
        <v>2.6704000000000003</v>
      </c>
      <c r="D14" s="139">
        <v>2.5497000000000005</v>
      </c>
      <c r="E14" s="139">
        <v>2.3918000000000004</v>
      </c>
      <c r="F14" s="139">
        <v>2.2458999999999998</v>
      </c>
      <c r="G14" s="139">
        <v>2.0539000000000005</v>
      </c>
      <c r="H14" s="139">
        <v>2.1231000000000004</v>
      </c>
      <c r="I14" s="139">
        <v>1.9415999999999998</v>
      </c>
      <c r="J14" s="139">
        <v>1.6004999999999998</v>
      </c>
      <c r="K14" s="139">
        <v>1.3977999999999999</v>
      </c>
      <c r="L14" s="122">
        <v>1.3977999999999999</v>
      </c>
      <c r="M14" s="123"/>
      <c r="N14" s="124">
        <f t="shared" si="1"/>
        <v>-7.8484571871129116E-2</v>
      </c>
      <c r="O14" s="140" t="s">
        <v>20</v>
      </c>
      <c r="P14" s="4"/>
      <c r="Q14" s="125"/>
      <c r="R14" s="125"/>
      <c r="S14" s="125"/>
      <c r="T14" s="125"/>
      <c r="U14" s="125"/>
      <c r="V14" s="125"/>
      <c r="W14" s="125"/>
      <c r="X14" s="126"/>
      <c r="Y14" s="125"/>
    </row>
    <row r="15" spans="1:25" s="115" customFormat="1" ht="18" customHeight="1" x14ac:dyDescent="0.25">
      <c r="A15" s="121" t="s">
        <v>28</v>
      </c>
      <c r="B15" s="139">
        <v>1.8039999999999998</v>
      </c>
      <c r="C15" s="139">
        <v>1.7045999999999999</v>
      </c>
      <c r="D15" s="139">
        <v>1.6597999999999999</v>
      </c>
      <c r="E15" s="139">
        <v>1.5835999999999997</v>
      </c>
      <c r="F15" s="139">
        <v>1.9540999999999999</v>
      </c>
      <c r="G15" s="139">
        <v>1.4848000000000001</v>
      </c>
      <c r="H15" s="139">
        <v>1.4422999999999999</v>
      </c>
      <c r="I15" s="139">
        <v>1.4073</v>
      </c>
      <c r="J15" s="139">
        <v>1.5133000000000001</v>
      </c>
      <c r="K15" s="139">
        <v>1.4102999999999999</v>
      </c>
      <c r="L15" s="122">
        <v>1.4102999999999999</v>
      </c>
      <c r="M15" s="123"/>
      <c r="N15" s="124">
        <f t="shared" si="1"/>
        <v>-2.6985210585901753E-2</v>
      </c>
      <c r="O15" s="140" t="s">
        <v>20</v>
      </c>
      <c r="P15" s="4"/>
      <c r="Q15" s="125"/>
      <c r="R15" s="125"/>
      <c r="S15" s="125"/>
      <c r="T15" s="125"/>
      <c r="U15" s="125"/>
      <c r="V15" s="125"/>
      <c r="W15" s="125"/>
      <c r="X15" s="126"/>
      <c r="Y15" s="125"/>
    </row>
    <row r="16" spans="1:25" s="115" customFormat="1" ht="18" customHeight="1" x14ac:dyDescent="0.25">
      <c r="A16" s="121" t="s">
        <v>29</v>
      </c>
      <c r="B16" s="139">
        <v>1.9570999999999998</v>
      </c>
      <c r="C16" s="139">
        <v>1.8122</v>
      </c>
      <c r="D16" s="139">
        <v>1.6482999999999997</v>
      </c>
      <c r="E16" s="139">
        <v>1.5490000000000002</v>
      </c>
      <c r="F16" s="139">
        <v>1.425</v>
      </c>
      <c r="G16" s="139">
        <v>1.4386000000000001</v>
      </c>
      <c r="H16" s="139">
        <v>1.5581000000000003</v>
      </c>
      <c r="I16" s="139">
        <v>1.5443</v>
      </c>
      <c r="J16" s="139">
        <v>1.6406000000000001</v>
      </c>
      <c r="K16" s="139">
        <v>1.6223000000000001</v>
      </c>
      <c r="L16" s="122">
        <v>1.6223000000000001</v>
      </c>
      <c r="M16" s="123"/>
      <c r="N16" s="124">
        <f t="shared" si="1"/>
        <v>-2.0630756253977256E-2</v>
      </c>
      <c r="O16" s="140"/>
      <c r="P16" s="4"/>
      <c r="Q16" s="125"/>
      <c r="R16" s="125"/>
      <c r="S16" s="125"/>
      <c r="T16" s="125"/>
      <c r="U16" s="125"/>
      <c r="V16" s="125"/>
      <c r="W16" s="125"/>
      <c r="X16" s="126"/>
      <c r="Y16" s="125"/>
    </row>
    <row r="17" spans="1:25" s="115" customFormat="1" ht="18" customHeight="1" x14ac:dyDescent="0.25">
      <c r="A17" s="121" t="s">
        <v>30</v>
      </c>
      <c r="B17" s="139">
        <v>2.3249</v>
      </c>
      <c r="C17" s="139">
        <v>2.3302999999999998</v>
      </c>
      <c r="D17" s="139">
        <v>2.3596000000000004</v>
      </c>
      <c r="E17" s="139">
        <v>2.3042000000000002</v>
      </c>
      <c r="F17" s="139">
        <v>2.2776000000000001</v>
      </c>
      <c r="G17" s="139">
        <v>2.2494000000000001</v>
      </c>
      <c r="H17" s="139">
        <v>2.1027</v>
      </c>
      <c r="I17" s="139">
        <v>2.0510000000000002</v>
      </c>
      <c r="J17" s="139">
        <v>1.94</v>
      </c>
      <c r="K17" s="139">
        <v>1.9196</v>
      </c>
      <c r="L17" s="122">
        <v>1.9196</v>
      </c>
      <c r="M17" s="123"/>
      <c r="N17" s="124">
        <f t="shared" si="1"/>
        <v>-2.1059550573295782E-2</v>
      </c>
      <c r="O17" s="140" t="s">
        <v>20</v>
      </c>
      <c r="P17" s="4"/>
      <c r="Q17" s="125"/>
      <c r="R17" s="125"/>
      <c r="S17" s="125"/>
      <c r="T17" s="125"/>
      <c r="U17" s="125"/>
      <c r="V17" s="125"/>
      <c r="W17" s="125"/>
      <c r="X17" s="126"/>
      <c r="Y17" s="125"/>
    </row>
    <row r="18" spans="1:25" s="115" customFormat="1" ht="18" customHeight="1" x14ac:dyDescent="0.25">
      <c r="A18" s="127" t="s">
        <v>16</v>
      </c>
      <c r="B18" s="146">
        <v>2.1651268965179571</v>
      </c>
      <c r="C18" s="146">
        <v>2.0627909844048671</v>
      </c>
      <c r="D18" s="146">
        <v>2.109140803848272</v>
      </c>
      <c r="E18" s="146">
        <v>2.0088958686555096</v>
      </c>
      <c r="F18" s="146">
        <v>2.1593433913033073</v>
      </c>
      <c r="G18" s="146">
        <v>2.0919710094452268</v>
      </c>
      <c r="H18" s="146">
        <v>2.1648598578443861</v>
      </c>
      <c r="I18" s="146">
        <v>2.1360054144257434</v>
      </c>
      <c r="J18" s="146">
        <v>2.1148528607284138</v>
      </c>
      <c r="K18" s="146">
        <v>2.0088262726850017</v>
      </c>
      <c r="L18" s="128">
        <v>2.0088262726850017</v>
      </c>
      <c r="M18" s="123"/>
      <c r="N18" s="129">
        <f t="shared" si="1"/>
        <v>-8.2908139246649082E-3</v>
      </c>
      <c r="O18" s="140"/>
      <c r="P18" s="4"/>
      <c r="Q18" s="125"/>
      <c r="R18" s="125"/>
      <c r="S18" s="125"/>
      <c r="T18" s="125"/>
      <c r="U18" s="125"/>
      <c r="V18" s="125"/>
      <c r="W18" s="125"/>
      <c r="X18" s="126"/>
      <c r="Y18" s="125"/>
    </row>
    <row r="19" spans="1:25" s="115" customFormat="1" ht="18" customHeight="1" x14ac:dyDescent="0.25">
      <c r="A19" s="121" t="s">
        <v>18</v>
      </c>
      <c r="B19" s="139">
        <v>2.7747999999999999</v>
      </c>
      <c r="C19" s="139">
        <v>2.5975000000000001</v>
      </c>
      <c r="D19" s="139">
        <v>2.5288999999999997</v>
      </c>
      <c r="E19" s="139">
        <v>2.3605</v>
      </c>
      <c r="F19" s="139">
        <v>2.4776000000000002</v>
      </c>
      <c r="G19" s="139">
        <v>2.3423999999999996</v>
      </c>
      <c r="H19" s="139">
        <v>2.3273999999999999</v>
      </c>
      <c r="I19" s="139">
        <v>2.2593999999999999</v>
      </c>
      <c r="J19" s="139">
        <v>1.9367000000000003</v>
      </c>
      <c r="K19" s="139">
        <v>2.0515000000000003</v>
      </c>
      <c r="L19" s="122">
        <v>2.0515000000000003</v>
      </c>
      <c r="M19" s="123"/>
      <c r="N19" s="124">
        <f t="shared" si="1"/>
        <v>-3.2999611896547987E-2</v>
      </c>
      <c r="O19" s="140" t="s">
        <v>20</v>
      </c>
      <c r="P19" s="4"/>
      <c r="Q19" s="125"/>
      <c r="R19" s="125"/>
      <c r="S19" s="125"/>
      <c r="T19" s="125"/>
      <c r="U19" s="125"/>
      <c r="V19" s="125"/>
      <c r="W19" s="125"/>
      <c r="X19" s="126"/>
      <c r="Y19" s="125"/>
    </row>
    <row r="20" spans="1:25" s="115" customFormat="1" ht="18" customHeight="1" x14ac:dyDescent="0.25">
      <c r="A20" s="121" t="s">
        <v>22</v>
      </c>
      <c r="B20" s="222">
        <v>1.2625999999999999</v>
      </c>
      <c r="C20" s="222">
        <v>1.0884</v>
      </c>
      <c r="D20" s="222">
        <v>1.3205</v>
      </c>
      <c r="E20" s="141">
        <v>0.92410000000000003</v>
      </c>
      <c r="F20" s="141">
        <v>1.2149000000000001</v>
      </c>
      <c r="G20" s="141">
        <v>1.0658000000000001</v>
      </c>
      <c r="H20" s="141">
        <v>1.1574000000000002</v>
      </c>
      <c r="I20" s="141">
        <v>1.2273000000000001</v>
      </c>
      <c r="J20" s="141">
        <v>1.2946000000000002</v>
      </c>
      <c r="K20" s="141">
        <v>2.1061000000000001</v>
      </c>
      <c r="L20" s="122">
        <v>2.1061000000000001</v>
      </c>
      <c r="M20" s="123"/>
      <c r="N20" s="124">
        <f>_xlfn.RRI(6,E20,K20)</f>
        <v>0.14716706414553316</v>
      </c>
      <c r="O20" s="142" t="s">
        <v>14</v>
      </c>
      <c r="P20" s="4"/>
      <c r="Q20" s="125"/>
      <c r="R20" s="125"/>
      <c r="S20" s="125"/>
      <c r="T20" s="125"/>
      <c r="U20" s="125"/>
      <c r="V20" s="125"/>
      <c r="W20" s="125"/>
      <c r="X20" s="126"/>
      <c r="Y20" s="125"/>
    </row>
    <row r="21" spans="1:25" s="115" customFormat="1" ht="18" customHeight="1" x14ac:dyDescent="0.25">
      <c r="A21" s="121" t="s">
        <v>2</v>
      </c>
      <c r="B21" s="139">
        <v>1.9789999999999996</v>
      </c>
      <c r="C21" s="139">
        <v>1.9223999999999999</v>
      </c>
      <c r="D21" s="139">
        <v>1.9075</v>
      </c>
      <c r="E21" s="139">
        <v>1.7695000000000001</v>
      </c>
      <c r="F21" s="139">
        <v>1.8129999999999997</v>
      </c>
      <c r="G21" s="139">
        <v>1.8749</v>
      </c>
      <c r="H21" s="139">
        <v>1.9764999999999997</v>
      </c>
      <c r="I21" s="139">
        <v>2.0596999999999999</v>
      </c>
      <c r="J21" s="139">
        <v>2.1048</v>
      </c>
      <c r="K21" s="139">
        <v>2.1255000000000002</v>
      </c>
      <c r="L21" s="122">
        <v>2.1255000000000002</v>
      </c>
      <c r="M21" s="123"/>
      <c r="N21" s="124">
        <f>_xlfn.RRI(9,B21,K21)</f>
        <v>7.9666105926274877E-3</v>
      </c>
      <c r="O21" s="140"/>
      <c r="P21" s="4"/>
      <c r="Q21" s="125"/>
      <c r="R21" s="125"/>
      <c r="S21" s="125"/>
      <c r="T21" s="125"/>
      <c r="U21" s="125"/>
      <c r="V21" s="125"/>
      <c r="W21" s="125"/>
      <c r="X21" s="126"/>
      <c r="Y21" s="125"/>
    </row>
    <row r="22" spans="1:25" s="115" customFormat="1" ht="18" customHeight="1" x14ac:dyDescent="0.25">
      <c r="A22" s="121" t="s">
        <v>21</v>
      </c>
      <c r="B22" s="220">
        <v>1.5553999999999999</v>
      </c>
      <c r="C22" s="221">
        <v>1.5551000000000001</v>
      </c>
      <c r="D22" s="221">
        <v>1.5325</v>
      </c>
      <c r="E22" s="221">
        <v>1.4410000000000001</v>
      </c>
      <c r="F22" s="221">
        <v>1.5666999999999998</v>
      </c>
      <c r="G22" s="221">
        <v>1.6410999999999998</v>
      </c>
      <c r="H22" s="221">
        <v>1.6434000000000002</v>
      </c>
      <c r="I22" s="141">
        <v>2.2397999999999998</v>
      </c>
      <c r="J22" s="141">
        <v>2.2689999999999997</v>
      </c>
      <c r="K22" s="141">
        <v>2.3186</v>
      </c>
      <c r="L22" s="122">
        <v>2.3186</v>
      </c>
      <c r="M22" s="123"/>
      <c r="N22" s="124" t="s">
        <v>11</v>
      </c>
      <c r="O22" s="142"/>
      <c r="P22" s="4"/>
      <c r="Q22" s="125"/>
      <c r="R22" s="125"/>
      <c r="S22" s="125"/>
      <c r="T22" s="125"/>
      <c r="U22" s="125"/>
      <c r="V22" s="125"/>
      <c r="W22" s="125"/>
      <c r="X22" s="126"/>
      <c r="Y22" s="125"/>
    </row>
    <row r="23" spans="1:25" s="115" customFormat="1" ht="18" customHeight="1" x14ac:dyDescent="0.25">
      <c r="A23" s="121" t="s">
        <v>31</v>
      </c>
      <c r="B23" s="139">
        <v>2.3861000000000003</v>
      </c>
      <c r="C23" s="139">
        <v>2.6104000000000003</v>
      </c>
      <c r="D23" s="139">
        <v>2.7208000000000006</v>
      </c>
      <c r="E23" s="139">
        <v>2.8179000000000003</v>
      </c>
      <c r="F23" s="139">
        <v>3.2222000000000004</v>
      </c>
      <c r="G23" s="139">
        <v>3.0144000000000002</v>
      </c>
      <c r="H23" s="139">
        <v>3.1147</v>
      </c>
      <c r="I23" s="139">
        <v>3.0342999999999996</v>
      </c>
      <c r="J23" s="139">
        <v>2.8133999999999997</v>
      </c>
      <c r="K23" s="139">
        <v>2.4872999999999998</v>
      </c>
      <c r="L23" s="122">
        <v>2.4872999999999998</v>
      </c>
      <c r="M23" s="123"/>
      <c r="N23" s="124">
        <f t="shared" ref="N23:N28" si="2">_xlfn.RRI(9,B23,K23)</f>
        <v>4.6259502535364039E-3</v>
      </c>
      <c r="O23" s="140"/>
      <c r="P23" s="4"/>
      <c r="Q23" s="125"/>
      <c r="R23" s="125"/>
      <c r="S23" s="125"/>
      <c r="T23" s="125"/>
      <c r="U23" s="125"/>
      <c r="V23" s="125"/>
      <c r="W23" s="125"/>
      <c r="X23" s="126"/>
      <c r="Y23" s="125"/>
    </row>
    <row r="24" spans="1:25" s="115" customFormat="1" ht="18" customHeight="1" x14ac:dyDescent="0.25">
      <c r="A24" s="121" t="s">
        <v>13</v>
      </c>
      <c r="B24" s="139">
        <v>3.9138999999999995</v>
      </c>
      <c r="C24" s="139">
        <v>3.4544000000000001</v>
      </c>
      <c r="D24" s="139">
        <v>2.8726000000000003</v>
      </c>
      <c r="E24" s="139">
        <v>3.5275999999999996</v>
      </c>
      <c r="F24" s="139">
        <v>2.9851999999999999</v>
      </c>
      <c r="G24" s="139">
        <v>2.8059000000000003</v>
      </c>
      <c r="H24" s="139">
        <v>2.7390999999999996</v>
      </c>
      <c r="I24" s="139">
        <v>2.4893000000000001</v>
      </c>
      <c r="J24" s="139">
        <v>2.4745999999999997</v>
      </c>
      <c r="K24" s="139">
        <v>2.5245999999999986</v>
      </c>
      <c r="L24" s="122">
        <v>2.5245999999999986</v>
      </c>
      <c r="M24" s="123"/>
      <c r="N24" s="124">
        <f t="shared" si="2"/>
        <v>-4.7549225745019741E-2</v>
      </c>
      <c r="O24" s="140" t="s">
        <v>20</v>
      </c>
      <c r="P24" s="4"/>
      <c r="Q24" s="125"/>
      <c r="R24" s="125"/>
      <c r="S24" s="125"/>
      <c r="T24" s="125"/>
      <c r="U24" s="125"/>
      <c r="V24" s="125"/>
      <c r="W24" s="125"/>
      <c r="X24" s="126"/>
      <c r="Y24" s="125"/>
    </row>
    <row r="25" spans="1:25" s="115" customFormat="1" ht="18" customHeight="1" x14ac:dyDescent="0.25">
      <c r="A25" s="121" t="s">
        <v>24</v>
      </c>
      <c r="B25" s="139">
        <v>5.5047000000000006</v>
      </c>
      <c r="C25" s="139">
        <v>5.0427999999999997</v>
      </c>
      <c r="D25" s="139">
        <v>5.6822999999999997</v>
      </c>
      <c r="E25" s="139">
        <v>5.2712999999999992</v>
      </c>
      <c r="F25" s="139">
        <v>5.5178999999999991</v>
      </c>
      <c r="G25" s="139">
        <v>4.5660999999999996</v>
      </c>
      <c r="H25" s="139">
        <v>4.1083999999999996</v>
      </c>
      <c r="I25" s="139">
        <v>3.5728999999999997</v>
      </c>
      <c r="J25" s="139">
        <v>3.1204000000000005</v>
      </c>
      <c r="K25" s="139">
        <v>2.7228000000000003</v>
      </c>
      <c r="L25" s="122">
        <v>2.7228000000000003</v>
      </c>
      <c r="M25" s="123"/>
      <c r="N25" s="124">
        <f t="shared" si="2"/>
        <v>-7.5235088364019154E-2</v>
      </c>
      <c r="O25" s="140" t="s">
        <v>20</v>
      </c>
      <c r="P25" s="117"/>
      <c r="Q25" s="125"/>
      <c r="R25" s="125"/>
      <c r="S25" s="125"/>
      <c r="T25" s="125"/>
      <c r="U25" s="125"/>
      <c r="V25" s="125"/>
      <c r="W25" s="125"/>
      <c r="X25" s="126"/>
      <c r="Y25" s="125"/>
    </row>
    <row r="26" spans="1:25" s="115" customFormat="1" ht="18" customHeight="1" x14ac:dyDescent="0.25">
      <c r="A26" s="121" t="s">
        <v>8</v>
      </c>
      <c r="B26" s="139">
        <v>4.3263999999999996</v>
      </c>
      <c r="C26" s="139">
        <v>4.0401999999999996</v>
      </c>
      <c r="D26" s="139">
        <v>3.8017999999999996</v>
      </c>
      <c r="E26" s="139">
        <v>3.6227</v>
      </c>
      <c r="F26" s="139">
        <v>3.7961</v>
      </c>
      <c r="G26" s="139">
        <v>3.3938000000000001</v>
      </c>
      <c r="H26" s="139">
        <v>3.4617000000000004</v>
      </c>
      <c r="I26" s="139">
        <v>3.3834</v>
      </c>
      <c r="J26" s="139">
        <v>2.3586999999999998</v>
      </c>
      <c r="K26" s="139">
        <v>2.8768000000000002</v>
      </c>
      <c r="L26" s="122">
        <v>2.8768000000000002</v>
      </c>
      <c r="M26" s="123"/>
      <c r="N26" s="124">
        <f t="shared" si="2"/>
        <v>-4.4327207089981946E-2</v>
      </c>
      <c r="O26" s="140" t="s">
        <v>20</v>
      </c>
      <c r="P26" s="4"/>
      <c r="Q26" s="125"/>
      <c r="R26" s="125"/>
      <c r="S26" s="125"/>
      <c r="T26" s="125"/>
      <c r="U26" s="125"/>
      <c r="V26" s="125"/>
      <c r="W26" s="125"/>
      <c r="X26" s="126"/>
      <c r="Y26" s="125"/>
    </row>
    <row r="27" spans="1:25" s="115" customFormat="1" ht="18" customHeight="1" x14ac:dyDescent="0.25">
      <c r="A27" s="121" t="s">
        <v>10</v>
      </c>
      <c r="B27" s="139">
        <v>2.8934000000000002</v>
      </c>
      <c r="C27" s="139">
        <v>2.4502000000000002</v>
      </c>
      <c r="D27" s="139">
        <v>2.5931000000000006</v>
      </c>
      <c r="E27" s="139">
        <v>2.1953000000000005</v>
      </c>
      <c r="F27" s="139">
        <v>2.5041000000000002</v>
      </c>
      <c r="G27" s="139">
        <v>2.3715999999999999</v>
      </c>
      <c r="H27" s="139">
        <v>2.8673000000000002</v>
      </c>
      <c r="I27" s="139">
        <v>2.7538999999999998</v>
      </c>
      <c r="J27" s="139">
        <v>3.9906999999999999</v>
      </c>
      <c r="K27" s="139">
        <v>3.0106999999999995</v>
      </c>
      <c r="L27" s="122">
        <v>3.0106999999999995</v>
      </c>
      <c r="M27" s="123"/>
      <c r="N27" s="124">
        <f t="shared" si="2"/>
        <v>4.4253551634958477E-3</v>
      </c>
      <c r="O27" s="142"/>
      <c r="P27" s="4"/>
      <c r="Q27" s="125"/>
      <c r="R27" s="125"/>
      <c r="S27" s="125"/>
      <c r="T27" s="125"/>
      <c r="U27" s="125"/>
      <c r="V27" s="125"/>
      <c r="W27" s="125"/>
      <c r="X27" s="126"/>
      <c r="Y27" s="125"/>
    </row>
    <row r="28" spans="1:25" s="115" customFormat="1" ht="18" customHeight="1" x14ac:dyDescent="0.25">
      <c r="A28" s="121" t="s">
        <v>4</v>
      </c>
      <c r="B28" s="139">
        <v>2.3020999999999998</v>
      </c>
      <c r="C28" s="139">
        <v>2.3679999999999999</v>
      </c>
      <c r="D28" s="139">
        <v>2.5882000000000001</v>
      </c>
      <c r="E28" s="139">
        <v>2.4371</v>
      </c>
      <c r="F28" s="139">
        <v>2.8018000000000001</v>
      </c>
      <c r="G28" s="139">
        <v>3.3788</v>
      </c>
      <c r="H28" s="139">
        <v>3.8951000000000002</v>
      </c>
      <c r="I28" s="139">
        <v>3.8438999999999997</v>
      </c>
      <c r="J28" s="139">
        <v>4.1129999999999995</v>
      </c>
      <c r="K28" s="139">
        <v>4.4471999999999996</v>
      </c>
      <c r="L28" s="122">
        <v>4.4471999999999996</v>
      </c>
      <c r="M28" s="123"/>
      <c r="N28" s="124">
        <f t="shared" si="2"/>
        <v>7.5904213860842562E-2</v>
      </c>
      <c r="O28" s="142" t="s">
        <v>14</v>
      </c>
      <c r="P28" s="4"/>
      <c r="Q28" s="125"/>
      <c r="R28" s="125"/>
      <c r="S28" s="125"/>
      <c r="T28" s="125"/>
      <c r="U28" s="125"/>
      <c r="V28" s="125"/>
      <c r="W28" s="125"/>
      <c r="X28" s="126"/>
      <c r="Y28" s="125"/>
    </row>
    <row r="29" spans="1:25" s="115" customFormat="1" ht="18" customHeight="1" x14ac:dyDescent="0.25">
      <c r="A29" s="121" t="s">
        <v>32</v>
      </c>
      <c r="B29" s="218">
        <v>2.4732999999999996</v>
      </c>
      <c r="C29" s="219"/>
      <c r="D29" s="144">
        <v>4.0613000000000001</v>
      </c>
      <c r="E29" s="144">
        <v>4.3610999999999995</v>
      </c>
      <c r="F29" s="144">
        <v>4.8136000000000001</v>
      </c>
      <c r="G29" s="144">
        <v>5.3278999999999996</v>
      </c>
      <c r="H29" s="144">
        <v>5.2693000000000003</v>
      </c>
      <c r="I29" s="144">
        <v>4.9420999999999999</v>
      </c>
      <c r="J29" s="144">
        <v>4.9535</v>
      </c>
      <c r="K29" s="144">
        <v>5.1460999999999997</v>
      </c>
      <c r="L29" s="122">
        <v>5.1460999999999997</v>
      </c>
      <c r="M29" s="123"/>
      <c r="N29" s="124">
        <f>_xlfn.RRI(7,D29,K29)</f>
        <v>3.4397811138815015E-2</v>
      </c>
      <c r="O29" s="142" t="s">
        <v>14</v>
      </c>
      <c r="P29" s="4"/>
      <c r="Q29" s="125"/>
      <c r="R29" s="125"/>
      <c r="S29" s="125"/>
      <c r="T29" s="125"/>
      <c r="U29" s="125"/>
      <c r="V29" s="125"/>
      <c r="W29" s="125"/>
      <c r="X29" s="126"/>
      <c r="Y29" s="125"/>
    </row>
    <row r="30" spans="1:25" s="115" customFormat="1" ht="18" customHeight="1" x14ac:dyDescent="0.25">
      <c r="A30" s="121" t="s">
        <v>26</v>
      </c>
      <c r="B30" s="218">
        <v>4.1172000000000004</v>
      </c>
      <c r="C30" s="219"/>
      <c r="D30" s="141">
        <v>3.8803000000000001</v>
      </c>
      <c r="E30" s="141">
        <v>3.4877000000000002</v>
      </c>
      <c r="F30" s="141">
        <v>4.5111999999999997</v>
      </c>
      <c r="G30" s="141">
        <v>4.3651</v>
      </c>
      <c r="H30" s="141">
        <v>4.7085999999999997</v>
      </c>
      <c r="I30" s="141">
        <v>4.6227000000000009</v>
      </c>
      <c r="J30" s="141">
        <v>4.581900000000001</v>
      </c>
      <c r="K30" s="141">
        <v>6.214500000000001</v>
      </c>
      <c r="L30" s="122">
        <v>6.214500000000001</v>
      </c>
      <c r="M30" s="123"/>
      <c r="N30" s="124">
        <f>_xlfn.RRI(7,D30,K30)</f>
        <v>6.9596878809446538E-2</v>
      </c>
      <c r="O30" s="142" t="s">
        <v>14</v>
      </c>
      <c r="P30" s="4"/>
      <c r="Q30" s="125"/>
      <c r="R30" s="125"/>
      <c r="S30" s="125"/>
      <c r="T30" s="125"/>
      <c r="U30" s="125"/>
      <c r="V30" s="125"/>
      <c r="W30" s="125"/>
      <c r="X30" s="126"/>
      <c r="Y30" s="125"/>
    </row>
    <row r="31" spans="1:25" s="115" customFormat="1" ht="18" customHeight="1" x14ac:dyDescent="0.25">
      <c r="A31" s="121" t="s">
        <v>25</v>
      </c>
      <c r="B31" s="218">
        <v>8.6695000000000011</v>
      </c>
      <c r="C31" s="222">
        <v>9.0055000000000032</v>
      </c>
      <c r="D31" s="141">
        <v>7.7228000000000003</v>
      </c>
      <c r="E31" s="141">
        <v>6.5597000000000003</v>
      </c>
      <c r="F31" s="141">
        <v>7.4043000000000001</v>
      </c>
      <c r="G31" s="141">
        <v>7.2923</v>
      </c>
      <c r="H31" s="141">
        <v>7.5259000000000009</v>
      </c>
      <c r="I31" s="141">
        <v>7.4318</v>
      </c>
      <c r="J31" s="141">
        <v>7.7029000000000005</v>
      </c>
      <c r="K31" s="141">
        <v>7.863599999999999</v>
      </c>
      <c r="L31" s="122">
        <v>7.863599999999999</v>
      </c>
      <c r="M31" s="123"/>
      <c r="N31" s="124">
        <f>_xlfn.RRI(9,D31,K31)</f>
        <v>2.0095190794766626E-3</v>
      </c>
      <c r="O31" s="142" t="s">
        <v>14</v>
      </c>
      <c r="P31" s="4"/>
      <c r="Q31" s="125"/>
      <c r="R31" s="125"/>
      <c r="S31" s="125"/>
      <c r="T31" s="125"/>
      <c r="U31" s="125"/>
      <c r="V31" s="125"/>
      <c r="W31" s="125"/>
      <c r="X31" s="126"/>
      <c r="Y31" s="125"/>
    </row>
    <row r="32" spans="1:25" s="117" customFormat="1" ht="18" customHeight="1" x14ac:dyDescent="0.25">
      <c r="A32" s="121" t="s">
        <v>33</v>
      </c>
      <c r="B32" s="144">
        <v>6.4469000000000003</v>
      </c>
      <c r="C32" s="144">
        <v>5.4020999999999999</v>
      </c>
      <c r="D32" s="144">
        <v>6.0640000000000001</v>
      </c>
      <c r="E32" s="144">
        <v>5.3560999999999996</v>
      </c>
      <c r="F32" s="144">
        <v>4.8524000000000003</v>
      </c>
      <c r="G32" s="144">
        <v>4.4707999999999997</v>
      </c>
      <c r="H32" s="144">
        <v>5.2462</v>
      </c>
      <c r="I32" s="144">
        <v>5.1691000000000003</v>
      </c>
      <c r="J32" s="144">
        <v>5.8054999999999994</v>
      </c>
      <c r="K32" s="219"/>
      <c r="L32" s="122"/>
      <c r="M32" s="123"/>
      <c r="N32" s="124">
        <f>_xlfn.RRI(8,B32,J32)</f>
        <v>-1.3013785165384872E-2</v>
      </c>
      <c r="O32" s="140" t="s">
        <v>20</v>
      </c>
      <c r="P32" s="4"/>
      <c r="Q32" s="125"/>
      <c r="R32" s="130"/>
      <c r="S32" s="130"/>
      <c r="T32" s="130"/>
      <c r="U32" s="130"/>
      <c r="V32" s="130"/>
      <c r="W32" s="130"/>
      <c r="X32" s="131"/>
      <c r="Y32" s="130"/>
    </row>
    <row r="33" spans="1:25" s="117" customFormat="1" ht="18" customHeight="1" x14ac:dyDescent="0.25">
      <c r="A33" s="121" t="s">
        <v>34</v>
      </c>
      <c r="B33" s="141">
        <v>1.5426</v>
      </c>
      <c r="C33" s="141">
        <v>1.6124000000000001</v>
      </c>
      <c r="D33" s="141">
        <v>1.4984000000000002</v>
      </c>
      <c r="E33" s="141">
        <v>1.4306000000000001</v>
      </c>
      <c r="F33" s="141">
        <v>1.7442</v>
      </c>
      <c r="G33" s="141">
        <v>2.0247000000000002</v>
      </c>
      <c r="H33" s="141">
        <v>2.2102999999999997</v>
      </c>
      <c r="I33" s="219"/>
      <c r="J33" s="219"/>
      <c r="K33" s="219"/>
      <c r="L33" s="122"/>
      <c r="M33" s="123"/>
      <c r="N33" s="124">
        <f>_xlfn.RRI(6,B33,H33)</f>
        <v>6.1776191419510074E-2</v>
      </c>
      <c r="O33" s="142"/>
      <c r="P33" s="4"/>
      <c r="Q33" s="125"/>
      <c r="R33" s="130"/>
      <c r="S33" s="130"/>
      <c r="T33" s="130"/>
      <c r="U33" s="130"/>
      <c r="V33" s="130"/>
      <c r="W33" s="130"/>
      <c r="X33" s="130"/>
    </row>
    <row r="34" spans="1:25" s="115" customFormat="1" ht="13.2" x14ac:dyDescent="0.25">
      <c r="N34" s="124"/>
      <c r="O34" s="132"/>
      <c r="Q34" s="67"/>
      <c r="R34" s="67"/>
      <c r="S34" s="67"/>
      <c r="T34" s="67"/>
      <c r="U34" s="67"/>
      <c r="V34" s="67"/>
    </row>
    <row r="35" spans="1:25" s="115" customFormat="1" ht="13.2" x14ac:dyDescent="0.25">
      <c r="N35" s="114"/>
      <c r="Q35" s="67"/>
      <c r="R35" s="67"/>
      <c r="S35" s="67"/>
      <c r="T35" s="67"/>
      <c r="U35" s="67"/>
      <c r="V35" s="67"/>
    </row>
    <row r="36" spans="1:25" s="150" customFormat="1" ht="13.2" x14ac:dyDescent="0.25">
      <c r="A36" s="13" t="s">
        <v>131</v>
      </c>
      <c r="N36" s="151"/>
      <c r="Q36" s="67"/>
      <c r="R36" s="67"/>
      <c r="S36" s="67"/>
      <c r="T36" s="67"/>
      <c r="U36" s="67"/>
      <c r="V36" s="67"/>
    </row>
    <row r="37" spans="1:25" s="150" customFormat="1" ht="13.2" x14ac:dyDescent="0.25">
      <c r="A37" s="13" t="s">
        <v>115</v>
      </c>
      <c r="N37" s="151"/>
    </row>
    <row r="38" spans="1:25" x14ac:dyDescent="0.3">
      <c r="A38" s="136" t="s">
        <v>156</v>
      </c>
      <c r="O38" s="133"/>
    </row>
    <row r="39" spans="1:25" s="150" customFormat="1" ht="13.2" x14ac:dyDescent="0.25">
      <c r="A39" s="13" t="s">
        <v>116</v>
      </c>
      <c r="B39" s="13"/>
      <c r="N39" s="151"/>
    </row>
    <row r="40" spans="1:25" s="150" customFormat="1" ht="13.2" x14ac:dyDescent="0.25">
      <c r="A40" s="13"/>
      <c r="N40" s="151"/>
    </row>
    <row r="41" spans="1:25" s="150" customFormat="1" ht="13.2" x14ac:dyDescent="0.25">
      <c r="N41" s="151"/>
    </row>
    <row r="42" spans="1:25" s="150" customFormat="1" ht="13.2" x14ac:dyDescent="0.25">
      <c r="A42" s="13"/>
      <c r="N42" s="151"/>
    </row>
    <row r="43" spans="1:25" s="135" customFormat="1" x14ac:dyDescent="0.3">
      <c r="A43" s="133"/>
      <c r="B43" s="133"/>
      <c r="C43" s="133"/>
      <c r="D43" s="133"/>
      <c r="E43" s="133"/>
      <c r="F43" s="133"/>
      <c r="G43" s="133"/>
      <c r="H43" s="133"/>
      <c r="I43" s="133"/>
      <c r="J43" s="133"/>
      <c r="K43" s="133"/>
      <c r="L43" s="133"/>
      <c r="M43" s="133"/>
      <c r="N43" s="134"/>
      <c r="O43" s="133"/>
      <c r="P43" s="133"/>
      <c r="Q43" s="133"/>
      <c r="R43" s="133"/>
      <c r="S43" s="133"/>
      <c r="T43" s="133"/>
      <c r="U43" s="133"/>
      <c r="V43" s="133"/>
      <c r="W43" s="133"/>
      <c r="X43" s="133"/>
      <c r="Y43" s="133"/>
    </row>
    <row r="44" spans="1:25" s="135" customFormat="1" x14ac:dyDescent="0.3">
      <c r="A44" s="133"/>
      <c r="B44" s="133"/>
      <c r="C44" s="133"/>
      <c r="D44" s="133"/>
      <c r="E44" s="133"/>
      <c r="F44" s="133"/>
      <c r="G44" s="133"/>
      <c r="H44" s="133"/>
      <c r="I44" s="133"/>
      <c r="J44" s="133"/>
      <c r="K44" s="133"/>
      <c r="L44" s="133"/>
      <c r="M44" s="133"/>
      <c r="N44" s="134"/>
      <c r="O44" s="133"/>
      <c r="P44" s="133"/>
      <c r="Q44" s="133"/>
      <c r="R44" s="133"/>
      <c r="S44" s="133"/>
      <c r="T44" s="133"/>
      <c r="U44" s="133"/>
      <c r="V44" s="133"/>
      <c r="W44" s="133"/>
      <c r="X44" s="133"/>
      <c r="Y44" s="133"/>
    </row>
    <row r="45" spans="1:25" s="135" customFormat="1" x14ac:dyDescent="0.3">
      <c r="A45" s="133"/>
      <c r="B45" s="133"/>
      <c r="C45" s="133"/>
      <c r="D45" s="133"/>
      <c r="E45" s="133"/>
      <c r="F45" s="133"/>
      <c r="G45" s="133"/>
      <c r="H45" s="133"/>
      <c r="I45" s="133"/>
      <c r="J45" s="133"/>
      <c r="K45" s="133"/>
      <c r="L45" s="133"/>
      <c r="M45" s="133"/>
      <c r="N45" s="134"/>
      <c r="O45" s="133"/>
      <c r="P45" s="133"/>
      <c r="Q45" s="133"/>
      <c r="R45" s="133"/>
      <c r="S45" s="133"/>
      <c r="T45" s="133"/>
      <c r="U45" s="133"/>
      <c r="V45" s="133"/>
      <c r="W45" s="133"/>
      <c r="X45" s="133"/>
      <c r="Y45" s="133"/>
    </row>
    <row r="46" spans="1:25" s="135" customFormat="1" x14ac:dyDescent="0.3">
      <c r="A46" s="133"/>
      <c r="B46" s="133"/>
      <c r="C46" s="133"/>
      <c r="D46" s="133"/>
      <c r="E46" s="133"/>
      <c r="F46" s="133"/>
      <c r="G46" s="133"/>
      <c r="H46" s="133"/>
      <c r="I46" s="133"/>
      <c r="J46" s="133"/>
      <c r="K46" s="133"/>
      <c r="L46" s="133"/>
      <c r="M46" s="133"/>
      <c r="N46" s="134"/>
      <c r="O46" s="133"/>
      <c r="P46" s="133"/>
      <c r="Q46" s="133"/>
      <c r="R46" s="133"/>
      <c r="S46" s="133"/>
      <c r="T46" s="133"/>
      <c r="U46" s="133"/>
      <c r="V46" s="133"/>
      <c r="W46" s="133"/>
      <c r="X46" s="133"/>
      <c r="Y46" s="133"/>
    </row>
    <row r="47" spans="1:25" s="135" customFormat="1" x14ac:dyDescent="0.3">
      <c r="A47" s="133"/>
      <c r="B47" s="133"/>
      <c r="C47" s="133"/>
      <c r="D47" s="133"/>
      <c r="E47" s="133"/>
      <c r="F47" s="133"/>
      <c r="G47" s="133"/>
      <c r="H47" s="133"/>
      <c r="I47" s="133"/>
      <c r="J47" s="133"/>
      <c r="K47" s="133"/>
      <c r="L47" s="133"/>
      <c r="M47" s="133"/>
      <c r="N47" s="134"/>
      <c r="O47" s="133"/>
      <c r="P47" s="133"/>
      <c r="Q47" s="133"/>
      <c r="R47" s="133"/>
      <c r="S47" s="133"/>
      <c r="T47" s="133"/>
      <c r="U47" s="133"/>
      <c r="V47" s="133"/>
      <c r="W47" s="133"/>
      <c r="X47" s="133"/>
      <c r="Y47" s="133"/>
    </row>
    <row r="48" spans="1:25" s="135" customFormat="1" x14ac:dyDescent="0.3">
      <c r="A48" s="133"/>
      <c r="B48" s="133"/>
      <c r="C48" s="133"/>
      <c r="D48" s="133"/>
      <c r="E48" s="133"/>
      <c r="F48" s="133"/>
      <c r="G48" s="133"/>
      <c r="H48" s="133"/>
      <c r="I48" s="133"/>
      <c r="J48" s="133"/>
      <c r="K48" s="133"/>
      <c r="L48" s="133"/>
      <c r="M48" s="133"/>
      <c r="N48" s="134"/>
      <c r="O48" s="133"/>
      <c r="P48" s="133"/>
      <c r="Q48" s="133"/>
      <c r="R48" s="133"/>
      <c r="S48" s="133"/>
      <c r="T48" s="133"/>
      <c r="U48" s="133"/>
      <c r="V48" s="133"/>
      <c r="W48" s="133"/>
      <c r="X48" s="133"/>
      <c r="Y48" s="133"/>
    </row>
    <row r="49" spans="1:25" s="135" customFormat="1" x14ac:dyDescent="0.3">
      <c r="A49" s="133"/>
      <c r="B49" s="133"/>
      <c r="C49" s="133"/>
      <c r="D49" s="133"/>
      <c r="E49" s="133"/>
      <c r="F49" s="133"/>
      <c r="G49" s="133"/>
      <c r="H49" s="133"/>
      <c r="I49" s="133"/>
      <c r="J49" s="133"/>
      <c r="K49" s="133"/>
      <c r="L49" s="133"/>
      <c r="M49" s="133"/>
      <c r="N49" s="134"/>
      <c r="O49" s="133"/>
      <c r="P49" s="133"/>
      <c r="Q49" s="133"/>
      <c r="R49" s="133"/>
      <c r="S49" s="133"/>
      <c r="T49" s="133"/>
      <c r="U49" s="133"/>
      <c r="V49" s="133"/>
      <c r="W49" s="133"/>
      <c r="X49" s="133"/>
      <c r="Y49" s="133"/>
    </row>
    <row r="50" spans="1:25" s="135" customFormat="1" x14ac:dyDescent="0.3">
      <c r="A50" s="133"/>
      <c r="B50" s="133"/>
      <c r="C50" s="133"/>
      <c r="D50" s="133"/>
      <c r="E50" s="133"/>
      <c r="F50" s="133"/>
      <c r="G50" s="133"/>
      <c r="H50" s="133"/>
      <c r="I50" s="133"/>
      <c r="J50" s="133"/>
      <c r="K50" s="133"/>
      <c r="L50" s="133"/>
      <c r="M50" s="133"/>
      <c r="N50" s="134"/>
      <c r="O50" s="133"/>
      <c r="P50" s="133"/>
      <c r="Q50" s="133"/>
      <c r="R50" s="133"/>
      <c r="S50" s="133"/>
      <c r="T50" s="133"/>
      <c r="U50" s="133"/>
      <c r="V50" s="133"/>
      <c r="W50" s="133"/>
      <c r="X50" s="133"/>
      <c r="Y50" s="133"/>
    </row>
    <row r="51" spans="1:25" s="135" customFormat="1" x14ac:dyDescent="0.3">
      <c r="A51" s="133"/>
      <c r="B51" s="133"/>
      <c r="C51" s="133"/>
      <c r="D51" s="133"/>
      <c r="E51" s="133"/>
      <c r="F51" s="133"/>
      <c r="G51" s="133"/>
      <c r="H51" s="133"/>
      <c r="I51" s="133"/>
      <c r="J51" s="133"/>
      <c r="K51" s="133"/>
      <c r="L51" s="133"/>
      <c r="M51" s="133"/>
      <c r="N51" s="134"/>
      <c r="O51" s="133"/>
      <c r="P51" s="133"/>
      <c r="Q51" s="133"/>
      <c r="R51" s="133"/>
      <c r="S51" s="133"/>
      <c r="T51" s="133"/>
      <c r="U51" s="133"/>
      <c r="V51" s="133"/>
      <c r="W51" s="133"/>
      <c r="X51" s="133"/>
      <c r="Y51" s="133"/>
    </row>
    <row r="52" spans="1:25" s="135" customFormat="1" x14ac:dyDescent="0.3">
      <c r="A52" s="133"/>
      <c r="B52" s="133"/>
      <c r="C52" s="133"/>
      <c r="D52" s="133"/>
      <c r="E52" s="133"/>
      <c r="F52" s="133"/>
      <c r="G52" s="133"/>
      <c r="H52" s="133"/>
      <c r="I52" s="133"/>
      <c r="J52" s="133"/>
      <c r="K52" s="133"/>
      <c r="L52" s="133"/>
      <c r="M52" s="133"/>
      <c r="N52" s="134"/>
      <c r="O52" s="133"/>
      <c r="P52" s="133"/>
      <c r="Q52" s="133"/>
      <c r="R52" s="133"/>
      <c r="S52" s="133"/>
      <c r="T52" s="133"/>
      <c r="U52" s="133"/>
      <c r="V52" s="133"/>
      <c r="W52" s="133"/>
      <c r="X52" s="133"/>
      <c r="Y52" s="133"/>
    </row>
    <row r="53" spans="1:25" s="135" customFormat="1" x14ac:dyDescent="0.3">
      <c r="A53" s="133"/>
      <c r="B53" s="133"/>
      <c r="C53" s="133"/>
      <c r="D53" s="133"/>
      <c r="E53" s="133"/>
      <c r="F53" s="133"/>
      <c r="G53" s="133"/>
      <c r="H53" s="133"/>
      <c r="I53" s="133"/>
      <c r="J53" s="133"/>
      <c r="K53" s="133"/>
      <c r="L53" s="133"/>
      <c r="M53" s="133"/>
      <c r="N53" s="134"/>
      <c r="O53" s="133"/>
      <c r="P53" s="133"/>
      <c r="Q53" s="133"/>
      <c r="R53" s="133"/>
      <c r="S53" s="133"/>
      <c r="T53" s="133"/>
      <c r="U53" s="133"/>
      <c r="V53" s="133"/>
      <c r="W53" s="133"/>
      <c r="X53" s="133"/>
      <c r="Y53" s="133"/>
    </row>
    <row r="54" spans="1:25" s="135" customFormat="1" x14ac:dyDescent="0.3">
      <c r="A54" s="133"/>
      <c r="B54" s="133"/>
      <c r="C54" s="133"/>
      <c r="D54" s="133"/>
      <c r="E54" s="133"/>
      <c r="F54" s="133"/>
      <c r="G54" s="133"/>
      <c r="H54" s="133"/>
      <c r="I54" s="133"/>
      <c r="J54" s="133"/>
      <c r="K54" s="133"/>
      <c r="L54" s="133"/>
      <c r="M54" s="133"/>
      <c r="N54" s="134"/>
      <c r="O54" s="133"/>
      <c r="P54" s="133"/>
      <c r="Q54" s="133"/>
      <c r="R54" s="133"/>
      <c r="S54" s="133"/>
      <c r="T54" s="133"/>
      <c r="U54" s="133"/>
      <c r="V54" s="133"/>
      <c r="W54" s="133"/>
      <c r="X54" s="133"/>
      <c r="Y54" s="133"/>
    </row>
    <row r="55" spans="1:25" s="135" customFormat="1" x14ac:dyDescent="0.3">
      <c r="A55" s="133"/>
      <c r="B55" s="133"/>
      <c r="C55" s="133"/>
      <c r="D55" s="133"/>
      <c r="E55" s="133"/>
      <c r="F55" s="133"/>
      <c r="G55" s="133"/>
      <c r="H55" s="133"/>
      <c r="I55" s="133"/>
      <c r="J55" s="133"/>
      <c r="K55" s="133"/>
      <c r="L55" s="133"/>
      <c r="M55" s="133"/>
      <c r="N55" s="134"/>
      <c r="O55" s="133"/>
      <c r="P55" s="133"/>
      <c r="Q55" s="133"/>
      <c r="R55" s="133"/>
      <c r="S55" s="133"/>
      <c r="T55" s="133"/>
      <c r="U55" s="133"/>
      <c r="V55" s="133"/>
      <c r="W55" s="133"/>
      <c r="X55" s="133"/>
      <c r="Y55" s="133"/>
    </row>
    <row r="56" spans="1:25" s="135" customFormat="1" x14ac:dyDescent="0.3">
      <c r="A56" s="133"/>
      <c r="B56" s="133"/>
      <c r="C56" s="133"/>
      <c r="D56" s="133"/>
      <c r="E56" s="133"/>
      <c r="F56" s="133"/>
      <c r="G56" s="133"/>
      <c r="H56" s="133"/>
      <c r="I56" s="133"/>
      <c r="J56" s="133"/>
      <c r="K56" s="133"/>
      <c r="L56" s="133"/>
      <c r="M56" s="133"/>
      <c r="N56" s="134"/>
      <c r="O56" s="133"/>
      <c r="P56" s="133"/>
      <c r="Q56" s="133"/>
      <c r="R56" s="133"/>
      <c r="S56" s="133"/>
      <c r="T56" s="133"/>
      <c r="U56" s="133"/>
      <c r="V56" s="133"/>
      <c r="W56" s="133"/>
      <c r="X56" s="133"/>
      <c r="Y56" s="133"/>
    </row>
    <row r="57" spans="1:25" s="135" customFormat="1" x14ac:dyDescent="0.3">
      <c r="A57" s="133"/>
      <c r="B57" s="133"/>
      <c r="C57" s="133"/>
      <c r="D57" s="133"/>
      <c r="E57" s="133"/>
      <c r="F57" s="133"/>
      <c r="G57" s="133"/>
      <c r="H57" s="133"/>
      <c r="I57" s="133"/>
      <c r="J57" s="133"/>
      <c r="K57" s="133"/>
      <c r="L57" s="133"/>
      <c r="M57" s="133"/>
      <c r="N57" s="134"/>
      <c r="O57" s="133"/>
      <c r="P57" s="133"/>
      <c r="Q57" s="133"/>
      <c r="R57" s="133"/>
      <c r="S57" s="133"/>
      <c r="T57" s="133"/>
      <c r="U57" s="133"/>
      <c r="V57" s="133"/>
      <c r="W57" s="133"/>
      <c r="X57" s="133"/>
      <c r="Y57" s="133"/>
    </row>
    <row r="58" spans="1:25" s="135" customFormat="1" x14ac:dyDescent="0.3">
      <c r="A58" s="133"/>
      <c r="B58" s="133"/>
      <c r="C58" s="133"/>
      <c r="D58" s="133"/>
      <c r="E58" s="133"/>
      <c r="F58" s="133"/>
      <c r="G58" s="133"/>
      <c r="H58" s="133"/>
      <c r="I58" s="133"/>
      <c r="J58" s="133"/>
      <c r="K58" s="133"/>
      <c r="L58" s="133"/>
      <c r="M58" s="133"/>
      <c r="N58" s="134"/>
      <c r="O58" s="133"/>
      <c r="P58" s="133"/>
      <c r="Q58" s="133"/>
      <c r="R58" s="133"/>
      <c r="S58" s="133"/>
      <c r="T58" s="133"/>
      <c r="U58" s="133"/>
      <c r="V58" s="133"/>
      <c r="W58" s="133"/>
      <c r="X58" s="133"/>
      <c r="Y58" s="133"/>
    </row>
    <row r="59" spans="1:25" x14ac:dyDescent="0.3">
      <c r="O59" s="133"/>
    </row>
    <row r="60" spans="1:25" x14ac:dyDescent="0.3">
      <c r="O60" s="133"/>
    </row>
    <row r="61" spans="1:25" x14ac:dyDescent="0.3">
      <c r="O61" s="133"/>
    </row>
    <row r="62" spans="1:25" x14ac:dyDescent="0.3">
      <c r="O62" s="133"/>
    </row>
    <row r="63" spans="1:25" x14ac:dyDescent="0.3">
      <c r="O63" s="133"/>
    </row>
    <row r="64" spans="1:25" x14ac:dyDescent="0.3">
      <c r="O64" s="133"/>
    </row>
    <row r="65" spans="15:15" x14ac:dyDescent="0.3">
      <c r="O65" s="133"/>
    </row>
    <row r="66" spans="15:15" x14ac:dyDescent="0.3">
      <c r="O66" s="133"/>
    </row>
    <row r="67" spans="15:15" x14ac:dyDescent="0.3">
      <c r="O67" s="133"/>
    </row>
    <row r="68" spans="15:15" x14ac:dyDescent="0.3">
      <c r="O68" s="133"/>
    </row>
    <row r="69" spans="15:15" x14ac:dyDescent="0.3">
      <c r="O69" s="133"/>
    </row>
    <row r="70" spans="15:15" x14ac:dyDescent="0.3">
      <c r="O70" s="133"/>
    </row>
    <row r="71" spans="15:15" x14ac:dyDescent="0.3">
      <c r="O71" s="133"/>
    </row>
    <row r="72" spans="15:15" x14ac:dyDescent="0.3">
      <c r="O72" s="133"/>
    </row>
    <row r="73" spans="15:15" x14ac:dyDescent="0.3">
      <c r="O73" s="133"/>
    </row>
    <row r="74" spans="15:15" x14ac:dyDescent="0.3">
      <c r="O74" s="133"/>
    </row>
    <row r="75" spans="15:15" x14ac:dyDescent="0.3">
      <c r="O75" s="133"/>
    </row>
    <row r="76" spans="15:15" x14ac:dyDescent="0.3">
      <c r="O76" s="133"/>
    </row>
    <row r="77" spans="15:15" x14ac:dyDescent="0.3">
      <c r="O77" s="133"/>
    </row>
    <row r="78" spans="15:15" x14ac:dyDescent="0.3">
      <c r="O78" s="133"/>
    </row>
    <row r="79" spans="15:15" x14ac:dyDescent="0.3">
      <c r="O79" s="133"/>
    </row>
    <row r="80" spans="15:15" x14ac:dyDescent="0.3">
      <c r="O80" s="133"/>
    </row>
    <row r="81" spans="15:15" x14ac:dyDescent="0.3">
      <c r="O81" s="133"/>
    </row>
    <row r="82" spans="15:15" x14ac:dyDescent="0.3">
      <c r="O82" s="133"/>
    </row>
    <row r="83" spans="15:15" x14ac:dyDescent="0.3">
      <c r="O83" s="133"/>
    </row>
    <row r="84" spans="15:15" x14ac:dyDescent="0.3">
      <c r="O84" s="133"/>
    </row>
    <row r="85" spans="15:15" x14ac:dyDescent="0.3">
      <c r="O85" s="133"/>
    </row>
    <row r="86" spans="15:15" x14ac:dyDescent="0.3">
      <c r="O86" s="133"/>
    </row>
    <row r="87" spans="15:15" x14ac:dyDescent="0.3">
      <c r="O87" s="133"/>
    </row>
    <row r="88" spans="15:15" x14ac:dyDescent="0.3">
      <c r="O88" s="133"/>
    </row>
    <row r="89" spans="15:15" x14ac:dyDescent="0.3">
      <c r="O89" s="133"/>
    </row>
    <row r="90" spans="15:15" x14ac:dyDescent="0.3">
      <c r="O90" s="133"/>
    </row>
    <row r="91" spans="15:15" x14ac:dyDescent="0.3">
      <c r="O91" s="133"/>
    </row>
    <row r="92" spans="15:15" x14ac:dyDescent="0.3">
      <c r="O92" s="133"/>
    </row>
    <row r="93" spans="15:15" x14ac:dyDescent="0.3">
      <c r="O93" s="133"/>
    </row>
    <row r="94" spans="15:15" x14ac:dyDescent="0.3">
      <c r="O94" s="133"/>
    </row>
    <row r="95" spans="15:15" x14ac:dyDescent="0.3">
      <c r="O95" s="133"/>
    </row>
    <row r="96" spans="15:15" x14ac:dyDescent="0.3">
      <c r="O96" s="133"/>
    </row>
    <row r="97" spans="15:15" x14ac:dyDescent="0.3">
      <c r="O97" s="133"/>
    </row>
    <row r="98" spans="15:15" x14ac:dyDescent="0.3">
      <c r="O98" s="133"/>
    </row>
    <row r="99" spans="15:15" x14ac:dyDescent="0.3">
      <c r="O99" s="133"/>
    </row>
    <row r="100" spans="15:15" x14ac:dyDescent="0.3">
      <c r="O100" s="133"/>
    </row>
    <row r="101" spans="15:15" x14ac:dyDescent="0.3">
      <c r="O101" s="133"/>
    </row>
    <row r="102" spans="15:15" x14ac:dyDescent="0.3">
      <c r="O102" s="133"/>
    </row>
    <row r="103" spans="15:15" x14ac:dyDescent="0.3">
      <c r="O103" s="133"/>
    </row>
    <row r="104" spans="15:15" x14ac:dyDescent="0.3">
      <c r="O104" s="133"/>
    </row>
    <row r="105" spans="15:15" x14ac:dyDescent="0.3">
      <c r="O105" s="133"/>
    </row>
    <row r="106" spans="15:15" x14ac:dyDescent="0.3">
      <c r="O106" s="133"/>
    </row>
    <row r="107" spans="15:15" x14ac:dyDescent="0.3">
      <c r="O107" s="133"/>
    </row>
    <row r="108" spans="15:15" x14ac:dyDescent="0.3">
      <c r="O108" s="133"/>
    </row>
    <row r="109" spans="15:15" x14ac:dyDescent="0.3">
      <c r="O109" s="133"/>
    </row>
    <row r="110" spans="15:15" x14ac:dyDescent="0.3">
      <c r="O110" s="133"/>
    </row>
    <row r="111" spans="15:15" x14ac:dyDescent="0.3">
      <c r="O111" s="133"/>
    </row>
    <row r="112" spans="15:15" x14ac:dyDescent="0.3">
      <c r="O112" s="133"/>
    </row>
    <row r="113" spans="15:15" x14ac:dyDescent="0.3">
      <c r="O113" s="133"/>
    </row>
    <row r="114" spans="15:15" x14ac:dyDescent="0.3">
      <c r="O114" s="133"/>
    </row>
    <row r="115" spans="15:15" x14ac:dyDescent="0.3">
      <c r="O115" s="133"/>
    </row>
    <row r="116" spans="15:15" x14ac:dyDescent="0.3">
      <c r="O116" s="133"/>
    </row>
    <row r="117" spans="15:15" x14ac:dyDescent="0.3">
      <c r="O117" s="133"/>
    </row>
    <row r="118" spans="15:15" x14ac:dyDescent="0.3">
      <c r="O118" s="133"/>
    </row>
    <row r="119" spans="15:15" x14ac:dyDescent="0.3">
      <c r="O119" s="133"/>
    </row>
    <row r="120" spans="15:15" x14ac:dyDescent="0.3">
      <c r="O120" s="133"/>
    </row>
    <row r="121" spans="15:15" x14ac:dyDescent="0.3">
      <c r="O121" s="133"/>
    </row>
    <row r="122" spans="15:15" x14ac:dyDescent="0.3">
      <c r="O122" s="133"/>
    </row>
    <row r="123" spans="15:15" x14ac:dyDescent="0.3">
      <c r="O123" s="133"/>
    </row>
    <row r="124" spans="15:15" x14ac:dyDescent="0.3">
      <c r="O124" s="133"/>
    </row>
    <row r="125" spans="15:15" x14ac:dyDescent="0.3">
      <c r="O125" s="133"/>
    </row>
    <row r="126" spans="15:15" x14ac:dyDescent="0.3">
      <c r="O126" s="133"/>
    </row>
    <row r="127" spans="15:15" x14ac:dyDescent="0.3">
      <c r="O127" s="133"/>
    </row>
    <row r="128" spans="15:15" x14ac:dyDescent="0.3">
      <c r="O128" s="133"/>
    </row>
    <row r="129" spans="15:15" x14ac:dyDescent="0.3">
      <c r="O129" s="133"/>
    </row>
    <row r="130" spans="15:15" x14ac:dyDescent="0.3">
      <c r="O130" s="133"/>
    </row>
    <row r="131" spans="15:15" x14ac:dyDescent="0.3">
      <c r="O131" s="133"/>
    </row>
    <row r="132" spans="15:15" x14ac:dyDescent="0.3">
      <c r="O132" s="133"/>
    </row>
    <row r="133" spans="15:15" x14ac:dyDescent="0.3">
      <c r="O133" s="133"/>
    </row>
    <row r="134" spans="15:15" x14ac:dyDescent="0.3">
      <c r="O134" s="133"/>
    </row>
    <row r="135" spans="15:15" x14ac:dyDescent="0.3">
      <c r="O135" s="133"/>
    </row>
    <row r="136" spans="15:15" x14ac:dyDescent="0.3">
      <c r="O136" s="133"/>
    </row>
    <row r="137" spans="15:15" x14ac:dyDescent="0.3">
      <c r="O137" s="133"/>
    </row>
    <row r="138" spans="15:15" x14ac:dyDescent="0.3">
      <c r="O138" s="133"/>
    </row>
    <row r="139" spans="15:15" x14ac:dyDescent="0.3">
      <c r="O139" s="133"/>
    </row>
    <row r="140" spans="15:15" x14ac:dyDescent="0.3">
      <c r="O140" s="133"/>
    </row>
    <row r="141" spans="15:15" x14ac:dyDescent="0.3">
      <c r="O141" s="133"/>
    </row>
    <row r="142" spans="15:15" x14ac:dyDescent="0.3">
      <c r="O142" s="133"/>
    </row>
    <row r="143" spans="15:15" x14ac:dyDescent="0.3">
      <c r="O143" s="133"/>
    </row>
    <row r="144" spans="15:15" x14ac:dyDescent="0.3">
      <c r="O144" s="133"/>
    </row>
    <row r="145" spans="15:15" x14ac:dyDescent="0.3">
      <c r="O145" s="133"/>
    </row>
    <row r="146" spans="15:15" x14ac:dyDescent="0.3">
      <c r="O146" s="133"/>
    </row>
    <row r="147" spans="15:15" x14ac:dyDescent="0.3">
      <c r="O147" s="133"/>
    </row>
    <row r="148" spans="15:15" x14ac:dyDescent="0.3">
      <c r="O148" s="133"/>
    </row>
    <row r="149" spans="15:15" x14ac:dyDescent="0.3">
      <c r="O149" s="133"/>
    </row>
    <row r="150" spans="15:15" x14ac:dyDescent="0.3">
      <c r="O150" s="133"/>
    </row>
    <row r="151" spans="15:15" x14ac:dyDescent="0.3">
      <c r="O151" s="133"/>
    </row>
    <row r="152" spans="15:15" x14ac:dyDescent="0.3">
      <c r="O152" s="133"/>
    </row>
    <row r="153" spans="15:15" x14ac:dyDescent="0.3">
      <c r="O153" s="133"/>
    </row>
    <row r="154" spans="15:15" x14ac:dyDescent="0.3">
      <c r="O154" s="133"/>
    </row>
    <row r="155" spans="15:15" x14ac:dyDescent="0.3">
      <c r="O155" s="133"/>
    </row>
    <row r="156" spans="15:15" x14ac:dyDescent="0.3">
      <c r="O156" s="133"/>
    </row>
    <row r="157" spans="15:15" x14ac:dyDescent="0.3">
      <c r="O157" s="133"/>
    </row>
    <row r="158" spans="15:15" x14ac:dyDescent="0.3">
      <c r="O158" s="133"/>
    </row>
    <row r="159" spans="15:15" x14ac:dyDescent="0.3">
      <c r="O159" s="133"/>
    </row>
    <row r="160" spans="15:15" x14ac:dyDescent="0.3">
      <c r="O160" s="133"/>
    </row>
    <row r="161" spans="15:15" x14ac:dyDescent="0.3">
      <c r="O161" s="133"/>
    </row>
    <row r="162" spans="15:15" x14ac:dyDescent="0.3">
      <c r="O162" s="133"/>
    </row>
    <row r="163" spans="15:15" x14ac:dyDescent="0.3">
      <c r="O163" s="133"/>
    </row>
    <row r="164" spans="15:15" x14ac:dyDescent="0.3">
      <c r="O164" s="133"/>
    </row>
    <row r="165" spans="15:15" x14ac:dyDescent="0.3">
      <c r="O165" s="133"/>
    </row>
    <row r="166" spans="15:15" x14ac:dyDescent="0.3">
      <c r="O166" s="133"/>
    </row>
    <row r="167" spans="15:15" x14ac:dyDescent="0.3">
      <c r="O167" s="133"/>
    </row>
    <row r="168" spans="15:15" x14ac:dyDescent="0.3">
      <c r="O168" s="133"/>
    </row>
    <row r="169" spans="15:15" x14ac:dyDescent="0.3">
      <c r="O169" s="133"/>
    </row>
    <row r="170" spans="15:15" x14ac:dyDescent="0.3">
      <c r="O170" s="133"/>
    </row>
    <row r="171" spans="15:15" x14ac:dyDescent="0.3">
      <c r="O171" s="133"/>
    </row>
    <row r="172" spans="15:15" x14ac:dyDescent="0.3">
      <c r="O172" s="133"/>
    </row>
    <row r="173" spans="15:15" x14ac:dyDescent="0.3">
      <c r="O173" s="133"/>
    </row>
    <row r="174" spans="15:15" x14ac:dyDescent="0.3">
      <c r="O174" s="133"/>
    </row>
    <row r="175" spans="15:15" x14ac:dyDescent="0.3">
      <c r="O175" s="133"/>
    </row>
    <row r="176" spans="15:15" x14ac:dyDescent="0.3">
      <c r="O176" s="133"/>
    </row>
    <row r="177" spans="15:15" x14ac:dyDescent="0.3">
      <c r="O177" s="133"/>
    </row>
    <row r="178" spans="15:15" x14ac:dyDescent="0.3">
      <c r="O178" s="133"/>
    </row>
    <row r="179" spans="15:15" x14ac:dyDescent="0.3">
      <c r="O179" s="133"/>
    </row>
    <row r="180" spans="15:15" x14ac:dyDescent="0.3">
      <c r="O180" s="133"/>
    </row>
    <row r="181" spans="15:15" x14ac:dyDescent="0.3">
      <c r="O181" s="133"/>
    </row>
    <row r="182" spans="15:15" x14ac:dyDescent="0.3">
      <c r="O182" s="133"/>
    </row>
    <row r="183" spans="15:15" x14ac:dyDescent="0.3">
      <c r="O183" s="133"/>
    </row>
    <row r="184" spans="15:15" x14ac:dyDescent="0.3">
      <c r="O184" s="133"/>
    </row>
    <row r="185" spans="15:15" x14ac:dyDescent="0.3">
      <c r="O185" s="133"/>
    </row>
    <row r="186" spans="15:15" x14ac:dyDescent="0.3">
      <c r="O186" s="133"/>
    </row>
    <row r="187" spans="15:15" x14ac:dyDescent="0.3">
      <c r="O187" s="133"/>
    </row>
    <row r="188" spans="15:15" x14ac:dyDescent="0.3">
      <c r="O188" s="133"/>
    </row>
    <row r="189" spans="15:15" x14ac:dyDescent="0.3">
      <c r="O189" s="133"/>
    </row>
    <row r="190" spans="15:15" x14ac:dyDescent="0.3">
      <c r="O190" s="133"/>
    </row>
    <row r="191" spans="15:15" x14ac:dyDescent="0.3">
      <c r="O191" s="133"/>
    </row>
    <row r="192" spans="15:15" x14ac:dyDescent="0.3">
      <c r="O192" s="133"/>
    </row>
    <row r="193" spans="15:15" x14ac:dyDescent="0.3">
      <c r="O193" s="133"/>
    </row>
    <row r="194" spans="15:15" x14ac:dyDescent="0.3">
      <c r="O194" s="133"/>
    </row>
    <row r="195" spans="15:15" x14ac:dyDescent="0.3">
      <c r="O195" s="133"/>
    </row>
    <row r="196" spans="15:15" x14ac:dyDescent="0.3">
      <c r="O196" s="133"/>
    </row>
    <row r="197" spans="15:15" x14ac:dyDescent="0.3">
      <c r="O197" s="133"/>
    </row>
    <row r="198" spans="15:15" x14ac:dyDescent="0.3">
      <c r="O198" s="133"/>
    </row>
    <row r="199" spans="15:15" x14ac:dyDescent="0.3">
      <c r="O199" s="133"/>
    </row>
    <row r="200" spans="15:15" x14ac:dyDescent="0.3">
      <c r="O200" s="133"/>
    </row>
    <row r="201" spans="15:15" x14ac:dyDescent="0.3">
      <c r="O201" s="133"/>
    </row>
    <row r="202" spans="15:15" x14ac:dyDescent="0.3">
      <c r="O202" s="133"/>
    </row>
    <row r="203" spans="15:15" x14ac:dyDescent="0.3">
      <c r="O203" s="133"/>
    </row>
    <row r="204" spans="15:15" x14ac:dyDescent="0.3">
      <c r="O204" s="133"/>
    </row>
    <row r="205" spans="15:15" x14ac:dyDescent="0.3">
      <c r="O205" s="133"/>
    </row>
    <row r="206" spans="15:15" x14ac:dyDescent="0.3">
      <c r="O206" s="133"/>
    </row>
    <row r="207" spans="15:15" x14ac:dyDescent="0.3">
      <c r="O207" s="133"/>
    </row>
    <row r="208" spans="15:15" x14ac:dyDescent="0.3">
      <c r="O208" s="133"/>
    </row>
    <row r="209" spans="15:15" x14ac:dyDescent="0.3">
      <c r="O209" s="133"/>
    </row>
    <row r="210" spans="15:15" x14ac:dyDescent="0.3">
      <c r="O210" s="133"/>
    </row>
    <row r="211" spans="15:15" x14ac:dyDescent="0.3">
      <c r="O211" s="133"/>
    </row>
    <row r="212" spans="15:15" x14ac:dyDescent="0.3">
      <c r="O212" s="133"/>
    </row>
    <row r="213" spans="15:15" x14ac:dyDescent="0.3">
      <c r="O213" s="133"/>
    </row>
    <row r="214" spans="15:15" x14ac:dyDescent="0.3">
      <c r="O214" s="133"/>
    </row>
    <row r="215" spans="15:15" x14ac:dyDescent="0.3">
      <c r="O215" s="133"/>
    </row>
    <row r="216" spans="15:15" x14ac:dyDescent="0.3">
      <c r="O216" s="133"/>
    </row>
    <row r="217" spans="15:15" x14ac:dyDescent="0.3">
      <c r="O217" s="133"/>
    </row>
    <row r="218" spans="15:15" x14ac:dyDescent="0.3">
      <c r="O218" s="133"/>
    </row>
    <row r="219" spans="15:15" x14ac:dyDescent="0.3">
      <c r="O219" s="133"/>
    </row>
    <row r="220" spans="15:15" x14ac:dyDescent="0.3">
      <c r="O220" s="133"/>
    </row>
    <row r="221" spans="15:15" x14ac:dyDescent="0.3">
      <c r="O221" s="133"/>
    </row>
    <row r="222" spans="15:15" x14ac:dyDescent="0.3">
      <c r="O222" s="133"/>
    </row>
    <row r="223" spans="15:15" x14ac:dyDescent="0.3">
      <c r="O223" s="133"/>
    </row>
    <row r="224" spans="15:15" x14ac:dyDescent="0.3">
      <c r="O224" s="133"/>
    </row>
    <row r="225" spans="15:15" x14ac:dyDescent="0.3">
      <c r="O225" s="133"/>
    </row>
    <row r="226" spans="15:15" x14ac:dyDescent="0.3">
      <c r="O226" s="133"/>
    </row>
    <row r="227" spans="15:15" x14ac:dyDescent="0.3">
      <c r="O227" s="133"/>
    </row>
    <row r="228" spans="15:15" x14ac:dyDescent="0.3">
      <c r="O228" s="133"/>
    </row>
    <row r="229" spans="15:15" x14ac:dyDescent="0.3">
      <c r="O229" s="133"/>
    </row>
    <row r="230" spans="15:15" x14ac:dyDescent="0.3">
      <c r="O230" s="133"/>
    </row>
    <row r="231" spans="15:15" x14ac:dyDescent="0.3">
      <c r="O231" s="133"/>
    </row>
    <row r="232" spans="15:15" x14ac:dyDescent="0.3">
      <c r="O232" s="133"/>
    </row>
    <row r="233" spans="15:15" x14ac:dyDescent="0.3">
      <c r="O233" s="133"/>
    </row>
    <row r="234" spans="15:15" x14ac:dyDescent="0.3">
      <c r="O234" s="133"/>
    </row>
    <row r="235" spans="15:15" x14ac:dyDescent="0.3">
      <c r="O235" s="133"/>
    </row>
    <row r="236" spans="15:15" x14ac:dyDescent="0.3">
      <c r="O236" s="133"/>
    </row>
    <row r="237" spans="15:15" x14ac:dyDescent="0.3">
      <c r="O237" s="133"/>
    </row>
    <row r="238" spans="15:15" x14ac:dyDescent="0.3">
      <c r="O238" s="133"/>
    </row>
    <row r="239" spans="15:15" x14ac:dyDescent="0.3">
      <c r="O239" s="133"/>
    </row>
    <row r="240" spans="15:15" x14ac:dyDescent="0.3">
      <c r="O240" s="133"/>
    </row>
    <row r="241" spans="15:15" x14ac:dyDescent="0.3">
      <c r="O241" s="133"/>
    </row>
    <row r="242" spans="15:15" x14ac:dyDescent="0.3">
      <c r="O242" s="133"/>
    </row>
    <row r="243" spans="15:15" x14ac:dyDescent="0.3">
      <c r="O243" s="133"/>
    </row>
    <row r="244" spans="15:15" x14ac:dyDescent="0.3">
      <c r="O244" s="133"/>
    </row>
    <row r="245" spans="15:15" x14ac:dyDescent="0.3">
      <c r="O245" s="133"/>
    </row>
    <row r="246" spans="15:15" x14ac:dyDescent="0.3">
      <c r="O246" s="133"/>
    </row>
    <row r="247" spans="15:15" x14ac:dyDescent="0.3">
      <c r="O247" s="133"/>
    </row>
    <row r="248" spans="15:15" x14ac:dyDescent="0.3">
      <c r="O248" s="133"/>
    </row>
    <row r="249" spans="15:15" x14ac:dyDescent="0.3">
      <c r="O249" s="133"/>
    </row>
    <row r="250" spans="15:15" x14ac:dyDescent="0.3">
      <c r="O250" s="133"/>
    </row>
    <row r="251" spans="15:15" x14ac:dyDescent="0.3">
      <c r="O251" s="133"/>
    </row>
    <row r="252" spans="15:15" x14ac:dyDescent="0.3">
      <c r="O252" s="133"/>
    </row>
    <row r="253" spans="15:15" x14ac:dyDescent="0.3">
      <c r="O253" s="133"/>
    </row>
    <row r="254" spans="15:15" x14ac:dyDescent="0.3">
      <c r="O254" s="133"/>
    </row>
    <row r="255" spans="15:15" x14ac:dyDescent="0.3">
      <c r="O255" s="133"/>
    </row>
    <row r="256" spans="15:15" x14ac:dyDescent="0.3">
      <c r="O256" s="133"/>
    </row>
    <row r="257" spans="15:15" x14ac:dyDescent="0.3">
      <c r="O257" s="133"/>
    </row>
    <row r="258" spans="15:15" x14ac:dyDescent="0.3">
      <c r="O258" s="133"/>
    </row>
    <row r="259" spans="15:15" x14ac:dyDescent="0.3">
      <c r="O259" s="133"/>
    </row>
    <row r="260" spans="15:15" x14ac:dyDescent="0.3">
      <c r="O260" s="133"/>
    </row>
    <row r="261" spans="15:15" x14ac:dyDescent="0.3">
      <c r="O261" s="133"/>
    </row>
    <row r="262" spans="15:15" x14ac:dyDescent="0.3">
      <c r="O262" s="133"/>
    </row>
    <row r="263" spans="15:15" x14ac:dyDescent="0.3">
      <c r="O263" s="133"/>
    </row>
    <row r="264" spans="15:15" x14ac:dyDescent="0.3">
      <c r="O264" s="133"/>
    </row>
    <row r="265" spans="15:15" x14ac:dyDescent="0.3">
      <c r="O265" s="133"/>
    </row>
    <row r="266" spans="15:15" x14ac:dyDescent="0.3">
      <c r="O266" s="133"/>
    </row>
    <row r="267" spans="15:15" x14ac:dyDescent="0.3">
      <c r="O267" s="133"/>
    </row>
    <row r="268" spans="15:15" x14ac:dyDescent="0.3">
      <c r="O268" s="133"/>
    </row>
    <row r="269" spans="15:15" x14ac:dyDescent="0.3">
      <c r="O269" s="133"/>
    </row>
    <row r="270" spans="15:15" x14ac:dyDescent="0.3">
      <c r="O270" s="133"/>
    </row>
    <row r="271" spans="15:15" x14ac:dyDescent="0.3">
      <c r="O271" s="133"/>
    </row>
    <row r="272" spans="15:15" x14ac:dyDescent="0.3">
      <c r="O272" s="133"/>
    </row>
    <row r="273" spans="15:15" x14ac:dyDescent="0.3">
      <c r="O273" s="133"/>
    </row>
    <row r="274" spans="15:15" x14ac:dyDescent="0.3">
      <c r="O274" s="133"/>
    </row>
    <row r="275" spans="15:15" x14ac:dyDescent="0.3">
      <c r="O275" s="133"/>
    </row>
    <row r="276" spans="15:15" x14ac:dyDescent="0.3">
      <c r="O276" s="133"/>
    </row>
    <row r="277" spans="15:15" x14ac:dyDescent="0.3">
      <c r="O277" s="133"/>
    </row>
    <row r="278" spans="15:15" x14ac:dyDescent="0.3">
      <c r="O278" s="133"/>
    </row>
    <row r="279" spans="15:15" x14ac:dyDescent="0.3">
      <c r="O279" s="133"/>
    </row>
    <row r="280" spans="15:15" x14ac:dyDescent="0.3">
      <c r="O280" s="133"/>
    </row>
    <row r="281" spans="15:15" x14ac:dyDescent="0.3">
      <c r="O281" s="133"/>
    </row>
    <row r="282" spans="15:15" x14ac:dyDescent="0.3">
      <c r="O282" s="133"/>
    </row>
    <row r="283" spans="15:15" x14ac:dyDescent="0.3">
      <c r="O283" s="133"/>
    </row>
    <row r="284" spans="15:15" x14ac:dyDescent="0.3">
      <c r="O284" s="133"/>
    </row>
    <row r="285" spans="15:15" x14ac:dyDescent="0.3">
      <c r="O285" s="133"/>
    </row>
    <row r="286" spans="15:15" x14ac:dyDescent="0.3">
      <c r="O286" s="133"/>
    </row>
    <row r="287" spans="15:15" x14ac:dyDescent="0.3">
      <c r="O287" s="133"/>
    </row>
    <row r="288" spans="15:15" x14ac:dyDescent="0.3">
      <c r="O288" s="133"/>
    </row>
    <row r="289" spans="15:15" x14ac:dyDescent="0.3">
      <c r="O289" s="133"/>
    </row>
    <row r="290" spans="15:15" x14ac:dyDescent="0.3">
      <c r="O290" s="133"/>
    </row>
    <row r="291" spans="15:15" x14ac:dyDescent="0.3">
      <c r="O291" s="133"/>
    </row>
    <row r="292" spans="15:15" x14ac:dyDescent="0.3">
      <c r="O292" s="133"/>
    </row>
    <row r="293" spans="15:15" x14ac:dyDescent="0.3">
      <c r="O293" s="133"/>
    </row>
    <row r="294" spans="15:15" x14ac:dyDescent="0.3">
      <c r="O294" s="133"/>
    </row>
    <row r="295" spans="15:15" x14ac:dyDescent="0.3">
      <c r="O295" s="133"/>
    </row>
    <row r="296" spans="15:15" x14ac:dyDescent="0.3">
      <c r="O296" s="133"/>
    </row>
    <row r="297" spans="15:15" x14ac:dyDescent="0.3">
      <c r="O297" s="133"/>
    </row>
    <row r="298" spans="15:15" x14ac:dyDescent="0.3">
      <c r="O298" s="133"/>
    </row>
    <row r="299" spans="15:15" x14ac:dyDescent="0.3">
      <c r="O299" s="133"/>
    </row>
    <row r="300" spans="15:15" x14ac:dyDescent="0.3">
      <c r="O300" s="133"/>
    </row>
    <row r="301" spans="15:15" x14ac:dyDescent="0.3">
      <c r="O301" s="133"/>
    </row>
    <row r="302" spans="15:15" x14ac:dyDescent="0.3">
      <c r="O302" s="133"/>
    </row>
    <row r="303" spans="15:15" x14ac:dyDescent="0.3">
      <c r="O303" s="133"/>
    </row>
    <row r="304" spans="15:15" x14ac:dyDescent="0.3">
      <c r="O304" s="133"/>
    </row>
    <row r="305" spans="15:15" x14ac:dyDescent="0.3">
      <c r="O305" s="133"/>
    </row>
    <row r="306" spans="15:15" x14ac:dyDescent="0.3">
      <c r="O306" s="133"/>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{83794C05-54A3-4ADB-9B1F-BAE8D8C1FDC8}</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{6D61E84D-A3EC-4E76-AB4A-934A069EB302}</x14:id>
        </ext>
      </extLst>
    </cfRule>
    <cfRule type="dataBar" priority="2">
      <dataBar>
        <cfvo type="min"/>
        <cfvo type="max"/>
        <color rgb="FF69AE23"/>
      </dataBar>
      <extLst>
        <ext xmlns:x14="http://schemas.microsoft.com/office/spreadsheetml/2009/9/main" uri="{B025F937-C7B1-47D3-B67F-A62EFF666E3E}">
          <x14:id>{958A40D3-DFAA-4FEE-AFCE-1592E453B053}</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9 N20" formula="1"/>
  </ignoredErrors>
  <extLst>
    <ext xmlns:x14="http://schemas.microsoft.com/office/spreadsheetml/2009/9/main" uri="{78C0D931-6437-407d-A8EE-F0AAD7539E65}">
      <x14:conditionalFormattings>
        <x14:conditionalFormatting xmlns:xm="http://schemas.microsoft.com/office/excel/2006/main">
          <x14:cfRule type="dataBar" id="{83794C05-54A3-4ADB-9B1F-BAE8D8C1FDC8}">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6D61E84D-A3EC-4E76-AB4A-934A069EB302}">
            <x14:dataBar minLength="0" maxLength="100" gradient="0">
              <x14:cfvo type="autoMin"/>
              <x14:cfvo type="autoMax"/>
              <x14:negativeFillColor rgb="FFFF0000"/>
              <x14:axisColor rgb="FF000000"/>
            </x14:dataBar>
          </x14:cfRule>
          <x14:cfRule type="dataBar" id="{958A40D3-DFAA-4FEE-AFCE-1592E453B053}">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200-000004000000}">
          <x14:colorSeries rgb="FF69AE23"/>
          <x14:colorNegative rgb="FFD00000"/>
          <x14:colorAxis rgb="FF000000"/>
          <x14:colorMarkers rgb="FF69AE23"/>
          <x14:colorFirst rgb="FFD00000"/>
          <x14:colorLast rgb="FFD00000"/>
          <x14:colorHigh rgb="FFD00000"/>
          <x14:colorLow rgb="FFD00000"/>
          <x14:sparklines>
            <x14:sparkline>
              <xm:f>Table_D3!B3:K3</xm:f>
              <xm:sqref>M3</xm:sqref>
            </x14:sparkline>
            <x14:sparkline>
              <xm:f>Table_D3!B4:K4</xm:f>
              <xm:sqref>M4</xm:sqref>
            </x14:sparkline>
          </x14:sparklines>
        </x14:sparklineGroup>
        <x14:sparklineGroup manualMax="0" manualMin="0" displayEmptyCellsAs="gap" markers="1" xr2:uid="{00000000-0003-0000-0200-000005000000}">
          <x14:colorSeries rgb="FF69AE23"/>
          <x14:colorNegative rgb="FFD00000"/>
          <x14:colorAxis rgb="FF000000"/>
          <x14:colorMarkers rgb="FF69AE23"/>
          <x14:colorFirst rgb="FFD00000"/>
          <x14:colorLast rgb="FFD00000"/>
          <x14:colorHigh rgb="FFD00000"/>
          <x14:colorLow rgb="FFD00000"/>
          <x14:sparklines>
            <x14:sparkline>
              <xm:f>Table_D3!B5:K5</xm:f>
              <xm:sqref>M5</xm:sqref>
            </x14:sparkline>
            <x14:sparkline>
              <xm:f>Table_D3!B6:K6</xm:f>
              <xm:sqref>M6</xm:sqref>
            </x14:sparkline>
            <x14:sparkline>
              <xm:f>Table_D3!B7:K7</xm:f>
              <xm:sqref>M7</xm:sqref>
            </x14:sparkline>
            <x14:sparkline>
              <xm:f>Table_D3!B8:K8</xm:f>
              <xm:sqref>M8</xm:sqref>
            </x14:sparkline>
            <x14:sparkline>
              <xm:f>Table_D3!B9:K9</xm:f>
              <xm:sqref>M9</xm:sqref>
            </x14:sparkline>
            <x14:sparkline>
              <xm:f>Table_D3!B10:K10</xm:f>
              <xm:sqref>M10</xm:sqref>
            </x14:sparkline>
            <x14:sparkline>
              <xm:f>Table_D3!B11:K11</xm:f>
              <xm:sqref>M11</xm:sqref>
            </x14:sparkline>
            <x14:sparkline>
              <xm:f>Table_D3!B12:K12</xm:f>
              <xm:sqref>M12</xm:sqref>
            </x14:sparkline>
            <x14:sparkline>
              <xm:f>Table_D3!B13:K13</xm:f>
              <xm:sqref>M13</xm:sqref>
            </x14:sparkline>
            <x14:sparkline>
              <xm:f>Table_D3!B14:K14</xm:f>
              <xm:sqref>M14</xm:sqref>
            </x14:sparkline>
            <x14:sparkline>
              <xm:f>Table_D3!B15:K15</xm:f>
              <xm:sqref>M15</xm:sqref>
            </x14:sparkline>
            <x14:sparkline>
              <xm:f>Table_D3!B16:K16</xm:f>
              <xm:sqref>M16</xm:sqref>
            </x14:sparkline>
            <x14:sparkline>
              <xm:f>Table_D3!B17:K17</xm:f>
              <xm:sqref>M17</xm:sqref>
            </x14:sparkline>
            <x14:sparkline>
              <xm:f>Table_D3!B18:K18</xm:f>
              <xm:sqref>M18</xm:sqref>
            </x14:sparkline>
            <x14:sparkline>
              <xm:f>Table_D3!B19:K19</xm:f>
              <xm:sqref>M19</xm:sqref>
            </x14:sparkline>
            <x14:sparkline>
              <xm:f>Table_D3!B20:K20</xm:f>
              <xm:sqref>M20</xm:sqref>
            </x14:sparkline>
            <x14:sparkline>
              <xm:f>Table_D3!B21:K21</xm:f>
              <xm:sqref>M21</xm:sqref>
            </x14:sparkline>
            <x14:sparkline>
              <xm:f>Table_D3!B22:K22</xm:f>
              <xm:sqref>M22</xm:sqref>
            </x14:sparkline>
            <x14:sparkline>
              <xm:f>Table_D3!B23:K23</xm:f>
              <xm:sqref>M23</xm:sqref>
            </x14:sparkline>
            <x14:sparkline>
              <xm:f>Table_D3!B24:K24</xm:f>
              <xm:sqref>M24</xm:sqref>
            </x14:sparkline>
            <x14:sparkline>
              <xm:f>Table_D3!B25:K25</xm:f>
              <xm:sqref>M25</xm:sqref>
            </x14:sparkline>
            <x14:sparkline>
              <xm:f>Table_D3!B26:K26</xm:f>
              <xm:sqref>M26</xm:sqref>
            </x14:sparkline>
            <x14:sparkline>
              <xm:f>Table_D3!B27:K27</xm:f>
              <xm:sqref>M27</xm:sqref>
            </x14:sparkline>
            <x14:sparkline>
              <xm:f>Table_D3!B28:K28</xm:f>
              <xm:sqref>M28</xm:sqref>
            </x14:sparkline>
            <x14:sparkline>
              <xm:f>Table_D3!B29:K29</xm:f>
              <xm:sqref>M29</xm:sqref>
            </x14:sparkline>
            <x14:sparkline>
              <xm:f>Table_D3!B30:K30</xm:f>
              <xm:sqref>M30</xm:sqref>
            </x14:sparkline>
            <x14:sparkline>
              <xm:f>Table_D3!B31:K31</xm:f>
              <xm:sqref>M31</xm:sqref>
            </x14:sparkline>
            <x14:sparkline>
              <xm:f>Table_D3!B32:K32</xm:f>
              <xm:sqref>M32</xm:sqref>
            </x14:sparkline>
            <x14:sparkline>
              <xm:f>Table_D3!B33:K33</xm:f>
              <xm:sqref>M33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99"/>
  <sheetViews>
    <sheetView zoomScale="90" zoomScaleNormal="90" workbookViewId="0">
      <selection activeCell="N3" sqref="N3"/>
    </sheetView>
  </sheetViews>
  <sheetFormatPr defaultColWidth="9.109375" defaultRowHeight="14.4" x14ac:dyDescent="0.3"/>
  <cols>
    <col min="1" max="1" width="14.44140625" style="154" customWidth="1"/>
    <col min="2" max="11" width="8" style="154" bestFit="1" customWidth="1"/>
    <col min="12" max="12" width="13.44140625" style="154" customWidth="1"/>
    <col min="13" max="13" width="17.33203125" style="154" customWidth="1"/>
    <col min="14" max="14" width="13.44140625" style="157" customWidth="1"/>
    <col min="15" max="15" width="8.44140625" style="156" bestFit="1" customWidth="1"/>
    <col min="16" max="16" width="9.109375" style="154"/>
    <col min="17" max="18" width="7.33203125" style="154" customWidth="1"/>
    <col min="19" max="19" width="7.33203125" style="154" bestFit="1" customWidth="1"/>
    <col min="20" max="20" width="9.109375" style="154"/>
    <col min="21" max="21" width="12.33203125" style="154" customWidth="1"/>
    <col min="22" max="22" width="9.44140625" style="154" customWidth="1"/>
    <col min="23" max="16384" width="9.109375" style="154"/>
  </cols>
  <sheetData>
    <row r="1" spans="1:26" s="150" customFormat="1" ht="36.75" customHeight="1" x14ac:dyDescent="0.25">
      <c r="A1" s="177" t="s">
        <v>135</v>
      </c>
      <c r="N1" s="151"/>
      <c r="O1" s="176"/>
    </row>
    <row r="2" spans="1:26" s="173" customFormat="1" ht="66.75" customHeight="1" x14ac:dyDescent="0.25">
      <c r="A2" s="175" t="s">
        <v>0</v>
      </c>
      <c r="B2" s="174">
        <v>2009</v>
      </c>
      <c r="C2" s="174">
        <v>2010</v>
      </c>
      <c r="D2" s="174">
        <v>2011</v>
      </c>
      <c r="E2" s="174">
        <v>2012</v>
      </c>
      <c r="F2" s="174">
        <v>2013</v>
      </c>
      <c r="G2" s="174">
        <v>2014</v>
      </c>
      <c r="H2" s="174">
        <v>2015</v>
      </c>
      <c r="I2" s="174">
        <v>2016</v>
      </c>
      <c r="J2" s="174">
        <v>2017</v>
      </c>
      <c r="K2" s="295">
        <v>2018</v>
      </c>
      <c r="L2" s="294"/>
      <c r="M2" s="119" t="s">
        <v>159</v>
      </c>
      <c r="N2" s="119" t="s">
        <v>160</v>
      </c>
      <c r="O2" s="174" t="s">
        <v>117</v>
      </c>
    </row>
    <row r="3" spans="1:26" s="150" customFormat="1" ht="18" customHeight="1" x14ac:dyDescent="0.25">
      <c r="A3" s="163" t="s">
        <v>22</v>
      </c>
      <c r="B3" s="223">
        <v>5.7999999999999996E-3</v>
      </c>
      <c r="C3" s="223">
        <v>0.38190000000000002</v>
      </c>
      <c r="D3" s="223">
        <v>0.38490000000000002</v>
      </c>
      <c r="E3" s="138">
        <v>0.36499999999999999</v>
      </c>
      <c r="F3" s="138">
        <v>0.39149999999999996</v>
      </c>
      <c r="G3" s="138">
        <v>0.36059999999999998</v>
      </c>
      <c r="H3" s="138">
        <v>0.36279999999999996</v>
      </c>
      <c r="I3" s="148">
        <v>9.1999999999999998E-3</v>
      </c>
      <c r="J3" s="148">
        <v>9.9000000000000008E-3</v>
      </c>
      <c r="K3" s="148">
        <v>1.2E-2</v>
      </c>
      <c r="L3" s="162">
        <v>1.2E-2</v>
      </c>
      <c r="M3" s="178"/>
      <c r="N3" s="179">
        <f>_xlfn.RRI(6,E3,K3)</f>
        <v>-0.43400221674605133</v>
      </c>
      <c r="O3" s="180" t="s">
        <v>20</v>
      </c>
      <c r="P3" s="4"/>
      <c r="Q3" s="161"/>
      <c r="R3" s="161"/>
      <c r="S3" s="161"/>
      <c r="T3" s="161"/>
      <c r="U3" s="161"/>
      <c r="V3" s="161"/>
      <c r="W3" s="161"/>
      <c r="X3" s="161"/>
      <c r="Y3" s="152"/>
      <c r="Z3" s="161"/>
    </row>
    <row r="4" spans="1:26" s="150" customFormat="1" ht="18" customHeight="1" x14ac:dyDescent="0.25">
      <c r="A4" s="163" t="s">
        <v>28</v>
      </c>
      <c r="B4" s="147">
        <v>0.28889999999999999</v>
      </c>
      <c r="C4" s="147">
        <v>0.26139999999999997</v>
      </c>
      <c r="D4" s="147">
        <v>0.24390000000000001</v>
      </c>
      <c r="E4" s="147">
        <v>0.21660000000000001</v>
      </c>
      <c r="F4" s="147">
        <v>0.22750000000000001</v>
      </c>
      <c r="G4" s="147">
        <v>0.20119999999999999</v>
      </c>
      <c r="H4" s="147">
        <v>0.19280000000000003</v>
      </c>
      <c r="I4" s="147">
        <v>0.20230000000000001</v>
      </c>
      <c r="J4" s="147">
        <v>0.21730000000000002</v>
      </c>
      <c r="K4" s="147">
        <v>0.20529999999999998</v>
      </c>
      <c r="L4" s="162">
        <v>0.20529999999999998</v>
      </c>
      <c r="M4" s="166"/>
      <c r="N4" s="159">
        <f>_xlfn.RRI(9,B4,K4)</f>
        <v>-3.7245157019772157E-2</v>
      </c>
      <c r="O4" s="165" t="s">
        <v>20</v>
      </c>
      <c r="P4" s="4"/>
      <c r="Q4" s="161"/>
      <c r="R4" s="161"/>
      <c r="S4" s="161"/>
      <c r="T4" s="161"/>
      <c r="U4" s="161"/>
      <c r="V4" s="161"/>
      <c r="W4" s="161"/>
      <c r="X4" s="161"/>
      <c r="Y4" s="152"/>
      <c r="Z4" s="161"/>
    </row>
    <row r="5" spans="1:26" s="150" customFormat="1" ht="18" customHeight="1" x14ac:dyDescent="0.25">
      <c r="A5" s="163" t="s">
        <v>12</v>
      </c>
      <c r="B5" s="172">
        <v>0</v>
      </c>
      <c r="C5" s="147">
        <v>0.26179999999999998</v>
      </c>
      <c r="D5" s="147">
        <v>0.30280000000000001</v>
      </c>
      <c r="E5" s="172">
        <v>0</v>
      </c>
      <c r="F5" s="147">
        <v>0.27339999999999998</v>
      </c>
      <c r="G5" s="147">
        <v>0.17979999999999999</v>
      </c>
      <c r="H5" s="147">
        <v>0.20899999999999999</v>
      </c>
      <c r="I5" s="147">
        <v>0.2031</v>
      </c>
      <c r="J5" s="147">
        <v>0.18529999999999999</v>
      </c>
      <c r="K5" s="147">
        <v>0.21110000000000001</v>
      </c>
      <c r="L5" s="162">
        <v>0.21110000000000001</v>
      </c>
      <c r="M5" s="166"/>
      <c r="N5" s="159">
        <f>_xlfn.RRI(8,C5,K5)</f>
        <v>-2.6547367564207391E-2</v>
      </c>
      <c r="O5" s="165"/>
      <c r="P5" s="4"/>
      <c r="Q5" s="161"/>
      <c r="R5" s="161"/>
      <c r="S5" s="161"/>
      <c r="T5" s="161"/>
      <c r="U5" s="161"/>
      <c r="V5" s="161"/>
      <c r="W5" s="161"/>
      <c r="X5" s="161"/>
      <c r="Y5" s="152"/>
      <c r="Z5" s="161"/>
    </row>
    <row r="6" spans="1:26" s="150" customFormat="1" ht="18" customHeight="1" x14ac:dyDescent="0.25">
      <c r="A6" s="163" t="s">
        <v>8</v>
      </c>
      <c r="B6" s="147">
        <v>0.37230000000000002</v>
      </c>
      <c r="C6" s="147">
        <v>0.34570000000000001</v>
      </c>
      <c r="D6" s="147">
        <v>0.33329999999999999</v>
      </c>
      <c r="E6" s="147">
        <v>0.32300000000000001</v>
      </c>
      <c r="F6" s="147">
        <v>0.3216</v>
      </c>
      <c r="G6" s="147">
        <v>0.30680000000000002</v>
      </c>
      <c r="H6" s="147">
        <v>0.27579999999999999</v>
      </c>
      <c r="I6" s="147">
        <v>0.27010000000000001</v>
      </c>
      <c r="J6" s="147">
        <v>0.56979999999999997</v>
      </c>
      <c r="K6" s="147">
        <v>0.2712</v>
      </c>
      <c r="L6" s="162">
        <v>0.2712</v>
      </c>
      <c r="M6" s="166"/>
      <c r="N6" s="159">
        <f>_xlfn.RRI(9,B6,K6)</f>
        <v>-3.4592343597923736E-2</v>
      </c>
      <c r="O6" s="165"/>
      <c r="P6" s="4"/>
      <c r="Q6" s="161"/>
      <c r="R6" s="161"/>
      <c r="S6" s="161"/>
      <c r="T6" s="161"/>
      <c r="U6" s="161"/>
      <c r="V6" s="161"/>
      <c r="W6" s="161"/>
      <c r="X6" s="161"/>
      <c r="Y6" s="152"/>
      <c r="Z6" s="161"/>
    </row>
    <row r="7" spans="1:26" s="150" customFormat="1" ht="18" customHeight="1" x14ac:dyDescent="0.25">
      <c r="A7" s="163" t="s">
        <v>5</v>
      </c>
      <c r="B7" s="147">
        <v>0.52</v>
      </c>
      <c r="C7" s="147">
        <v>0.36280000000000001</v>
      </c>
      <c r="D7" s="147">
        <v>0.45879999999999999</v>
      </c>
      <c r="E7" s="147">
        <v>0.441</v>
      </c>
      <c r="F7" s="147">
        <v>0.4224</v>
      </c>
      <c r="G7" s="147">
        <v>0.40279999999999999</v>
      </c>
      <c r="H7" s="66">
        <v>0.39800000000000002</v>
      </c>
      <c r="I7" s="147">
        <v>0.37870000000000004</v>
      </c>
      <c r="J7" s="147">
        <v>0.27350000000000002</v>
      </c>
      <c r="K7" s="147">
        <v>0.27649999999999997</v>
      </c>
      <c r="L7" s="162">
        <v>0.27649999999999997</v>
      </c>
      <c r="M7" s="166"/>
      <c r="N7" s="159">
        <f>_xlfn.RRI(9,B7,K7)</f>
        <v>-6.77737877441007E-2</v>
      </c>
      <c r="O7" s="165" t="s">
        <v>20</v>
      </c>
      <c r="P7" s="4"/>
      <c r="Q7" s="161"/>
      <c r="R7" s="161"/>
      <c r="S7" s="161"/>
      <c r="T7" s="161"/>
      <c r="U7" s="161"/>
      <c r="V7" s="161"/>
      <c r="W7" s="161"/>
      <c r="X7" s="161"/>
      <c r="Y7" s="152"/>
      <c r="Z7" s="161"/>
    </row>
    <row r="8" spans="1:26" s="150" customFormat="1" ht="18" customHeight="1" x14ac:dyDescent="0.25">
      <c r="A8" s="163" t="s">
        <v>25</v>
      </c>
      <c r="B8" s="219">
        <v>0.3639</v>
      </c>
      <c r="C8" s="223">
        <v>0.30359999999999998</v>
      </c>
      <c r="D8" s="66">
        <v>0.31220000000000003</v>
      </c>
      <c r="E8" s="66">
        <v>0.3241</v>
      </c>
      <c r="F8" s="66">
        <v>0.32090000000000002</v>
      </c>
      <c r="G8" s="66">
        <v>0.33839999999999998</v>
      </c>
      <c r="H8" s="66">
        <v>0.40629999999999999</v>
      </c>
      <c r="I8" s="66">
        <v>0.37120000000000003</v>
      </c>
      <c r="J8" s="66">
        <v>0.32060000000000005</v>
      </c>
      <c r="K8" s="66">
        <v>0.2969</v>
      </c>
      <c r="L8" s="162">
        <v>0.2969</v>
      </c>
      <c r="M8" s="166"/>
      <c r="N8" s="159">
        <f>_xlfn.RRI(7,D8,K8)</f>
        <v>-7.1526721908986568E-3</v>
      </c>
      <c r="O8" s="167"/>
      <c r="P8" s="4"/>
      <c r="Q8" s="161"/>
      <c r="R8" s="161"/>
      <c r="S8" s="161"/>
      <c r="T8" s="161"/>
      <c r="U8" s="161"/>
      <c r="V8" s="161"/>
      <c r="W8" s="161"/>
      <c r="X8" s="161"/>
      <c r="Y8" s="152"/>
      <c r="Z8" s="161"/>
    </row>
    <row r="9" spans="1:26" s="150" customFormat="1" ht="18" customHeight="1" x14ac:dyDescent="0.25">
      <c r="A9" s="163" t="s">
        <v>24</v>
      </c>
      <c r="B9" s="147">
        <v>0.17910000000000001</v>
      </c>
      <c r="C9" s="147">
        <v>0.1862</v>
      </c>
      <c r="D9" s="147">
        <v>0.2928</v>
      </c>
      <c r="E9" s="147">
        <v>0.1976</v>
      </c>
      <c r="F9" s="147">
        <v>0.18959999999999999</v>
      </c>
      <c r="G9" s="147">
        <v>0.26959999999999995</v>
      </c>
      <c r="H9" s="147">
        <v>0.24149999999999999</v>
      </c>
      <c r="I9" s="147">
        <v>0.25590000000000002</v>
      </c>
      <c r="J9" s="147">
        <v>0.38369999999999999</v>
      </c>
      <c r="K9" s="147">
        <v>0.33180000000000004</v>
      </c>
      <c r="L9" s="162">
        <v>0.33180000000000004</v>
      </c>
      <c r="M9" s="166"/>
      <c r="N9" s="159">
        <f>_xlfn.RRI(9,B9,K9)</f>
        <v>7.0911104203897235E-2</v>
      </c>
      <c r="O9" s="167" t="s">
        <v>14</v>
      </c>
      <c r="P9" s="4"/>
      <c r="Q9" s="161"/>
      <c r="R9" s="161"/>
      <c r="S9" s="161"/>
      <c r="T9" s="161"/>
      <c r="U9" s="161"/>
      <c r="V9" s="161"/>
      <c r="W9" s="161"/>
      <c r="X9" s="161"/>
      <c r="Y9" s="152"/>
      <c r="Z9" s="161"/>
    </row>
    <row r="10" spans="1:26" s="150" customFormat="1" ht="18" customHeight="1" x14ac:dyDescent="0.25">
      <c r="A10" s="163" t="s">
        <v>29</v>
      </c>
      <c r="B10" s="147">
        <v>0.43480000000000002</v>
      </c>
      <c r="C10" s="147">
        <v>0.46579999999999999</v>
      </c>
      <c r="D10" s="147">
        <v>0.7036</v>
      </c>
      <c r="E10" s="147">
        <v>0.5252</v>
      </c>
      <c r="F10" s="147">
        <v>0.44339999999999996</v>
      </c>
      <c r="G10" s="147">
        <v>0.43969999999999998</v>
      </c>
      <c r="H10" s="147">
        <v>0.42620000000000002</v>
      </c>
      <c r="I10" s="147">
        <v>0.41949999999999998</v>
      </c>
      <c r="J10" s="147">
        <v>0.41139999999999999</v>
      </c>
      <c r="K10" s="147">
        <v>0.34639999999999999</v>
      </c>
      <c r="L10" s="162">
        <v>0.34639999999999999</v>
      </c>
      <c r="M10" s="166"/>
      <c r="N10" s="159">
        <f>_xlfn.RRI(9,B10,K10)</f>
        <v>-2.4938432948752642E-2</v>
      </c>
      <c r="O10" s="165"/>
      <c r="P10" s="4"/>
      <c r="Q10" s="161"/>
      <c r="R10" s="161"/>
      <c r="S10" s="161"/>
      <c r="T10" s="161"/>
      <c r="U10" s="161"/>
      <c r="V10" s="161"/>
      <c r="W10" s="161"/>
      <c r="X10" s="161"/>
      <c r="Y10" s="152"/>
      <c r="Z10" s="161"/>
    </row>
    <row r="11" spans="1:26" s="150" customFormat="1" ht="18" customHeight="1" x14ac:dyDescent="0.25">
      <c r="A11" s="163" t="s">
        <v>26</v>
      </c>
      <c r="B11" s="219">
        <v>0.43290000000000001</v>
      </c>
      <c r="C11" s="219"/>
      <c r="D11" s="66">
        <v>0.40449999999999997</v>
      </c>
      <c r="E11" s="66">
        <v>0.34009999999999996</v>
      </c>
      <c r="F11" s="66">
        <v>0.38349999999999995</v>
      </c>
      <c r="G11" s="66">
        <v>0.41090000000000004</v>
      </c>
      <c r="H11" s="66">
        <v>0.44640000000000002</v>
      </c>
      <c r="I11" s="66">
        <v>1.1883999999999999</v>
      </c>
      <c r="J11" s="66">
        <v>0.3841</v>
      </c>
      <c r="K11" s="66">
        <v>0.38199999999999995</v>
      </c>
      <c r="L11" s="162">
        <v>0.38199999999999995</v>
      </c>
      <c r="M11" s="166"/>
      <c r="N11" s="159">
        <f>_xlfn.RRI(7,D11,K11)</f>
        <v>-8.1425438438621489E-3</v>
      </c>
      <c r="O11" s="165"/>
      <c r="P11" s="153"/>
      <c r="Q11" s="160"/>
      <c r="R11" s="161"/>
      <c r="S11" s="161"/>
      <c r="T11" s="161"/>
      <c r="U11" s="161"/>
      <c r="V11" s="161"/>
      <c r="W11" s="161"/>
      <c r="X11" s="161"/>
      <c r="Y11" s="152"/>
      <c r="Z11" s="161"/>
    </row>
    <row r="12" spans="1:26" s="150" customFormat="1" ht="18" customHeight="1" x14ac:dyDescent="0.25">
      <c r="A12" s="163" t="s">
        <v>17</v>
      </c>
      <c r="B12" s="147">
        <v>0.41749999999999998</v>
      </c>
      <c r="C12" s="147">
        <v>0.41379999999999995</v>
      </c>
      <c r="D12" s="147">
        <v>0.37979999999999997</v>
      </c>
      <c r="E12" s="147">
        <v>0.442</v>
      </c>
      <c r="F12" s="147">
        <v>0.27410000000000001</v>
      </c>
      <c r="G12" s="147">
        <v>0.47590000000000005</v>
      </c>
      <c r="H12" s="147">
        <v>0.40849999999999997</v>
      </c>
      <c r="I12" s="147">
        <v>0.40789999999999998</v>
      </c>
      <c r="J12" s="147">
        <v>0.4148</v>
      </c>
      <c r="K12" s="147">
        <v>0.41119999999999995</v>
      </c>
      <c r="L12" s="162">
        <v>0.41119999999999995</v>
      </c>
      <c r="M12" s="166"/>
      <c r="N12" s="159">
        <f>_xlfn.RRI(9,B12,K12)</f>
        <v>-1.6879992961440493E-3</v>
      </c>
      <c r="O12" s="167"/>
      <c r="P12" s="4"/>
      <c r="Q12" s="161"/>
      <c r="R12" s="161"/>
      <c r="S12" s="161"/>
      <c r="T12" s="161"/>
      <c r="U12" s="161"/>
      <c r="V12" s="161"/>
      <c r="W12" s="161"/>
      <c r="X12" s="161"/>
      <c r="Y12" s="152"/>
      <c r="Z12" s="161"/>
    </row>
    <row r="13" spans="1:26" s="150" customFormat="1" ht="18" customHeight="1" x14ac:dyDescent="0.25">
      <c r="A13" s="163" t="s">
        <v>21</v>
      </c>
      <c r="B13" s="221">
        <v>0.30299999999999999</v>
      </c>
      <c r="C13" s="221">
        <v>0.26800000000000002</v>
      </c>
      <c r="D13" s="221">
        <v>0.2666</v>
      </c>
      <c r="E13" s="221">
        <v>0.25950000000000001</v>
      </c>
      <c r="F13" s="221">
        <v>0.26800000000000002</v>
      </c>
      <c r="G13" s="221">
        <v>0.27209999999999995</v>
      </c>
      <c r="H13" s="221">
        <v>0.2681</v>
      </c>
      <c r="I13" s="66">
        <v>0.25600000000000001</v>
      </c>
      <c r="J13" s="66">
        <v>0.42400000000000004</v>
      </c>
      <c r="K13" s="66">
        <v>0.42599999999999999</v>
      </c>
      <c r="L13" s="162">
        <v>0.42599999999999999</v>
      </c>
      <c r="M13" s="166"/>
      <c r="N13" s="159" t="s">
        <v>11</v>
      </c>
      <c r="O13" s="165"/>
      <c r="P13" s="4"/>
      <c r="Q13" s="161"/>
      <c r="R13" s="161"/>
      <c r="S13" s="161"/>
      <c r="T13" s="161"/>
      <c r="U13" s="161"/>
      <c r="V13" s="161"/>
      <c r="W13" s="161"/>
      <c r="X13" s="161"/>
      <c r="Y13" s="152"/>
      <c r="Z13" s="161"/>
    </row>
    <row r="14" spans="1:26" s="150" customFormat="1" ht="18" customHeight="1" x14ac:dyDescent="0.25">
      <c r="A14" s="163" t="s">
        <v>1</v>
      </c>
      <c r="B14" s="147">
        <v>0.5575</v>
      </c>
      <c r="C14" s="147">
        <v>0.55139999999999989</v>
      </c>
      <c r="D14" s="147">
        <v>0.54249999999999998</v>
      </c>
      <c r="E14" s="147">
        <v>0.52270000000000005</v>
      </c>
      <c r="F14" s="147">
        <v>0.46629999999999999</v>
      </c>
      <c r="G14" s="147">
        <v>0.43659999999999999</v>
      </c>
      <c r="H14" s="147">
        <v>0.42709999999999998</v>
      </c>
      <c r="I14" s="147">
        <v>0.42280000000000006</v>
      </c>
      <c r="J14" s="147">
        <v>0.42270000000000008</v>
      </c>
      <c r="K14" s="147">
        <v>0.43280000000000002</v>
      </c>
      <c r="L14" s="162">
        <v>0.43280000000000002</v>
      </c>
      <c r="M14" s="166"/>
      <c r="N14" s="159">
        <f t="shared" ref="N14:N25" si="0">_xlfn.RRI(9,B14,K14)</f>
        <v>-2.7739847743334933E-2</v>
      </c>
      <c r="O14" s="165" t="s">
        <v>20</v>
      </c>
      <c r="P14" s="4"/>
      <c r="Q14" s="161"/>
      <c r="R14" s="161"/>
      <c r="S14" s="161"/>
      <c r="T14" s="161"/>
      <c r="U14" s="161"/>
      <c r="V14" s="161"/>
      <c r="W14" s="161"/>
      <c r="X14" s="161"/>
      <c r="Y14" s="152"/>
      <c r="Z14" s="161"/>
    </row>
    <row r="15" spans="1:26" s="150" customFormat="1" ht="18" customHeight="1" x14ac:dyDescent="0.25">
      <c r="A15" s="163" t="s">
        <v>2</v>
      </c>
      <c r="B15" s="147">
        <v>0.65200000000000002</v>
      </c>
      <c r="C15" s="147">
        <v>0.60189999999999999</v>
      </c>
      <c r="D15" s="147">
        <v>0.55600000000000005</v>
      </c>
      <c r="E15" s="147">
        <v>0.52980000000000005</v>
      </c>
      <c r="F15" s="147">
        <v>0.53090000000000004</v>
      </c>
      <c r="G15" s="147">
        <v>0.50380000000000003</v>
      </c>
      <c r="H15" s="147">
        <v>0.51049999999999995</v>
      </c>
      <c r="I15" s="147">
        <v>0.48170000000000002</v>
      </c>
      <c r="J15" s="147">
        <v>0.44180000000000003</v>
      </c>
      <c r="K15" s="147">
        <v>0.43569999999999998</v>
      </c>
      <c r="L15" s="162">
        <v>0.43569999999999998</v>
      </c>
      <c r="M15" s="166"/>
      <c r="N15" s="159">
        <f t="shared" si="0"/>
        <v>-4.3799679533983893E-2</v>
      </c>
      <c r="O15" s="165" t="s">
        <v>20</v>
      </c>
      <c r="P15" s="4"/>
      <c r="Q15" s="160"/>
      <c r="R15" s="161"/>
      <c r="S15" s="161"/>
      <c r="T15" s="161"/>
      <c r="U15" s="161"/>
      <c r="V15" s="161"/>
      <c r="W15" s="161"/>
      <c r="X15" s="161"/>
      <c r="Y15" s="152"/>
      <c r="Z15" s="161"/>
    </row>
    <row r="16" spans="1:26" s="150" customFormat="1" ht="18" customHeight="1" x14ac:dyDescent="0.25">
      <c r="A16" s="163" t="s">
        <v>9</v>
      </c>
      <c r="B16" s="147">
        <v>0.42130000000000001</v>
      </c>
      <c r="C16" s="147">
        <v>0.36749999999999999</v>
      </c>
      <c r="D16" s="147">
        <v>0.39579999999999999</v>
      </c>
      <c r="E16" s="147">
        <v>0.39129999999999998</v>
      </c>
      <c r="F16" s="147">
        <v>0.39520000000000005</v>
      </c>
      <c r="G16" s="147">
        <v>0.38350000000000001</v>
      </c>
      <c r="H16" s="147">
        <v>0.42830000000000001</v>
      </c>
      <c r="I16" s="147">
        <v>0.4027</v>
      </c>
      <c r="J16" s="147">
        <v>0.41520000000000001</v>
      </c>
      <c r="K16" s="147">
        <v>0.43889999999999996</v>
      </c>
      <c r="L16" s="162">
        <v>0.43889999999999996</v>
      </c>
      <c r="M16" s="166"/>
      <c r="N16" s="159">
        <f t="shared" si="0"/>
        <v>4.5577358830404258E-3</v>
      </c>
      <c r="O16" s="167"/>
      <c r="P16" s="4"/>
      <c r="Q16" s="161"/>
      <c r="R16" s="161"/>
      <c r="S16" s="161"/>
      <c r="T16" s="161"/>
      <c r="U16" s="161"/>
      <c r="V16" s="161"/>
      <c r="W16" s="161"/>
      <c r="X16" s="161"/>
      <c r="Y16" s="152"/>
      <c r="Z16" s="161"/>
    </row>
    <row r="17" spans="1:26" s="150" customFormat="1" ht="18" customHeight="1" x14ac:dyDescent="0.25">
      <c r="A17" s="163" t="s">
        <v>13</v>
      </c>
      <c r="B17" s="147">
        <v>1.0306</v>
      </c>
      <c r="C17" s="147">
        <v>0.87239999999999995</v>
      </c>
      <c r="D17" s="147">
        <v>0.73440000000000005</v>
      </c>
      <c r="E17" s="147">
        <v>0.6704</v>
      </c>
      <c r="F17" s="147">
        <v>0.66979999999999995</v>
      </c>
      <c r="G17" s="147">
        <v>0.65179999999999993</v>
      </c>
      <c r="H17" s="147">
        <v>0.627</v>
      </c>
      <c r="I17" s="147">
        <v>0.59399999999999997</v>
      </c>
      <c r="J17" s="147">
        <v>0.5532999999999999</v>
      </c>
      <c r="K17" s="147">
        <v>0.49659999999999999</v>
      </c>
      <c r="L17" s="162">
        <v>0.49659999999999999</v>
      </c>
      <c r="M17" s="166"/>
      <c r="N17" s="159">
        <f t="shared" si="0"/>
        <v>-7.79201988799334E-2</v>
      </c>
      <c r="O17" s="165" t="s">
        <v>20</v>
      </c>
      <c r="P17" s="4"/>
      <c r="Q17" s="161"/>
      <c r="R17" s="161"/>
      <c r="S17" s="161"/>
      <c r="T17" s="161"/>
      <c r="U17" s="161"/>
      <c r="V17" s="161"/>
      <c r="W17" s="161"/>
      <c r="X17" s="161"/>
      <c r="Y17" s="152"/>
      <c r="Z17" s="161"/>
    </row>
    <row r="18" spans="1:26" s="150" customFormat="1" ht="18" customHeight="1" x14ac:dyDescent="0.25">
      <c r="A18" s="163" t="s">
        <v>10</v>
      </c>
      <c r="B18" s="147">
        <v>0.94599999999999995</v>
      </c>
      <c r="C18" s="147">
        <v>9.3600000000000003E-2</v>
      </c>
      <c r="D18" s="147">
        <v>9.9100000000000008E-2</v>
      </c>
      <c r="E18" s="147">
        <v>1.5016</v>
      </c>
      <c r="F18" s="147">
        <v>0.56899999999999995</v>
      </c>
      <c r="G18" s="147">
        <v>0.53749999999999998</v>
      </c>
      <c r="H18" s="147">
        <v>0.58300000000000007</v>
      </c>
      <c r="I18" s="147">
        <v>0.55780000000000007</v>
      </c>
      <c r="J18" s="147">
        <v>0.47720000000000001</v>
      </c>
      <c r="K18" s="147">
        <v>0.53029999999999999</v>
      </c>
      <c r="L18" s="162">
        <v>0.53029999999999999</v>
      </c>
      <c r="M18" s="166"/>
      <c r="N18" s="159">
        <f t="shared" si="0"/>
        <v>-6.2286746027333528E-2</v>
      </c>
      <c r="O18" s="167"/>
      <c r="P18" s="4"/>
      <c r="Q18" s="161"/>
      <c r="R18" s="161"/>
      <c r="S18" s="161"/>
      <c r="T18" s="161"/>
      <c r="U18" s="161"/>
      <c r="V18" s="161"/>
      <c r="W18" s="161"/>
      <c r="X18" s="161"/>
      <c r="Y18" s="152"/>
      <c r="Z18" s="161"/>
    </row>
    <row r="19" spans="1:26" s="150" customFormat="1" ht="18" customHeight="1" x14ac:dyDescent="0.25">
      <c r="A19" s="171" t="s">
        <v>16</v>
      </c>
      <c r="B19" s="170">
        <v>0.64104154589858409</v>
      </c>
      <c r="C19" s="170">
        <v>0.60155542194482281</v>
      </c>
      <c r="D19" s="170">
        <v>0.58567739487545578</v>
      </c>
      <c r="E19" s="170">
        <v>0.67789006519381378</v>
      </c>
      <c r="F19" s="170">
        <v>0.60554297297452775</v>
      </c>
      <c r="G19" s="170">
        <v>0.61767107910634911</v>
      </c>
      <c r="H19" s="170">
        <v>0.58886394675401732</v>
      </c>
      <c r="I19" s="170">
        <v>0.5597147999439348</v>
      </c>
      <c r="J19" s="170">
        <v>0.57058457689834952</v>
      </c>
      <c r="K19" s="170">
        <v>0.58477017513550722</v>
      </c>
      <c r="L19" s="169">
        <v>0.58477017513550722</v>
      </c>
      <c r="M19" s="166"/>
      <c r="N19" s="168">
        <f t="shared" si="0"/>
        <v>-1.0156444961500699E-2</v>
      </c>
      <c r="O19" s="167"/>
      <c r="P19" s="4"/>
      <c r="Q19" s="161"/>
      <c r="R19" s="161"/>
      <c r="S19" s="161"/>
      <c r="T19" s="161"/>
      <c r="U19" s="161"/>
      <c r="V19" s="161"/>
      <c r="W19" s="161"/>
      <c r="X19" s="161"/>
      <c r="Y19" s="152"/>
      <c r="Z19" s="161"/>
    </row>
    <row r="20" spans="1:26" s="150" customFormat="1" ht="18" customHeight="1" x14ac:dyDescent="0.25">
      <c r="A20" s="163" t="s">
        <v>31</v>
      </c>
      <c r="B20" s="147">
        <v>0.73280000000000001</v>
      </c>
      <c r="C20" s="147">
        <v>0.6947000000000001</v>
      </c>
      <c r="D20" s="147">
        <v>0.61119999999999997</v>
      </c>
      <c r="E20" s="147">
        <v>0.55420000000000003</v>
      </c>
      <c r="F20" s="147">
        <v>0.53010000000000002</v>
      </c>
      <c r="G20" s="147">
        <v>0.50260000000000005</v>
      </c>
      <c r="H20" s="147">
        <v>0.47120000000000001</v>
      </c>
      <c r="I20" s="147">
        <v>0.45589999999999997</v>
      </c>
      <c r="J20" s="147">
        <v>0.45669999999999999</v>
      </c>
      <c r="K20" s="147">
        <v>0.62819999999999998</v>
      </c>
      <c r="L20" s="162">
        <v>0.62819999999999998</v>
      </c>
      <c r="M20" s="166"/>
      <c r="N20" s="159">
        <f t="shared" si="0"/>
        <v>-1.6967101360165326E-2</v>
      </c>
      <c r="O20" s="165" t="s">
        <v>20</v>
      </c>
      <c r="P20" s="4"/>
      <c r="Q20" s="161"/>
      <c r="R20" s="161"/>
      <c r="S20" s="161"/>
      <c r="T20" s="161"/>
      <c r="U20" s="161"/>
      <c r="V20" s="161"/>
      <c r="W20" s="161"/>
      <c r="X20" s="161"/>
      <c r="Y20" s="152"/>
      <c r="Z20" s="161"/>
    </row>
    <row r="21" spans="1:26" s="150" customFormat="1" ht="18" customHeight="1" x14ac:dyDescent="0.25">
      <c r="A21" s="163" t="s">
        <v>15</v>
      </c>
      <c r="B21" s="147">
        <v>0.75019999999999998</v>
      </c>
      <c r="C21" s="147">
        <v>0.76769999999999994</v>
      </c>
      <c r="D21" s="147">
        <v>0.74020000000000008</v>
      </c>
      <c r="E21" s="147">
        <v>0.76719999999999988</v>
      </c>
      <c r="F21" s="147">
        <v>0.75280000000000002</v>
      </c>
      <c r="G21" s="147">
        <v>0.76009999999999978</v>
      </c>
      <c r="H21" s="147">
        <v>0.73259999999999992</v>
      </c>
      <c r="I21" s="147">
        <v>0.71860000000000002</v>
      </c>
      <c r="J21" s="147">
        <v>0.70760000000000012</v>
      </c>
      <c r="K21" s="147">
        <v>0.6714</v>
      </c>
      <c r="L21" s="162">
        <v>0.6714</v>
      </c>
      <c r="M21" s="166"/>
      <c r="N21" s="159">
        <f t="shared" si="0"/>
        <v>-1.2254818659247935E-2</v>
      </c>
      <c r="O21" s="165" t="s">
        <v>20</v>
      </c>
      <c r="P21" s="4"/>
      <c r="Q21" s="161"/>
      <c r="R21" s="161"/>
      <c r="S21" s="161"/>
      <c r="T21" s="161"/>
      <c r="U21" s="161"/>
      <c r="V21" s="161"/>
      <c r="W21" s="161"/>
      <c r="X21" s="161"/>
      <c r="Y21" s="152"/>
      <c r="Z21" s="161"/>
    </row>
    <row r="22" spans="1:26" s="150" customFormat="1" ht="18" customHeight="1" x14ac:dyDescent="0.25">
      <c r="A22" s="163" t="s">
        <v>3</v>
      </c>
      <c r="B22" s="147">
        <v>0.73239999999999994</v>
      </c>
      <c r="C22" s="147">
        <v>0.70150000000000001</v>
      </c>
      <c r="D22" s="147">
        <v>0.69059999999999999</v>
      </c>
      <c r="E22" s="147">
        <v>0.67730000000000001</v>
      </c>
      <c r="F22" s="147">
        <v>0.66869999999999996</v>
      </c>
      <c r="G22" s="147">
        <v>0.68080000000000007</v>
      </c>
      <c r="H22" s="147">
        <v>0.67130000000000001</v>
      </c>
      <c r="I22" s="147">
        <v>0.6593</v>
      </c>
      <c r="J22" s="147">
        <v>0.64890000000000003</v>
      </c>
      <c r="K22" s="147">
        <v>0.67749999999999999</v>
      </c>
      <c r="L22" s="162">
        <v>0.67749999999999999</v>
      </c>
      <c r="M22" s="166"/>
      <c r="N22" s="159">
        <f t="shared" si="0"/>
        <v>-8.6201053314598486E-3</v>
      </c>
      <c r="O22" s="165" t="s">
        <v>20</v>
      </c>
      <c r="P22" s="4"/>
      <c r="Q22" s="161"/>
      <c r="R22" s="161"/>
      <c r="S22" s="161"/>
      <c r="T22" s="161"/>
      <c r="U22" s="161"/>
      <c r="V22" s="161"/>
      <c r="W22" s="161"/>
      <c r="X22" s="161"/>
      <c r="Y22" s="152"/>
      <c r="Z22" s="161"/>
    </row>
    <row r="23" spans="1:26" s="150" customFormat="1" ht="18" customHeight="1" x14ac:dyDescent="0.25">
      <c r="A23" s="163" t="s">
        <v>6</v>
      </c>
      <c r="B23" s="147">
        <v>1.0632999999999999</v>
      </c>
      <c r="C23" s="147">
        <v>1.0569</v>
      </c>
      <c r="D23" s="147">
        <v>0.9899</v>
      </c>
      <c r="E23" s="147">
        <v>0.94290000000000007</v>
      </c>
      <c r="F23" s="147">
        <v>0.89879999999999993</v>
      </c>
      <c r="G23" s="147">
        <v>0.8244999999999999</v>
      </c>
      <c r="H23" s="147">
        <v>0.7880999999999998</v>
      </c>
      <c r="I23" s="147">
        <v>0</v>
      </c>
      <c r="J23" s="147">
        <v>0</v>
      </c>
      <c r="K23" s="147">
        <v>0.69520000000000004</v>
      </c>
      <c r="L23" s="162">
        <v>0.69520000000000004</v>
      </c>
      <c r="M23" s="166"/>
      <c r="N23" s="159">
        <f t="shared" si="0"/>
        <v>-4.6117495555500709E-2</v>
      </c>
      <c r="O23" s="165" t="s">
        <v>20</v>
      </c>
      <c r="P23" s="4"/>
      <c r="Q23" s="161"/>
      <c r="R23" s="161"/>
      <c r="S23" s="161"/>
      <c r="T23" s="161"/>
      <c r="U23" s="161"/>
      <c r="V23" s="161"/>
      <c r="W23" s="161"/>
      <c r="X23" s="161"/>
      <c r="Y23" s="152"/>
      <c r="Z23" s="161"/>
    </row>
    <row r="24" spans="1:26" s="150" customFormat="1" ht="18" customHeight="1" x14ac:dyDescent="0.25">
      <c r="A24" s="163" t="s">
        <v>18</v>
      </c>
      <c r="B24" s="147">
        <v>0.47399999999999998</v>
      </c>
      <c r="C24" s="147">
        <v>0.45629999999999998</v>
      </c>
      <c r="D24" s="147">
        <v>0.35919999999999996</v>
      </c>
      <c r="E24" s="147">
        <v>0.3553</v>
      </c>
      <c r="F24" s="147">
        <v>0.35059999999999997</v>
      </c>
      <c r="G24" s="147">
        <v>0.34279999999999999</v>
      </c>
      <c r="H24" s="147">
        <v>0.3377</v>
      </c>
      <c r="I24" s="147">
        <v>0.3669</v>
      </c>
      <c r="J24" s="147">
        <v>0.66239999999999999</v>
      </c>
      <c r="K24" s="147">
        <v>0.72849999999999993</v>
      </c>
      <c r="L24" s="162">
        <v>0.72849999999999993</v>
      </c>
      <c r="M24" s="166"/>
      <c r="N24" s="159">
        <f t="shared" si="0"/>
        <v>4.8911927234577712E-2</v>
      </c>
      <c r="O24" s="167"/>
      <c r="P24" s="4"/>
      <c r="Q24" s="161"/>
      <c r="R24" s="161"/>
      <c r="S24" s="161"/>
      <c r="T24" s="161"/>
      <c r="U24" s="161"/>
      <c r="V24" s="161"/>
      <c r="W24" s="161"/>
      <c r="X24" s="161"/>
      <c r="Y24" s="152"/>
      <c r="Z24" s="161"/>
    </row>
    <row r="25" spans="1:26" s="150" customFormat="1" ht="18" customHeight="1" x14ac:dyDescent="0.25">
      <c r="A25" s="163" t="s">
        <v>19</v>
      </c>
      <c r="B25" s="147">
        <v>1.1339000000000001</v>
      </c>
      <c r="C25" s="147">
        <v>0.92959999999999998</v>
      </c>
      <c r="D25" s="147">
        <v>1.0210999999999999</v>
      </c>
      <c r="E25" s="147">
        <v>0.95350000000000001</v>
      </c>
      <c r="F25" s="147">
        <v>0.96959999999999991</v>
      </c>
      <c r="G25" s="147">
        <v>0.84510000000000007</v>
      </c>
      <c r="H25" s="147">
        <v>0.84209999999999996</v>
      </c>
      <c r="I25" s="147">
        <v>0.80799999999999994</v>
      </c>
      <c r="J25" s="147">
        <v>0.82359999999999989</v>
      </c>
      <c r="K25" s="147">
        <v>0.73580000000000001</v>
      </c>
      <c r="L25" s="162">
        <v>0.73580000000000001</v>
      </c>
      <c r="M25" s="166"/>
      <c r="N25" s="159">
        <f t="shared" si="0"/>
        <v>-4.6914922565653883E-2</v>
      </c>
      <c r="O25" s="165" t="s">
        <v>20</v>
      </c>
      <c r="P25" s="4"/>
      <c r="Q25" s="161"/>
      <c r="R25" s="161"/>
      <c r="S25" s="161"/>
      <c r="T25" s="161"/>
      <c r="U25" s="161"/>
      <c r="V25" s="161"/>
      <c r="W25" s="161"/>
      <c r="X25" s="161"/>
      <c r="Y25" s="152"/>
      <c r="Z25" s="161"/>
    </row>
    <row r="26" spans="1:26" s="150" customFormat="1" ht="18" customHeight="1" x14ac:dyDescent="0.25">
      <c r="A26" s="163" t="s">
        <v>32</v>
      </c>
      <c r="B26" s="219">
        <v>0.15790000000000001</v>
      </c>
      <c r="C26" s="219"/>
      <c r="D26" s="68">
        <v>0.96300000000000008</v>
      </c>
      <c r="E26" s="68">
        <v>0.89469999999999994</v>
      </c>
      <c r="F26" s="68">
        <v>0.93689999999999996</v>
      </c>
      <c r="G26" s="68">
        <v>0.88019999999999998</v>
      </c>
      <c r="H26" s="68">
        <v>0.88930000000000009</v>
      </c>
      <c r="I26" s="68">
        <v>0.81169999999999998</v>
      </c>
      <c r="J26" s="68">
        <v>0.87759999999999994</v>
      </c>
      <c r="K26" s="68">
        <v>0.82709999999999995</v>
      </c>
      <c r="L26" s="162">
        <v>0.82709999999999995</v>
      </c>
      <c r="M26" s="166"/>
      <c r="N26" s="159">
        <f>_xlfn.RRI(7,D26,K26)</f>
        <v>-2.1498093331933865E-2</v>
      </c>
      <c r="O26" s="165" t="s">
        <v>20</v>
      </c>
      <c r="P26" s="4"/>
      <c r="Q26" s="161"/>
      <c r="R26" s="161"/>
      <c r="S26" s="161"/>
      <c r="T26" s="161"/>
      <c r="U26" s="161"/>
      <c r="V26" s="161"/>
      <c r="W26" s="161"/>
      <c r="X26" s="161"/>
      <c r="Y26" s="152"/>
      <c r="Z26" s="161"/>
    </row>
    <row r="27" spans="1:26" s="150" customFormat="1" ht="18" customHeight="1" x14ac:dyDescent="0.25">
      <c r="A27" s="163" t="s">
        <v>23</v>
      </c>
      <c r="B27" s="147">
        <v>1.1800999999999999</v>
      </c>
      <c r="C27" s="147">
        <v>1.2432000000000001</v>
      </c>
      <c r="D27" s="147">
        <v>1.2522</v>
      </c>
      <c r="E27" s="147">
        <v>1.33</v>
      </c>
      <c r="F27" s="147">
        <v>1.4788999999999999</v>
      </c>
      <c r="G27" s="147">
        <v>1.4866999999999999</v>
      </c>
      <c r="H27" s="147">
        <v>1.3243</v>
      </c>
      <c r="I27" s="147">
        <v>1.2239</v>
      </c>
      <c r="J27" s="66">
        <v>1.0438000000000001</v>
      </c>
      <c r="K27" s="66">
        <v>0.84370000000000001</v>
      </c>
      <c r="L27" s="162">
        <v>0.84370000000000001</v>
      </c>
      <c r="M27" s="166"/>
      <c r="N27" s="159">
        <f>_xlfn.RRI(9,B27,K27)</f>
        <v>-3.6597668075271761E-2</v>
      </c>
      <c r="O27" s="165"/>
      <c r="P27" s="4"/>
      <c r="Q27" s="161"/>
      <c r="R27" s="161"/>
      <c r="S27" s="161"/>
      <c r="T27" s="161"/>
      <c r="U27" s="161"/>
      <c r="V27" s="161"/>
      <c r="W27" s="161"/>
      <c r="X27" s="161"/>
      <c r="Y27" s="152"/>
      <c r="Z27" s="161"/>
    </row>
    <row r="28" spans="1:26" s="150" customFormat="1" ht="18" customHeight="1" x14ac:dyDescent="0.25">
      <c r="A28" s="163" t="s">
        <v>4</v>
      </c>
      <c r="B28" s="147">
        <v>0.85919999999999996</v>
      </c>
      <c r="C28" s="147">
        <v>0.86729999999999996</v>
      </c>
      <c r="D28" s="147">
        <v>0.89929999999999999</v>
      </c>
      <c r="E28" s="147">
        <v>0.82479999999999998</v>
      </c>
      <c r="F28" s="147">
        <v>0.83150000000000002</v>
      </c>
      <c r="G28" s="147">
        <v>0.83750000000000002</v>
      </c>
      <c r="H28" s="147">
        <v>0.79410000000000003</v>
      </c>
      <c r="I28" s="147">
        <v>0.77689999999999992</v>
      </c>
      <c r="J28" s="147">
        <v>0.84999999999999987</v>
      </c>
      <c r="K28" s="147">
        <v>0.85780000000000001</v>
      </c>
      <c r="L28" s="162">
        <v>0.85780000000000001</v>
      </c>
      <c r="M28" s="166"/>
      <c r="N28" s="159">
        <f>_xlfn.RRI(9,B28,K28)</f>
        <v>-1.8117821544672008E-4</v>
      </c>
      <c r="O28" s="167"/>
      <c r="P28" s="4"/>
      <c r="Q28" s="161"/>
      <c r="R28" s="161"/>
      <c r="S28" s="161"/>
      <c r="T28" s="161"/>
      <c r="U28" s="161"/>
      <c r="V28" s="161"/>
      <c r="W28" s="161"/>
      <c r="X28" s="161"/>
      <c r="Y28" s="152"/>
      <c r="Z28" s="161"/>
    </row>
    <row r="29" spans="1:26" s="150" customFormat="1" ht="18" customHeight="1" x14ac:dyDescent="0.25">
      <c r="A29" s="163" t="s">
        <v>30</v>
      </c>
      <c r="B29" s="147">
        <v>1.0491999999999999</v>
      </c>
      <c r="C29" s="147">
        <v>1.0321</v>
      </c>
      <c r="D29" s="147">
        <v>1.5394000000000001</v>
      </c>
      <c r="E29" s="147">
        <v>1.4116</v>
      </c>
      <c r="F29" s="147">
        <v>1.3499000000000001</v>
      </c>
      <c r="G29" s="147">
        <v>1.3111000000000002</v>
      </c>
      <c r="H29" s="147">
        <v>1.2537</v>
      </c>
      <c r="I29" s="147">
        <v>1.1063000000000001</v>
      </c>
      <c r="J29" s="147">
        <v>1.0265</v>
      </c>
      <c r="K29" s="147">
        <v>0.98280000000000001</v>
      </c>
      <c r="L29" s="162">
        <v>0.98280000000000001</v>
      </c>
      <c r="M29" s="166"/>
      <c r="N29" s="159">
        <f>_xlfn.RRI(9,B29,K29)</f>
        <v>-7.2378582191725549E-3</v>
      </c>
      <c r="O29" s="165"/>
      <c r="P29" s="4"/>
      <c r="Q29" s="161"/>
      <c r="R29" s="161"/>
      <c r="S29" s="161"/>
      <c r="T29" s="161"/>
      <c r="U29" s="161"/>
      <c r="V29" s="161"/>
      <c r="W29" s="161"/>
      <c r="X29" s="161"/>
      <c r="Y29" s="152"/>
      <c r="Z29" s="161"/>
    </row>
    <row r="30" spans="1:26" s="150" customFormat="1" ht="18" customHeight="1" x14ac:dyDescent="0.25">
      <c r="A30" s="163" t="s">
        <v>7</v>
      </c>
      <c r="B30" s="147">
        <v>1.129</v>
      </c>
      <c r="C30" s="147">
        <v>1.1366000000000001</v>
      </c>
      <c r="D30" s="147">
        <v>1.1842999999999999</v>
      </c>
      <c r="E30" s="147">
        <v>1.1559999999999999</v>
      </c>
      <c r="F30" s="147">
        <v>0.98349999999999993</v>
      </c>
      <c r="G30" s="147">
        <v>1.0025999999999999</v>
      </c>
      <c r="H30" s="147">
        <v>1.0415000000000001</v>
      </c>
      <c r="I30" s="147">
        <v>1.1011</v>
      </c>
      <c r="J30" s="147">
        <v>0.88260000000000005</v>
      </c>
      <c r="K30" s="147">
        <v>1.0289999999999999</v>
      </c>
      <c r="L30" s="162">
        <v>1.0289999999999999</v>
      </c>
      <c r="M30" s="166"/>
      <c r="N30" s="159">
        <f>_xlfn.RRI(9,B30,K30)</f>
        <v>-1.0252066524639947E-2</v>
      </c>
      <c r="O30" s="165" t="s">
        <v>20</v>
      </c>
      <c r="P30" s="4"/>
      <c r="Q30" s="161"/>
      <c r="R30" s="161"/>
      <c r="S30" s="161"/>
      <c r="T30" s="161"/>
      <c r="U30" s="161"/>
      <c r="V30" s="161"/>
      <c r="W30" s="161"/>
      <c r="X30" s="161"/>
      <c r="Y30" s="152"/>
      <c r="Z30" s="161"/>
    </row>
    <row r="31" spans="1:26" s="150" customFormat="1" ht="18" customHeight="1" x14ac:dyDescent="0.25">
      <c r="A31" s="163" t="s">
        <v>27</v>
      </c>
      <c r="B31" s="219">
        <v>1.0847</v>
      </c>
      <c r="C31" s="223">
        <v>0.94839999999999991</v>
      </c>
      <c r="D31" s="223">
        <v>0.95440000000000003</v>
      </c>
      <c r="E31" s="223">
        <v>0.97100000000000009</v>
      </c>
      <c r="F31" s="223">
        <v>0.8076000000000001</v>
      </c>
      <c r="G31" s="66">
        <v>0.71819999999999995</v>
      </c>
      <c r="H31" s="66">
        <v>0.57730000000000004</v>
      </c>
      <c r="I31" s="66">
        <v>0.2021</v>
      </c>
      <c r="J31" s="66">
        <v>0.21669999999999995</v>
      </c>
      <c r="K31" s="66">
        <v>2.4560000000000008</v>
      </c>
      <c r="L31" s="162">
        <v>2.4560000000000008</v>
      </c>
      <c r="M31" s="166"/>
      <c r="N31" s="159">
        <f>_xlfn.RRI(4,G31,K31)</f>
        <v>0.35986482560242639</v>
      </c>
      <c r="O31" s="167"/>
      <c r="P31" s="4"/>
      <c r="Q31" s="161"/>
      <c r="R31" s="161"/>
      <c r="S31" s="161"/>
      <c r="T31" s="161"/>
      <c r="U31" s="161"/>
      <c r="V31" s="161"/>
      <c r="W31" s="161"/>
      <c r="X31" s="161"/>
      <c r="Y31" s="152"/>
      <c r="Z31" s="161"/>
    </row>
    <row r="32" spans="1:26" s="153" customFormat="1" ht="18" customHeight="1" x14ac:dyDescent="0.25">
      <c r="A32" s="163" t="s">
        <v>33</v>
      </c>
      <c r="B32" s="68">
        <v>0.45520000000000005</v>
      </c>
      <c r="C32" s="68">
        <v>0.36580000000000007</v>
      </c>
      <c r="D32" s="68">
        <v>0.29519999999999996</v>
      </c>
      <c r="E32" s="68">
        <v>0.35150000000000003</v>
      </c>
      <c r="F32" s="68">
        <v>0.31079999999999997</v>
      </c>
      <c r="G32" s="68">
        <v>0.2848</v>
      </c>
      <c r="H32" s="68">
        <v>0.21789999999999998</v>
      </c>
      <c r="I32" s="68">
        <v>6.3E-3</v>
      </c>
      <c r="J32" s="68">
        <v>0.28920000000000001</v>
      </c>
      <c r="K32" s="219"/>
      <c r="L32" s="162"/>
      <c r="M32" s="166"/>
      <c r="N32" s="159">
        <f>_xlfn.RRI(8,B32,J32)</f>
        <v>-5.5124682234839351E-2</v>
      </c>
      <c r="O32" s="158" t="s">
        <v>20</v>
      </c>
      <c r="P32" s="4"/>
      <c r="Q32" s="161"/>
      <c r="R32" s="160"/>
      <c r="S32" s="160"/>
      <c r="T32" s="160"/>
      <c r="U32" s="160"/>
      <c r="V32" s="160"/>
      <c r="W32" s="160"/>
      <c r="X32" s="160"/>
      <c r="Y32" s="164"/>
      <c r="Z32" s="160"/>
    </row>
    <row r="33" spans="1:25" s="153" customFormat="1" ht="18" customHeight="1" x14ac:dyDescent="0.25">
      <c r="A33" s="163" t="s">
        <v>34</v>
      </c>
      <c r="B33" s="66">
        <v>0.88570000000000004</v>
      </c>
      <c r="C33" s="66">
        <v>0.85140000000000005</v>
      </c>
      <c r="D33" s="66">
        <v>0.81350000000000011</v>
      </c>
      <c r="E33" s="66">
        <v>0.73680000000000001</v>
      </c>
      <c r="F33" s="66">
        <v>0.80720000000000003</v>
      </c>
      <c r="G33" s="66">
        <v>0.77659999999999996</v>
      </c>
      <c r="H33" s="66">
        <v>0.88240000000000007</v>
      </c>
      <c r="I33" s="219"/>
      <c r="J33" s="219"/>
      <c r="K33" s="219"/>
      <c r="L33" s="162"/>
      <c r="M33" s="166"/>
      <c r="N33" s="159">
        <f>_xlfn.RRI(6,B33,H33)</f>
        <v>-6.2194399197978978E-4</v>
      </c>
      <c r="O33" s="167"/>
      <c r="P33" s="4"/>
      <c r="Q33" s="161"/>
      <c r="R33" s="160"/>
      <c r="S33" s="160"/>
      <c r="T33" s="160"/>
      <c r="U33" s="160"/>
      <c r="V33" s="160"/>
      <c r="W33" s="160"/>
      <c r="X33" s="160"/>
      <c r="Y33" s="160"/>
    </row>
    <row r="34" spans="1:25" s="150" customFormat="1" ht="13.2" x14ac:dyDescent="0.25">
      <c r="N34" s="159"/>
      <c r="O34" s="158"/>
      <c r="Q34" s="67"/>
      <c r="R34" s="67"/>
      <c r="S34" s="67"/>
      <c r="T34" s="67"/>
      <c r="U34" s="67"/>
      <c r="V34" s="67"/>
      <c r="W34" s="67"/>
    </row>
    <row r="35" spans="1:25" s="150" customFormat="1" ht="13.2" x14ac:dyDescent="0.25">
      <c r="N35" s="151"/>
      <c r="Q35" s="67"/>
      <c r="R35" s="67"/>
      <c r="S35" s="67"/>
      <c r="T35" s="67"/>
      <c r="U35" s="67"/>
      <c r="V35" s="67"/>
      <c r="W35" s="67"/>
    </row>
    <row r="36" spans="1:25" x14ac:dyDescent="0.3">
      <c r="O36" s="154"/>
    </row>
    <row r="37" spans="1:25" s="150" customFormat="1" ht="13.2" x14ac:dyDescent="0.25">
      <c r="A37" s="13" t="s">
        <v>131</v>
      </c>
      <c r="N37" s="151"/>
      <c r="Q37" s="67"/>
      <c r="R37" s="67"/>
      <c r="S37" s="67"/>
      <c r="T37" s="67"/>
      <c r="U37" s="67"/>
      <c r="V37" s="67"/>
    </row>
    <row r="38" spans="1:25" s="150" customFormat="1" ht="13.2" x14ac:dyDescent="0.25">
      <c r="A38" s="13" t="s">
        <v>115</v>
      </c>
      <c r="N38" s="151"/>
    </row>
    <row r="39" spans="1:25" s="133" customFormat="1" x14ac:dyDescent="0.3">
      <c r="A39" s="136" t="s">
        <v>156</v>
      </c>
      <c r="N39" s="134"/>
    </row>
    <row r="40" spans="1:25" s="150" customFormat="1" ht="13.2" x14ac:dyDescent="0.25">
      <c r="A40" s="13" t="s">
        <v>116</v>
      </c>
      <c r="B40" s="13"/>
      <c r="N40" s="151"/>
    </row>
    <row r="41" spans="1:25" x14ac:dyDescent="0.3">
      <c r="O41" s="154"/>
    </row>
    <row r="42" spans="1:25" x14ac:dyDescent="0.3">
      <c r="O42" s="154"/>
    </row>
    <row r="43" spans="1:25" x14ac:dyDescent="0.3">
      <c r="O43" s="154"/>
    </row>
    <row r="44" spans="1:25" x14ac:dyDescent="0.3">
      <c r="O44" s="154"/>
    </row>
    <row r="45" spans="1:25" x14ac:dyDescent="0.3">
      <c r="O45" s="154"/>
    </row>
    <row r="46" spans="1:25" x14ac:dyDescent="0.3">
      <c r="O46" s="154"/>
    </row>
    <row r="47" spans="1:25" x14ac:dyDescent="0.3">
      <c r="O47" s="154"/>
    </row>
    <row r="48" spans="1:25" x14ac:dyDescent="0.3">
      <c r="O48" s="154"/>
    </row>
    <row r="49" spans="15:15" x14ac:dyDescent="0.3">
      <c r="O49" s="154"/>
    </row>
    <row r="50" spans="15:15" x14ac:dyDescent="0.3">
      <c r="O50" s="154"/>
    </row>
    <row r="51" spans="15:15" x14ac:dyDescent="0.3">
      <c r="O51" s="154"/>
    </row>
    <row r="52" spans="15:15" x14ac:dyDescent="0.3">
      <c r="O52" s="154"/>
    </row>
    <row r="53" spans="15:15" x14ac:dyDescent="0.3">
      <c r="O53" s="154"/>
    </row>
    <row r="54" spans="15:15" x14ac:dyDescent="0.3">
      <c r="O54" s="154"/>
    </row>
    <row r="55" spans="15:15" x14ac:dyDescent="0.3">
      <c r="O55" s="154"/>
    </row>
    <row r="56" spans="15:15" x14ac:dyDescent="0.3">
      <c r="O56" s="154"/>
    </row>
    <row r="57" spans="15:15" x14ac:dyDescent="0.3">
      <c r="O57" s="154"/>
    </row>
    <row r="58" spans="15:15" x14ac:dyDescent="0.3">
      <c r="O58" s="154"/>
    </row>
    <row r="59" spans="15:15" x14ac:dyDescent="0.3">
      <c r="O59" s="154"/>
    </row>
    <row r="60" spans="15:15" x14ac:dyDescent="0.3">
      <c r="O60" s="154"/>
    </row>
    <row r="61" spans="15:15" x14ac:dyDescent="0.3">
      <c r="O61" s="154"/>
    </row>
    <row r="62" spans="15:15" x14ac:dyDescent="0.3">
      <c r="O62" s="154"/>
    </row>
    <row r="63" spans="15:15" x14ac:dyDescent="0.3">
      <c r="O63" s="154"/>
    </row>
    <row r="64" spans="15:15" x14ac:dyDescent="0.3">
      <c r="O64" s="154"/>
    </row>
    <row r="65" spans="15:15" x14ac:dyDescent="0.3">
      <c r="O65" s="154"/>
    </row>
    <row r="66" spans="15:15" x14ac:dyDescent="0.3">
      <c r="O66" s="154"/>
    </row>
    <row r="67" spans="15:15" x14ac:dyDescent="0.3">
      <c r="O67" s="154"/>
    </row>
    <row r="68" spans="15:15" x14ac:dyDescent="0.3">
      <c r="O68" s="154"/>
    </row>
    <row r="69" spans="15:15" x14ac:dyDescent="0.3">
      <c r="O69" s="154"/>
    </row>
    <row r="70" spans="15:15" x14ac:dyDescent="0.3">
      <c r="O70" s="154"/>
    </row>
    <row r="71" spans="15:15" x14ac:dyDescent="0.3">
      <c r="O71" s="154"/>
    </row>
    <row r="72" spans="15:15" x14ac:dyDescent="0.3">
      <c r="O72" s="154"/>
    </row>
    <row r="73" spans="15:15" x14ac:dyDescent="0.3">
      <c r="O73" s="154"/>
    </row>
    <row r="74" spans="15:15" x14ac:dyDescent="0.3">
      <c r="O74" s="154"/>
    </row>
    <row r="75" spans="15:15" x14ac:dyDescent="0.3">
      <c r="O75" s="154"/>
    </row>
    <row r="76" spans="15:15" x14ac:dyDescent="0.3">
      <c r="O76" s="154"/>
    </row>
    <row r="77" spans="15:15" x14ac:dyDescent="0.3">
      <c r="O77" s="154"/>
    </row>
    <row r="78" spans="15:15" x14ac:dyDescent="0.3">
      <c r="O78" s="154"/>
    </row>
    <row r="79" spans="15:15" x14ac:dyDescent="0.3">
      <c r="O79" s="154"/>
    </row>
    <row r="80" spans="15:15" x14ac:dyDescent="0.3">
      <c r="O80" s="154"/>
    </row>
    <row r="81" spans="15:15" x14ac:dyDescent="0.3">
      <c r="O81" s="154"/>
    </row>
    <row r="82" spans="15:15" x14ac:dyDescent="0.3">
      <c r="O82" s="154"/>
    </row>
    <row r="83" spans="15:15" x14ac:dyDescent="0.3">
      <c r="O83" s="154"/>
    </row>
    <row r="84" spans="15:15" x14ac:dyDescent="0.3">
      <c r="O84" s="154"/>
    </row>
    <row r="85" spans="15:15" x14ac:dyDescent="0.3">
      <c r="O85" s="154"/>
    </row>
    <row r="86" spans="15:15" x14ac:dyDescent="0.3">
      <c r="O86" s="154"/>
    </row>
    <row r="87" spans="15:15" x14ac:dyDescent="0.3">
      <c r="O87" s="154"/>
    </row>
    <row r="88" spans="15:15" x14ac:dyDescent="0.3">
      <c r="O88" s="154"/>
    </row>
    <row r="89" spans="15:15" x14ac:dyDescent="0.3">
      <c r="O89" s="154"/>
    </row>
    <row r="90" spans="15:15" x14ac:dyDescent="0.3">
      <c r="O90" s="154"/>
    </row>
    <row r="91" spans="15:15" x14ac:dyDescent="0.3">
      <c r="O91" s="154"/>
    </row>
    <row r="92" spans="15:15" x14ac:dyDescent="0.3">
      <c r="O92" s="154"/>
    </row>
    <row r="93" spans="15:15" x14ac:dyDescent="0.3">
      <c r="O93" s="154"/>
    </row>
    <row r="94" spans="15:15" x14ac:dyDescent="0.3">
      <c r="O94" s="154"/>
    </row>
    <row r="95" spans="15:15" x14ac:dyDescent="0.3">
      <c r="O95" s="154"/>
    </row>
    <row r="96" spans="15:15" x14ac:dyDescent="0.3">
      <c r="O96" s="154"/>
    </row>
    <row r="97" spans="15:15" x14ac:dyDescent="0.3">
      <c r="O97" s="154"/>
    </row>
    <row r="98" spans="15:15" x14ac:dyDescent="0.3">
      <c r="O98" s="154"/>
    </row>
    <row r="99" spans="15:15" x14ac:dyDescent="0.3">
      <c r="O99" s="154"/>
    </row>
    <row r="100" spans="15:15" x14ac:dyDescent="0.3">
      <c r="O100" s="154"/>
    </row>
    <row r="101" spans="15:15" x14ac:dyDescent="0.3">
      <c r="O101" s="154"/>
    </row>
    <row r="102" spans="15:15" x14ac:dyDescent="0.3">
      <c r="O102" s="154"/>
    </row>
    <row r="103" spans="15:15" x14ac:dyDescent="0.3">
      <c r="O103" s="154"/>
    </row>
    <row r="104" spans="15:15" x14ac:dyDescent="0.3">
      <c r="O104" s="154"/>
    </row>
    <row r="105" spans="15:15" x14ac:dyDescent="0.3">
      <c r="O105" s="154"/>
    </row>
    <row r="106" spans="15:15" x14ac:dyDescent="0.3">
      <c r="O106" s="154"/>
    </row>
    <row r="107" spans="15:15" x14ac:dyDescent="0.3">
      <c r="O107" s="154"/>
    </row>
    <row r="108" spans="15:15" x14ac:dyDescent="0.3">
      <c r="O108" s="154"/>
    </row>
    <row r="109" spans="15:15" x14ac:dyDescent="0.3">
      <c r="O109" s="154"/>
    </row>
    <row r="110" spans="15:15" x14ac:dyDescent="0.3">
      <c r="O110" s="154"/>
    </row>
    <row r="111" spans="15:15" x14ac:dyDescent="0.3">
      <c r="O111" s="154"/>
    </row>
    <row r="112" spans="15:15" x14ac:dyDescent="0.3">
      <c r="O112" s="154"/>
    </row>
    <row r="113" spans="15:15" x14ac:dyDescent="0.3">
      <c r="O113" s="154"/>
    </row>
    <row r="114" spans="15:15" x14ac:dyDescent="0.3">
      <c r="O114" s="154"/>
    </row>
    <row r="115" spans="15:15" x14ac:dyDescent="0.3">
      <c r="O115" s="154"/>
    </row>
    <row r="116" spans="15:15" x14ac:dyDescent="0.3">
      <c r="O116" s="154"/>
    </row>
    <row r="117" spans="15:15" x14ac:dyDescent="0.3">
      <c r="O117" s="154"/>
    </row>
    <row r="118" spans="15:15" x14ac:dyDescent="0.3">
      <c r="O118" s="154"/>
    </row>
    <row r="119" spans="15:15" x14ac:dyDescent="0.3">
      <c r="O119" s="154"/>
    </row>
    <row r="120" spans="15:15" x14ac:dyDescent="0.3">
      <c r="O120" s="154"/>
    </row>
    <row r="121" spans="15:15" x14ac:dyDescent="0.3">
      <c r="O121" s="154"/>
    </row>
    <row r="122" spans="15:15" x14ac:dyDescent="0.3">
      <c r="O122" s="154"/>
    </row>
    <row r="123" spans="15:15" x14ac:dyDescent="0.3">
      <c r="O123" s="154"/>
    </row>
    <row r="124" spans="15:15" x14ac:dyDescent="0.3">
      <c r="O124" s="154"/>
    </row>
    <row r="125" spans="15:15" x14ac:dyDescent="0.3">
      <c r="O125" s="154"/>
    </row>
    <row r="126" spans="15:15" x14ac:dyDescent="0.3">
      <c r="O126" s="154"/>
    </row>
    <row r="127" spans="15:15" x14ac:dyDescent="0.3">
      <c r="O127" s="154"/>
    </row>
    <row r="128" spans="15:15" x14ac:dyDescent="0.3">
      <c r="O128" s="154"/>
    </row>
    <row r="129" spans="15:15" x14ac:dyDescent="0.3">
      <c r="O129" s="154"/>
    </row>
    <row r="130" spans="15:15" x14ac:dyDescent="0.3">
      <c r="O130" s="154"/>
    </row>
    <row r="131" spans="15:15" x14ac:dyDescent="0.3">
      <c r="O131" s="154"/>
    </row>
    <row r="132" spans="15:15" x14ac:dyDescent="0.3">
      <c r="O132" s="154"/>
    </row>
    <row r="133" spans="15:15" x14ac:dyDescent="0.3">
      <c r="O133" s="154"/>
    </row>
    <row r="134" spans="15:15" x14ac:dyDescent="0.3">
      <c r="O134" s="154"/>
    </row>
    <row r="135" spans="15:15" x14ac:dyDescent="0.3">
      <c r="O135" s="154"/>
    </row>
    <row r="136" spans="15:15" x14ac:dyDescent="0.3">
      <c r="O136" s="154"/>
    </row>
    <row r="137" spans="15:15" x14ac:dyDescent="0.3">
      <c r="O137" s="154"/>
    </row>
    <row r="138" spans="15:15" x14ac:dyDescent="0.3">
      <c r="O138" s="154"/>
    </row>
    <row r="139" spans="15:15" x14ac:dyDescent="0.3">
      <c r="O139" s="154"/>
    </row>
    <row r="140" spans="15:15" x14ac:dyDescent="0.3">
      <c r="O140" s="154"/>
    </row>
    <row r="141" spans="15:15" x14ac:dyDescent="0.3">
      <c r="O141" s="154"/>
    </row>
    <row r="142" spans="15:15" x14ac:dyDescent="0.3">
      <c r="O142" s="154"/>
    </row>
    <row r="143" spans="15:15" x14ac:dyDescent="0.3">
      <c r="O143" s="154"/>
    </row>
    <row r="144" spans="15:15" x14ac:dyDescent="0.3">
      <c r="O144" s="154"/>
    </row>
    <row r="145" spans="15:15" x14ac:dyDescent="0.3">
      <c r="O145" s="154"/>
    </row>
    <row r="146" spans="15:15" x14ac:dyDescent="0.3">
      <c r="O146" s="154"/>
    </row>
    <row r="147" spans="15:15" x14ac:dyDescent="0.3">
      <c r="O147" s="154"/>
    </row>
    <row r="148" spans="15:15" x14ac:dyDescent="0.3">
      <c r="O148" s="154"/>
    </row>
    <row r="149" spans="15:15" x14ac:dyDescent="0.3">
      <c r="O149" s="154"/>
    </row>
    <row r="150" spans="15:15" x14ac:dyDescent="0.3">
      <c r="O150" s="154"/>
    </row>
    <row r="151" spans="15:15" x14ac:dyDescent="0.3">
      <c r="O151" s="154"/>
    </row>
    <row r="152" spans="15:15" x14ac:dyDescent="0.3">
      <c r="O152" s="154"/>
    </row>
    <row r="153" spans="15:15" x14ac:dyDescent="0.3">
      <c r="O153" s="154"/>
    </row>
    <row r="154" spans="15:15" x14ac:dyDescent="0.3">
      <c r="O154" s="154"/>
    </row>
    <row r="155" spans="15:15" x14ac:dyDescent="0.3">
      <c r="O155" s="154"/>
    </row>
    <row r="156" spans="15:15" x14ac:dyDescent="0.3">
      <c r="O156" s="154"/>
    </row>
    <row r="157" spans="15:15" x14ac:dyDescent="0.3">
      <c r="O157" s="154"/>
    </row>
    <row r="158" spans="15:15" x14ac:dyDescent="0.3">
      <c r="O158" s="154"/>
    </row>
    <row r="159" spans="15:15" x14ac:dyDescent="0.3">
      <c r="O159" s="154"/>
    </row>
    <row r="160" spans="15:15" x14ac:dyDescent="0.3">
      <c r="O160" s="154"/>
    </row>
    <row r="161" spans="15:15" x14ac:dyDescent="0.3">
      <c r="O161" s="154"/>
    </row>
    <row r="162" spans="15:15" x14ac:dyDescent="0.3">
      <c r="O162" s="154"/>
    </row>
    <row r="163" spans="15:15" x14ac:dyDescent="0.3">
      <c r="O163" s="154"/>
    </row>
    <row r="164" spans="15:15" x14ac:dyDescent="0.3">
      <c r="O164" s="154"/>
    </row>
    <row r="165" spans="15:15" x14ac:dyDescent="0.3">
      <c r="O165" s="154"/>
    </row>
    <row r="166" spans="15:15" x14ac:dyDescent="0.3">
      <c r="O166" s="154"/>
    </row>
    <row r="167" spans="15:15" x14ac:dyDescent="0.3">
      <c r="O167" s="154"/>
    </row>
    <row r="168" spans="15:15" x14ac:dyDescent="0.3">
      <c r="O168" s="154"/>
    </row>
    <row r="169" spans="15:15" x14ac:dyDescent="0.3">
      <c r="O169" s="154"/>
    </row>
    <row r="170" spans="15:15" x14ac:dyDescent="0.3">
      <c r="O170" s="154"/>
    </row>
    <row r="171" spans="15:15" x14ac:dyDescent="0.3">
      <c r="O171" s="154"/>
    </row>
    <row r="172" spans="15:15" x14ac:dyDescent="0.3">
      <c r="O172" s="154"/>
    </row>
    <row r="173" spans="15:15" x14ac:dyDescent="0.3">
      <c r="O173" s="154"/>
    </row>
    <row r="174" spans="15:15" x14ac:dyDescent="0.3">
      <c r="O174" s="154"/>
    </row>
    <row r="175" spans="15:15" x14ac:dyDescent="0.3">
      <c r="O175" s="154"/>
    </row>
    <row r="176" spans="15:15" x14ac:dyDescent="0.3">
      <c r="O176" s="154"/>
    </row>
    <row r="177" spans="15:15" x14ac:dyDescent="0.3">
      <c r="O177" s="154"/>
    </row>
    <row r="178" spans="15:15" x14ac:dyDescent="0.3">
      <c r="O178" s="154"/>
    </row>
    <row r="179" spans="15:15" x14ac:dyDescent="0.3">
      <c r="O179" s="154"/>
    </row>
    <row r="180" spans="15:15" x14ac:dyDescent="0.3">
      <c r="O180" s="154"/>
    </row>
    <row r="181" spans="15:15" x14ac:dyDescent="0.3">
      <c r="O181" s="154"/>
    </row>
    <row r="182" spans="15:15" x14ac:dyDescent="0.3">
      <c r="O182" s="154"/>
    </row>
    <row r="183" spans="15:15" x14ac:dyDescent="0.3">
      <c r="O183" s="154"/>
    </row>
    <row r="184" spans="15:15" x14ac:dyDescent="0.3">
      <c r="O184" s="154"/>
    </row>
    <row r="185" spans="15:15" x14ac:dyDescent="0.3">
      <c r="O185" s="154"/>
    </row>
    <row r="186" spans="15:15" x14ac:dyDescent="0.3">
      <c r="O186" s="154"/>
    </row>
    <row r="187" spans="15:15" x14ac:dyDescent="0.3">
      <c r="O187" s="154"/>
    </row>
    <row r="188" spans="15:15" x14ac:dyDescent="0.3">
      <c r="O188" s="154"/>
    </row>
    <row r="189" spans="15:15" x14ac:dyDescent="0.3">
      <c r="O189" s="154"/>
    </row>
    <row r="190" spans="15:15" x14ac:dyDescent="0.3">
      <c r="O190" s="154"/>
    </row>
    <row r="191" spans="15:15" x14ac:dyDescent="0.3">
      <c r="O191" s="154"/>
    </row>
    <row r="192" spans="15:15" x14ac:dyDescent="0.3">
      <c r="O192" s="154"/>
    </row>
    <row r="193" spans="15:15" x14ac:dyDescent="0.3">
      <c r="O193" s="154"/>
    </row>
    <row r="194" spans="15:15" x14ac:dyDescent="0.3">
      <c r="O194" s="154"/>
    </row>
    <row r="195" spans="15:15" x14ac:dyDescent="0.3">
      <c r="O195" s="154"/>
    </row>
    <row r="196" spans="15:15" x14ac:dyDescent="0.3">
      <c r="O196" s="154"/>
    </row>
    <row r="197" spans="15:15" x14ac:dyDescent="0.3">
      <c r="O197" s="154"/>
    </row>
    <row r="198" spans="15:15" x14ac:dyDescent="0.3">
      <c r="O198" s="154"/>
    </row>
    <row r="199" spans="15:15" x14ac:dyDescent="0.3">
      <c r="O199" s="154"/>
    </row>
    <row r="200" spans="15:15" x14ac:dyDescent="0.3">
      <c r="O200" s="154"/>
    </row>
    <row r="201" spans="15:15" x14ac:dyDescent="0.3">
      <c r="O201" s="154"/>
    </row>
    <row r="202" spans="15:15" x14ac:dyDescent="0.3">
      <c r="O202" s="154"/>
    </row>
    <row r="203" spans="15:15" x14ac:dyDescent="0.3">
      <c r="O203" s="154"/>
    </row>
    <row r="204" spans="15:15" x14ac:dyDescent="0.3">
      <c r="O204" s="154"/>
    </row>
    <row r="205" spans="15:15" x14ac:dyDescent="0.3">
      <c r="O205" s="154"/>
    </row>
    <row r="206" spans="15:15" x14ac:dyDescent="0.3">
      <c r="O206" s="154"/>
    </row>
    <row r="207" spans="15:15" x14ac:dyDescent="0.3">
      <c r="O207" s="154"/>
    </row>
    <row r="208" spans="15:15" x14ac:dyDescent="0.3">
      <c r="O208" s="154"/>
    </row>
    <row r="209" spans="15:15" x14ac:dyDescent="0.3">
      <c r="O209" s="154"/>
    </row>
    <row r="210" spans="15:15" x14ac:dyDescent="0.3">
      <c r="O210" s="154"/>
    </row>
    <row r="211" spans="15:15" x14ac:dyDescent="0.3">
      <c r="O211" s="154"/>
    </row>
    <row r="212" spans="15:15" x14ac:dyDescent="0.3">
      <c r="O212" s="154"/>
    </row>
    <row r="213" spans="15:15" x14ac:dyDescent="0.3">
      <c r="O213" s="154"/>
    </row>
    <row r="214" spans="15:15" x14ac:dyDescent="0.3">
      <c r="O214" s="154"/>
    </row>
    <row r="215" spans="15:15" x14ac:dyDescent="0.3">
      <c r="O215" s="154"/>
    </row>
    <row r="216" spans="15:15" x14ac:dyDescent="0.3">
      <c r="O216" s="154"/>
    </row>
    <row r="217" spans="15:15" x14ac:dyDescent="0.3">
      <c r="O217" s="154"/>
    </row>
    <row r="218" spans="15:15" x14ac:dyDescent="0.3">
      <c r="O218" s="154"/>
    </row>
    <row r="219" spans="15:15" x14ac:dyDescent="0.3">
      <c r="O219" s="154"/>
    </row>
    <row r="220" spans="15:15" x14ac:dyDescent="0.3">
      <c r="O220" s="154"/>
    </row>
    <row r="221" spans="15:15" x14ac:dyDescent="0.3">
      <c r="O221" s="154"/>
    </row>
    <row r="222" spans="15:15" x14ac:dyDescent="0.3">
      <c r="O222" s="154"/>
    </row>
    <row r="223" spans="15:15" x14ac:dyDescent="0.3">
      <c r="O223" s="154"/>
    </row>
    <row r="224" spans="15:15" x14ac:dyDescent="0.3">
      <c r="O224" s="154"/>
    </row>
    <row r="225" spans="15:15" x14ac:dyDescent="0.3">
      <c r="O225" s="154"/>
    </row>
    <row r="226" spans="15:15" x14ac:dyDescent="0.3">
      <c r="O226" s="154"/>
    </row>
    <row r="227" spans="15:15" x14ac:dyDescent="0.3">
      <c r="O227" s="154"/>
    </row>
    <row r="228" spans="15:15" x14ac:dyDescent="0.3">
      <c r="O228" s="154"/>
    </row>
    <row r="229" spans="15:15" x14ac:dyDescent="0.3">
      <c r="O229" s="154"/>
    </row>
    <row r="230" spans="15:15" x14ac:dyDescent="0.3">
      <c r="O230" s="154"/>
    </row>
    <row r="231" spans="15:15" x14ac:dyDescent="0.3">
      <c r="O231" s="154"/>
    </row>
    <row r="232" spans="15:15" x14ac:dyDescent="0.3">
      <c r="O232" s="154"/>
    </row>
    <row r="233" spans="15:15" x14ac:dyDescent="0.3">
      <c r="O233" s="154"/>
    </row>
    <row r="234" spans="15:15" x14ac:dyDescent="0.3">
      <c r="O234" s="154"/>
    </row>
    <row r="235" spans="15:15" x14ac:dyDescent="0.3">
      <c r="O235" s="154"/>
    </row>
    <row r="236" spans="15:15" x14ac:dyDescent="0.3">
      <c r="O236" s="154"/>
    </row>
    <row r="237" spans="15:15" x14ac:dyDescent="0.3">
      <c r="O237" s="154"/>
    </row>
    <row r="238" spans="15:15" x14ac:dyDescent="0.3">
      <c r="O238" s="154"/>
    </row>
    <row r="239" spans="15:15" x14ac:dyDescent="0.3">
      <c r="O239" s="154"/>
    </row>
    <row r="240" spans="15:15" x14ac:dyDescent="0.3">
      <c r="O240" s="154"/>
    </row>
    <row r="241" spans="15:15" x14ac:dyDescent="0.3">
      <c r="O241" s="154"/>
    </row>
    <row r="242" spans="15:15" x14ac:dyDescent="0.3">
      <c r="O242" s="154"/>
    </row>
    <row r="243" spans="15:15" x14ac:dyDescent="0.3">
      <c r="O243" s="154"/>
    </row>
    <row r="244" spans="15:15" x14ac:dyDescent="0.3">
      <c r="O244" s="154"/>
    </row>
    <row r="245" spans="15:15" x14ac:dyDescent="0.3">
      <c r="O245" s="154"/>
    </row>
    <row r="246" spans="15:15" x14ac:dyDescent="0.3">
      <c r="O246" s="154"/>
    </row>
    <row r="247" spans="15:15" x14ac:dyDescent="0.3">
      <c r="O247" s="154"/>
    </row>
    <row r="248" spans="15:15" x14ac:dyDescent="0.3">
      <c r="O248" s="154"/>
    </row>
    <row r="249" spans="15:15" x14ac:dyDescent="0.3">
      <c r="O249" s="154"/>
    </row>
    <row r="250" spans="15:15" x14ac:dyDescent="0.3">
      <c r="O250" s="154"/>
    </row>
    <row r="251" spans="15:15" x14ac:dyDescent="0.3">
      <c r="O251" s="154"/>
    </row>
    <row r="252" spans="15:15" x14ac:dyDescent="0.3">
      <c r="O252" s="154"/>
    </row>
    <row r="253" spans="15:15" x14ac:dyDescent="0.3">
      <c r="O253" s="154"/>
    </row>
    <row r="254" spans="15:15" x14ac:dyDescent="0.3">
      <c r="O254" s="154"/>
    </row>
    <row r="255" spans="15:15" x14ac:dyDescent="0.3">
      <c r="O255" s="154"/>
    </row>
    <row r="256" spans="15:15" x14ac:dyDescent="0.3">
      <c r="O256" s="154"/>
    </row>
    <row r="257" spans="15:15" x14ac:dyDescent="0.3">
      <c r="O257" s="154"/>
    </row>
    <row r="258" spans="15:15" x14ac:dyDescent="0.3">
      <c r="O258" s="154"/>
    </row>
    <row r="259" spans="15:15" x14ac:dyDescent="0.3">
      <c r="O259" s="154"/>
    </row>
    <row r="260" spans="15:15" x14ac:dyDescent="0.3">
      <c r="O260" s="154"/>
    </row>
    <row r="261" spans="15:15" x14ac:dyDescent="0.3">
      <c r="O261" s="154"/>
    </row>
    <row r="262" spans="15:15" x14ac:dyDescent="0.3">
      <c r="O262" s="154"/>
    </row>
    <row r="263" spans="15:15" x14ac:dyDescent="0.3">
      <c r="O263" s="154"/>
    </row>
    <row r="264" spans="15:15" x14ac:dyDescent="0.3">
      <c r="O264" s="154"/>
    </row>
    <row r="265" spans="15:15" x14ac:dyDescent="0.3">
      <c r="O265" s="154"/>
    </row>
    <row r="266" spans="15:15" x14ac:dyDescent="0.3">
      <c r="O266" s="154"/>
    </row>
    <row r="267" spans="15:15" x14ac:dyDescent="0.3">
      <c r="O267" s="154"/>
    </row>
    <row r="268" spans="15:15" x14ac:dyDescent="0.3">
      <c r="O268" s="154"/>
    </row>
    <row r="269" spans="15:15" x14ac:dyDescent="0.3">
      <c r="O269" s="154"/>
    </row>
    <row r="270" spans="15:15" x14ac:dyDescent="0.3">
      <c r="O270" s="154"/>
    </row>
    <row r="271" spans="15:15" x14ac:dyDescent="0.3">
      <c r="O271" s="154"/>
    </row>
    <row r="272" spans="15:15" x14ac:dyDescent="0.3">
      <c r="O272" s="154"/>
    </row>
    <row r="273" spans="15:15" x14ac:dyDescent="0.3">
      <c r="O273" s="154"/>
    </row>
    <row r="274" spans="15:15" x14ac:dyDescent="0.3">
      <c r="O274" s="154"/>
    </row>
    <row r="275" spans="15:15" x14ac:dyDescent="0.3">
      <c r="O275" s="154"/>
    </row>
    <row r="276" spans="15:15" x14ac:dyDescent="0.3">
      <c r="O276" s="154"/>
    </row>
    <row r="277" spans="15:15" x14ac:dyDescent="0.3">
      <c r="O277" s="154"/>
    </row>
    <row r="278" spans="15:15" x14ac:dyDescent="0.3">
      <c r="O278" s="154"/>
    </row>
    <row r="279" spans="15:15" x14ac:dyDescent="0.3">
      <c r="O279" s="154"/>
    </row>
    <row r="280" spans="15:15" x14ac:dyDescent="0.3">
      <c r="O280" s="154"/>
    </row>
    <row r="281" spans="15:15" x14ac:dyDescent="0.3">
      <c r="O281" s="154"/>
    </row>
    <row r="282" spans="15:15" x14ac:dyDescent="0.3">
      <c r="O282" s="154"/>
    </row>
    <row r="283" spans="15:15" x14ac:dyDescent="0.3">
      <c r="O283" s="154"/>
    </row>
    <row r="284" spans="15:15" x14ac:dyDescent="0.3">
      <c r="O284" s="154"/>
    </row>
    <row r="285" spans="15:15" x14ac:dyDescent="0.3">
      <c r="O285" s="154"/>
    </row>
    <row r="286" spans="15:15" x14ac:dyDescent="0.3">
      <c r="O286" s="154"/>
    </row>
    <row r="287" spans="15:15" x14ac:dyDescent="0.3">
      <c r="O287" s="154"/>
    </row>
    <row r="288" spans="15:15" x14ac:dyDescent="0.3">
      <c r="O288" s="154"/>
    </row>
    <row r="289" spans="15:15" x14ac:dyDescent="0.3">
      <c r="O289" s="154"/>
    </row>
    <row r="290" spans="15:15" x14ac:dyDescent="0.3">
      <c r="O290" s="154"/>
    </row>
    <row r="291" spans="15:15" x14ac:dyDescent="0.3">
      <c r="O291" s="154"/>
    </row>
    <row r="292" spans="15:15" x14ac:dyDescent="0.3">
      <c r="O292" s="154"/>
    </row>
    <row r="293" spans="15:15" x14ac:dyDescent="0.3">
      <c r="O293" s="154"/>
    </row>
    <row r="294" spans="15:15" x14ac:dyDescent="0.3">
      <c r="O294" s="154"/>
    </row>
    <row r="295" spans="15:15" x14ac:dyDescent="0.3">
      <c r="O295" s="154"/>
    </row>
    <row r="296" spans="15:15" x14ac:dyDescent="0.3">
      <c r="O296" s="154"/>
    </row>
    <row r="297" spans="15:15" x14ac:dyDescent="0.3">
      <c r="O297" s="154"/>
    </row>
    <row r="298" spans="15:15" x14ac:dyDescent="0.3">
      <c r="O298" s="154"/>
    </row>
    <row r="299" spans="15:15" x14ac:dyDescent="0.3">
      <c r="O299" s="154"/>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{91534848-0965-471F-8D58-70259FDE053C}</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{ED7A6963-326A-4D70-9B87-3336B1F2DDA7}</x14:id>
        </ext>
      </extLst>
    </cfRule>
    <cfRule type="dataBar" priority="2">
      <dataBar>
        <cfvo type="min"/>
        <cfvo type="max"/>
        <color rgb="FF69AE23"/>
      </dataBar>
      <extLst>
        <ext xmlns:x14="http://schemas.microsoft.com/office/spreadsheetml/2009/9/main" uri="{B025F937-C7B1-47D3-B67F-A62EFF666E3E}">
          <x14:id>{2BEA8E8A-50E1-491C-BBE3-301370E30CE8}</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5 N8 N11 N26" formula="1"/>
  </ignoredErrors>
  <extLst>
    <ext xmlns:x14="http://schemas.microsoft.com/office/spreadsheetml/2009/9/main" uri="{78C0D931-6437-407d-A8EE-F0AAD7539E65}">
      <x14:conditionalFormattings>
        <x14:conditionalFormatting xmlns:xm="http://schemas.microsoft.com/office/excel/2006/main">
          <x14:cfRule type="dataBar" id="{91534848-0965-471F-8D58-70259FDE053C}">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ED7A6963-326A-4D70-9B87-3336B1F2DDA7}">
            <x14:dataBar minLength="0" maxLength="100" gradient="0">
              <x14:cfvo type="autoMin"/>
              <x14:cfvo type="autoMax"/>
              <x14:negativeFillColor rgb="FFFF0000"/>
              <x14:axisColor rgb="FF000000"/>
            </x14:dataBar>
          </x14:cfRule>
          <x14:cfRule type="dataBar" id="{2BEA8E8A-50E1-491C-BBE3-301370E30CE8}">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300-000006000000}">
          <x14:colorSeries rgb="FF69AE23"/>
          <x14:colorNegative rgb="FFD00000"/>
          <x14:colorAxis rgb="FF000000"/>
          <x14:colorMarkers rgb="FF69AE23"/>
          <x14:colorFirst rgb="FFD00000"/>
          <x14:colorLast rgb="FFD00000"/>
          <x14:colorHigh rgb="FFD00000"/>
          <x14:colorLow rgb="FFD00000"/>
          <x14:sparklines>
            <x14:sparkline>
              <xm:f>Table_D4!B3:K3</xm:f>
              <xm:sqref>M3</xm:sqref>
            </x14:sparkline>
            <x14:sparkline>
              <xm:f>Table_D4!B4:K4</xm:f>
              <xm:sqref>M4</xm:sqref>
            </x14:sparkline>
          </x14:sparklines>
        </x14:sparklineGroup>
        <x14:sparklineGroup manualMax="0" manualMin="0" displayEmptyCellsAs="gap" markers="1" xr2:uid="{00000000-0003-0000-0300-000007000000}">
          <x14:colorSeries rgb="FF69AE23"/>
          <x14:colorNegative rgb="FFD00000"/>
          <x14:colorAxis rgb="FF000000"/>
          <x14:colorMarkers rgb="FF69AE23"/>
          <x14:colorFirst rgb="FFD00000"/>
          <x14:colorLast rgb="FFD00000"/>
          <x14:colorHigh rgb="FFD00000"/>
          <x14:colorLow rgb="FFD00000"/>
          <x14:sparklines>
            <x14:sparkline>
              <xm:f>Table_D4!B5:K5</xm:f>
              <xm:sqref>M5</xm:sqref>
            </x14:sparkline>
            <x14:sparkline>
              <xm:f>Table_D4!B6:K6</xm:f>
              <xm:sqref>M6</xm:sqref>
            </x14:sparkline>
            <x14:sparkline>
              <xm:f>Table_D4!B7:K7</xm:f>
              <xm:sqref>M7</xm:sqref>
            </x14:sparkline>
            <x14:sparkline>
              <xm:f>Table_D4!B8:K8</xm:f>
              <xm:sqref>M8</xm:sqref>
            </x14:sparkline>
            <x14:sparkline>
              <xm:f>Table_D4!B9:K9</xm:f>
              <xm:sqref>M9</xm:sqref>
            </x14:sparkline>
            <x14:sparkline>
              <xm:f>Table_D4!B10:K10</xm:f>
              <xm:sqref>M10</xm:sqref>
            </x14:sparkline>
            <x14:sparkline>
              <xm:f>Table_D4!B11:K11</xm:f>
              <xm:sqref>M11</xm:sqref>
            </x14:sparkline>
            <x14:sparkline>
              <xm:f>Table_D4!B12:K12</xm:f>
              <xm:sqref>M12</xm:sqref>
            </x14:sparkline>
            <x14:sparkline>
              <xm:f>Table_D4!B13:K13</xm:f>
              <xm:sqref>M13</xm:sqref>
            </x14:sparkline>
            <x14:sparkline>
              <xm:f>Table_D4!B14:K14</xm:f>
              <xm:sqref>M14</xm:sqref>
            </x14:sparkline>
            <x14:sparkline>
              <xm:f>Table_D4!B15:K15</xm:f>
              <xm:sqref>M15</xm:sqref>
            </x14:sparkline>
            <x14:sparkline>
              <xm:f>Table_D4!B16:K16</xm:f>
              <xm:sqref>M16</xm:sqref>
            </x14:sparkline>
            <x14:sparkline>
              <xm:f>Table_D4!B17:K17</xm:f>
              <xm:sqref>M17</xm:sqref>
            </x14:sparkline>
            <x14:sparkline>
              <xm:f>Table_D4!B18:K18</xm:f>
              <xm:sqref>M18</xm:sqref>
            </x14:sparkline>
            <x14:sparkline>
              <xm:f>Table_D4!B19:K19</xm:f>
              <xm:sqref>M19</xm:sqref>
            </x14:sparkline>
            <x14:sparkline>
              <xm:f>Table_D4!B20:K20</xm:f>
              <xm:sqref>M20</xm:sqref>
            </x14:sparkline>
            <x14:sparkline>
              <xm:f>Table_D4!B21:K21</xm:f>
              <xm:sqref>M21</xm:sqref>
            </x14:sparkline>
            <x14:sparkline>
              <xm:f>Table_D4!B22:K22</xm:f>
              <xm:sqref>M22</xm:sqref>
            </x14:sparkline>
            <x14:sparkline>
              <xm:f>Table_D4!B23:K23</xm:f>
              <xm:sqref>M23</xm:sqref>
            </x14:sparkline>
            <x14:sparkline>
              <xm:f>Table_D4!B24:K24</xm:f>
              <xm:sqref>M24</xm:sqref>
            </x14:sparkline>
            <x14:sparkline>
              <xm:f>Table_D4!B25:K25</xm:f>
              <xm:sqref>M25</xm:sqref>
            </x14:sparkline>
            <x14:sparkline>
              <xm:f>Table_D4!B26:K26</xm:f>
              <xm:sqref>M26</xm:sqref>
            </x14:sparkline>
            <x14:sparkline>
              <xm:f>Table_D4!B27:K27</xm:f>
              <xm:sqref>M27</xm:sqref>
            </x14:sparkline>
            <x14:sparkline>
              <xm:f>Table_D4!B28:K28</xm:f>
              <xm:sqref>M28</xm:sqref>
            </x14:sparkline>
            <x14:sparkline>
              <xm:f>Table_D4!B29:K29</xm:f>
              <xm:sqref>M29</xm:sqref>
            </x14:sparkline>
            <x14:sparkline>
              <xm:f>Table_D4!B30:K30</xm:f>
              <xm:sqref>M30</xm:sqref>
            </x14:sparkline>
            <x14:sparkline>
              <xm:f>Table_D4!B31:K31</xm:f>
              <xm:sqref>M31</xm:sqref>
            </x14:sparkline>
            <x14:sparkline>
              <xm:f>Table_D4!B32:K32</xm:f>
              <xm:sqref>M32</xm:sqref>
            </x14:sparkline>
            <x14:sparkline>
              <xm:f>Table_D4!B33:K33</xm:f>
              <xm:sqref>M33</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84"/>
  <sheetViews>
    <sheetView zoomScale="90" zoomScaleNormal="90" workbookViewId="0">
      <selection activeCell="J6" sqref="J6"/>
    </sheetView>
  </sheetViews>
  <sheetFormatPr defaultColWidth="9.109375" defaultRowHeight="14.4" x14ac:dyDescent="0.3"/>
  <cols>
    <col min="1" max="1" width="14.44140625" style="154" customWidth="1"/>
    <col min="2" max="11" width="8" style="154" bestFit="1" customWidth="1"/>
    <col min="12" max="12" width="13.44140625" style="154" customWidth="1"/>
    <col min="13" max="13" width="17.33203125" style="154" customWidth="1"/>
    <col min="14" max="14" width="13.44140625" style="157" customWidth="1"/>
    <col min="15" max="15" width="8.44140625" style="156" bestFit="1" customWidth="1"/>
    <col min="16" max="16" width="9.109375" style="154"/>
    <col min="17" max="18" width="7.33203125" style="154" customWidth="1"/>
    <col min="19" max="19" width="7.33203125" style="154" bestFit="1" customWidth="1"/>
    <col min="20" max="20" width="9.109375" style="154"/>
    <col min="21" max="21" width="12.33203125" style="154" customWidth="1"/>
    <col min="22" max="22" width="9.44140625" style="154" customWidth="1"/>
    <col min="23" max="16384" width="9.109375" style="154"/>
  </cols>
  <sheetData>
    <row r="1" spans="1:26" s="150" customFormat="1" ht="36.75" customHeight="1" x14ac:dyDescent="0.25">
      <c r="A1" s="177" t="s">
        <v>136</v>
      </c>
      <c r="N1" s="151"/>
      <c r="O1" s="176"/>
    </row>
    <row r="2" spans="1:26" s="173" customFormat="1" ht="66.75" customHeight="1" x14ac:dyDescent="0.25">
      <c r="A2" s="175" t="s">
        <v>0</v>
      </c>
      <c r="B2" s="174">
        <v>2009</v>
      </c>
      <c r="C2" s="174">
        <v>2010</v>
      </c>
      <c r="D2" s="174">
        <v>2011</v>
      </c>
      <c r="E2" s="174">
        <v>2012</v>
      </c>
      <c r="F2" s="174">
        <v>2013</v>
      </c>
      <c r="G2" s="174">
        <v>2014</v>
      </c>
      <c r="H2" s="174">
        <v>2015</v>
      </c>
      <c r="I2" s="174">
        <v>2016</v>
      </c>
      <c r="J2" s="174">
        <v>2017</v>
      </c>
      <c r="K2" s="295">
        <v>2018</v>
      </c>
      <c r="L2" s="294"/>
      <c r="M2" s="119" t="s">
        <v>159</v>
      </c>
      <c r="N2" s="119" t="s">
        <v>160</v>
      </c>
      <c r="O2" s="174" t="s">
        <v>117</v>
      </c>
    </row>
    <row r="3" spans="1:26" s="150" customFormat="1" ht="18" customHeight="1" x14ac:dyDescent="0.25">
      <c r="A3" s="163" t="s">
        <v>5</v>
      </c>
      <c r="B3" s="147">
        <v>0.75689999999999991</v>
      </c>
      <c r="C3" s="147">
        <v>0.74950000000000006</v>
      </c>
      <c r="D3" s="147">
        <v>0.60709999999999997</v>
      </c>
      <c r="E3" s="147">
        <v>0.63159999999999994</v>
      </c>
      <c r="F3" s="147">
        <v>0.61699999999999988</v>
      </c>
      <c r="G3" s="147">
        <v>0.60960000000000003</v>
      </c>
      <c r="H3" s="66">
        <v>0.5978</v>
      </c>
      <c r="I3" s="147">
        <v>0.54399999999999993</v>
      </c>
      <c r="J3" s="147">
        <v>0.53739999999999999</v>
      </c>
      <c r="K3" s="147">
        <v>0.49740000000000001</v>
      </c>
      <c r="L3" s="162">
        <v>0.49740000000000001</v>
      </c>
      <c r="M3" s="166"/>
      <c r="N3" s="159">
        <f>_xlfn.RRI(9,B3,K3)</f>
        <v>-4.5577193720209852E-2</v>
      </c>
      <c r="O3" s="165" t="s">
        <v>20</v>
      </c>
      <c r="P3" s="4"/>
      <c r="Q3" s="161"/>
      <c r="R3" s="161"/>
      <c r="S3" s="161"/>
      <c r="T3" s="161"/>
      <c r="U3" s="161"/>
      <c r="V3" s="161"/>
      <c r="W3" s="161"/>
      <c r="X3" s="161"/>
      <c r="Y3" s="152"/>
      <c r="Z3" s="161"/>
    </row>
    <row r="4" spans="1:26" s="150" customFormat="1" ht="18" customHeight="1" x14ac:dyDescent="0.25">
      <c r="A4" s="163" t="s">
        <v>30</v>
      </c>
      <c r="B4" s="147">
        <v>1.4586000000000001</v>
      </c>
      <c r="C4" s="147">
        <v>1.4661</v>
      </c>
      <c r="D4" s="147">
        <v>1.8224000000000002</v>
      </c>
      <c r="E4" s="147">
        <v>1.5521</v>
      </c>
      <c r="F4" s="147">
        <v>1.2784</v>
      </c>
      <c r="G4" s="147">
        <v>1.1680999999999999</v>
      </c>
      <c r="H4" s="147">
        <v>1.0297000000000001</v>
      </c>
      <c r="I4" s="147">
        <v>0.91299999999999992</v>
      </c>
      <c r="J4" s="147">
        <v>0.74879999999999991</v>
      </c>
      <c r="K4" s="147">
        <v>0.70500000000000007</v>
      </c>
      <c r="L4" s="162">
        <v>0.70500000000000007</v>
      </c>
      <c r="M4" s="166"/>
      <c r="N4" s="159">
        <f>_xlfn.RRI(9,B4,K4)</f>
        <v>-7.7604894599332952E-2</v>
      </c>
      <c r="O4" s="165" t="s">
        <v>20</v>
      </c>
      <c r="P4" s="4"/>
      <c r="Q4" s="161"/>
      <c r="R4" s="161"/>
      <c r="S4" s="161"/>
      <c r="T4" s="161"/>
      <c r="U4" s="161"/>
      <c r="V4" s="161"/>
      <c r="W4" s="161"/>
      <c r="X4" s="161"/>
      <c r="Y4" s="152"/>
      <c r="Z4" s="161"/>
    </row>
    <row r="5" spans="1:26" s="150" customFormat="1" ht="18" customHeight="1" x14ac:dyDescent="0.25">
      <c r="A5" s="163" t="s">
        <v>3</v>
      </c>
      <c r="B5" s="147">
        <v>1.6821999999999999</v>
      </c>
      <c r="C5" s="147">
        <v>1.7861000000000002</v>
      </c>
      <c r="D5" s="147">
        <v>1.9959</v>
      </c>
      <c r="E5" s="147">
        <v>1.9954000000000003</v>
      </c>
      <c r="F5" s="147">
        <v>1.6907999999999999</v>
      </c>
      <c r="G5" s="147">
        <v>1.4674</v>
      </c>
      <c r="H5" s="147">
        <v>1.31</v>
      </c>
      <c r="I5" s="147">
        <v>1.1457999999999999</v>
      </c>
      <c r="J5" s="147">
        <v>1.0070000000000001</v>
      </c>
      <c r="K5" s="147">
        <v>0.89229999999999987</v>
      </c>
      <c r="L5" s="162">
        <v>0.89229999999999987</v>
      </c>
      <c r="M5" s="166"/>
      <c r="N5" s="159">
        <f>_xlfn.RRI(9,B5,K5)</f>
        <v>-6.8026215958003955E-2</v>
      </c>
      <c r="O5" s="165" t="s">
        <v>20</v>
      </c>
      <c r="P5" s="4"/>
      <c r="Q5" s="161"/>
      <c r="R5" s="161"/>
      <c r="S5" s="161"/>
      <c r="T5" s="161"/>
      <c r="U5" s="161"/>
      <c r="V5" s="161"/>
      <c r="W5" s="161"/>
      <c r="X5" s="161"/>
      <c r="Y5" s="152"/>
      <c r="Z5" s="161"/>
    </row>
    <row r="6" spans="1:26" s="150" customFormat="1" ht="18" customHeight="1" x14ac:dyDescent="0.25">
      <c r="A6" s="163" t="s">
        <v>1</v>
      </c>
      <c r="B6" s="147">
        <v>1.4831999999999999</v>
      </c>
      <c r="C6" s="147">
        <v>1.446</v>
      </c>
      <c r="D6" s="147">
        <v>1.4960000000000002</v>
      </c>
      <c r="E6" s="147">
        <v>1.5036</v>
      </c>
      <c r="F6" s="147">
        <v>1.3852000000000002</v>
      </c>
      <c r="G6" s="147">
        <v>1.3524999999999998</v>
      </c>
      <c r="H6" s="147">
        <v>1.3879999999999999</v>
      </c>
      <c r="I6" s="147">
        <v>1.37</v>
      </c>
      <c r="J6" s="147">
        <v>1.3800999999999999</v>
      </c>
      <c r="K6" s="147">
        <v>1.4461000000000002</v>
      </c>
      <c r="L6" s="162">
        <v>1.4461000000000002</v>
      </c>
      <c r="M6" s="166"/>
      <c r="N6" s="159">
        <f>_xlfn.RRI(9,B6,K6)</f>
        <v>-2.8106691182676613E-3</v>
      </c>
      <c r="O6" s="165"/>
      <c r="P6" s="4"/>
      <c r="Q6" s="161"/>
      <c r="R6" s="161"/>
      <c r="S6" s="161"/>
      <c r="T6" s="161"/>
      <c r="U6" s="161"/>
      <c r="V6" s="161"/>
      <c r="W6" s="161"/>
      <c r="X6" s="161"/>
      <c r="Y6" s="152"/>
      <c r="Z6" s="161"/>
    </row>
    <row r="7" spans="1:26" s="150" customFormat="1" ht="18" customHeight="1" x14ac:dyDescent="0.25">
      <c r="A7" s="163" t="s">
        <v>15</v>
      </c>
      <c r="B7" s="147">
        <v>2.2572999999999999</v>
      </c>
      <c r="C7" s="147">
        <v>2.3822999999999994</v>
      </c>
      <c r="D7" s="147">
        <v>2.6567000000000003</v>
      </c>
      <c r="E7" s="147">
        <v>2.2538999999999993</v>
      </c>
      <c r="F7" s="147">
        <v>1.8386000000000002</v>
      </c>
      <c r="G7" s="147">
        <v>1.8425999999999996</v>
      </c>
      <c r="H7" s="147">
        <v>1.8356999999999994</v>
      </c>
      <c r="I7" s="147">
        <v>1.7967999999999993</v>
      </c>
      <c r="J7" s="147">
        <v>1.6213000000000006</v>
      </c>
      <c r="K7" s="147">
        <v>1.4761999999999997</v>
      </c>
      <c r="L7" s="162">
        <v>1.4761999999999997</v>
      </c>
      <c r="M7" s="166"/>
      <c r="N7" s="159">
        <f>_xlfn.RRI(9,B7,K7)</f>
        <v>-4.6092610105405218E-2</v>
      </c>
      <c r="O7" s="165" t="s">
        <v>20</v>
      </c>
      <c r="P7" s="4"/>
      <c r="Q7" s="161"/>
      <c r="R7" s="161"/>
      <c r="S7" s="161"/>
      <c r="T7" s="161"/>
      <c r="U7" s="161"/>
      <c r="V7" s="161"/>
      <c r="W7" s="161"/>
      <c r="X7" s="161"/>
      <c r="Y7" s="152"/>
      <c r="Z7" s="161"/>
    </row>
    <row r="8" spans="1:26" s="150" customFormat="1" ht="18" customHeight="1" x14ac:dyDescent="0.25">
      <c r="A8" s="163" t="s">
        <v>27</v>
      </c>
      <c r="B8" s="219">
        <v>1.1503000000000001</v>
      </c>
      <c r="C8" s="223">
        <v>1.5585</v>
      </c>
      <c r="D8" s="223">
        <v>1.5769000000000002</v>
      </c>
      <c r="E8" s="223">
        <v>1.6595</v>
      </c>
      <c r="F8" s="223">
        <v>1.7092999999999998</v>
      </c>
      <c r="G8" s="66">
        <v>1.5625999999999998</v>
      </c>
      <c r="H8" s="66">
        <v>1.7071999999999996</v>
      </c>
      <c r="I8" s="66">
        <v>1.6935999999999991</v>
      </c>
      <c r="J8" s="66">
        <v>1.6078000000000003</v>
      </c>
      <c r="K8" s="66">
        <v>1.5748999999999993</v>
      </c>
      <c r="L8" s="162">
        <v>1.5748999999999993</v>
      </c>
      <c r="M8" s="166"/>
      <c r="N8" s="159">
        <f>_xlfn.RRI(4,G8,K8)</f>
        <v>1.9620917923832693E-3</v>
      </c>
      <c r="O8" s="167"/>
      <c r="P8" s="4"/>
      <c r="Q8" s="161"/>
      <c r="R8" s="161"/>
      <c r="S8" s="161"/>
      <c r="T8" s="161"/>
      <c r="U8" s="161"/>
      <c r="V8" s="161"/>
      <c r="W8" s="161"/>
      <c r="X8" s="161"/>
      <c r="Y8" s="152"/>
      <c r="Z8" s="161"/>
    </row>
    <row r="9" spans="1:26" s="150" customFormat="1" ht="18" customHeight="1" x14ac:dyDescent="0.25">
      <c r="A9" s="163" t="s">
        <v>6</v>
      </c>
      <c r="B9" s="147">
        <v>2.3154999999999997</v>
      </c>
      <c r="C9" s="147">
        <v>2.0875000000000008</v>
      </c>
      <c r="D9" s="147">
        <v>1.9517999999999998</v>
      </c>
      <c r="E9" s="147">
        <v>1.7901999999999991</v>
      </c>
      <c r="F9" s="147">
        <v>1.7784999999999995</v>
      </c>
      <c r="G9" s="147">
        <v>1.764</v>
      </c>
      <c r="H9" s="147">
        <v>1.8473000000000002</v>
      </c>
      <c r="I9" s="147">
        <v>1.5918999999999992</v>
      </c>
      <c r="J9" s="147">
        <v>1.6836</v>
      </c>
      <c r="K9" s="147">
        <v>1.7828000000000002</v>
      </c>
      <c r="L9" s="162">
        <v>1.7828000000000002</v>
      </c>
      <c r="M9" s="166"/>
      <c r="N9" s="159">
        <f>_xlfn.RRI(9,B9,K9)</f>
        <v>-2.8631078173739333E-2</v>
      </c>
      <c r="O9" s="165" t="s">
        <v>20</v>
      </c>
      <c r="P9" s="4"/>
      <c r="Q9" s="161"/>
      <c r="R9" s="161"/>
      <c r="S9" s="161"/>
      <c r="T9" s="161"/>
      <c r="U9" s="161"/>
      <c r="V9" s="161"/>
      <c r="W9" s="161"/>
      <c r="X9" s="161"/>
      <c r="Y9" s="152"/>
      <c r="Z9" s="161"/>
    </row>
    <row r="10" spans="1:26" s="150" customFormat="1" ht="18" customHeight="1" x14ac:dyDescent="0.25">
      <c r="A10" s="163" t="s">
        <v>31</v>
      </c>
      <c r="B10" s="147">
        <v>2.5085000000000002</v>
      </c>
      <c r="C10" s="147">
        <v>2.3487</v>
      </c>
      <c r="D10" s="147">
        <v>2.2874999999999996</v>
      </c>
      <c r="E10" s="147">
        <v>2.6812</v>
      </c>
      <c r="F10" s="147">
        <v>2.8043</v>
      </c>
      <c r="G10" s="147">
        <v>2.4799000000000002</v>
      </c>
      <c r="H10" s="147">
        <v>2.3962000000000003</v>
      </c>
      <c r="I10" s="147">
        <v>2.2716000000000003</v>
      </c>
      <c r="J10" s="147">
        <v>2.1428000000000003</v>
      </c>
      <c r="K10" s="147">
        <v>1.9437999999999998</v>
      </c>
      <c r="L10" s="162">
        <v>1.9437999999999998</v>
      </c>
      <c r="M10" s="166"/>
      <c r="N10" s="159">
        <f>_xlfn.RRI(9,B10,K10)</f>
        <v>-2.7940044560216593E-2</v>
      </c>
      <c r="O10" s="165"/>
      <c r="P10" s="4"/>
      <c r="Q10" s="161"/>
      <c r="R10" s="161"/>
      <c r="S10" s="161"/>
      <c r="T10" s="161"/>
      <c r="U10" s="161"/>
      <c r="V10" s="161"/>
      <c r="W10" s="161"/>
      <c r="X10" s="161"/>
      <c r="Y10" s="152"/>
      <c r="Z10" s="161"/>
    </row>
    <row r="11" spans="1:26" s="150" customFormat="1" ht="18" customHeight="1" x14ac:dyDescent="0.25">
      <c r="A11" s="163" t="s">
        <v>19</v>
      </c>
      <c r="B11" s="147">
        <v>0.90500000000000003</v>
      </c>
      <c r="C11" s="147">
        <v>1.1268999999999998</v>
      </c>
      <c r="D11" s="147">
        <v>1.3772</v>
      </c>
      <c r="E11" s="147">
        <v>1.5260999999999998</v>
      </c>
      <c r="F11" s="147">
        <v>1.7328000000000001</v>
      </c>
      <c r="G11" s="147">
        <v>1.6095999999999999</v>
      </c>
      <c r="H11" s="147">
        <v>1.8258000000000001</v>
      </c>
      <c r="I11" s="147">
        <v>1.8137999999999999</v>
      </c>
      <c r="J11" s="147">
        <v>1.9742000000000002</v>
      </c>
      <c r="K11" s="147">
        <v>2.0366000000000004</v>
      </c>
      <c r="L11" s="162">
        <v>2.0366000000000004</v>
      </c>
      <c r="M11" s="166"/>
      <c r="N11" s="159">
        <f>_xlfn.RRI(9,B11,K11)</f>
        <v>9.4308277931420381E-2</v>
      </c>
      <c r="O11" s="167" t="s">
        <v>14</v>
      </c>
      <c r="P11" s="4"/>
      <c r="Q11" s="160"/>
      <c r="R11" s="161"/>
      <c r="S11" s="161"/>
      <c r="T11" s="161"/>
      <c r="U11" s="161"/>
      <c r="V11" s="161"/>
      <c r="W11" s="161"/>
      <c r="X11" s="161"/>
      <c r="Y11" s="152"/>
      <c r="Z11" s="161"/>
    </row>
    <row r="12" spans="1:26" s="150" customFormat="1" ht="18" customHeight="1" x14ac:dyDescent="0.25">
      <c r="A12" s="163" t="s">
        <v>22</v>
      </c>
      <c r="B12" s="223">
        <v>1.9268000000000001</v>
      </c>
      <c r="C12" s="223">
        <v>1.6659999999999997</v>
      </c>
      <c r="D12" s="223">
        <v>1.9091</v>
      </c>
      <c r="E12" s="66">
        <v>1.8857000000000002</v>
      </c>
      <c r="F12" s="66">
        <v>2.383</v>
      </c>
      <c r="G12" s="66">
        <v>1.8687</v>
      </c>
      <c r="H12" s="66">
        <v>1.9234</v>
      </c>
      <c r="I12" s="66">
        <v>1.9684999999999999</v>
      </c>
      <c r="J12" s="66">
        <v>2.0737999999999999</v>
      </c>
      <c r="K12" s="66">
        <v>2.1837999999999997</v>
      </c>
      <c r="L12" s="162">
        <v>2.1837999999999997</v>
      </c>
      <c r="M12" s="166"/>
      <c r="N12" s="159">
        <f>_xlfn.RRI(6,E12,K12)</f>
        <v>2.4762859230049283E-2</v>
      </c>
      <c r="O12" s="165"/>
      <c r="P12" s="4"/>
      <c r="Q12" s="161"/>
      <c r="R12" s="161"/>
      <c r="S12" s="161"/>
      <c r="T12" s="161"/>
      <c r="U12" s="161"/>
      <c r="V12" s="161"/>
      <c r="W12" s="161"/>
      <c r="X12" s="161"/>
      <c r="Y12" s="152"/>
      <c r="Z12" s="161"/>
    </row>
    <row r="13" spans="1:26" s="150" customFormat="1" ht="18" customHeight="1" x14ac:dyDescent="0.25">
      <c r="A13" s="163" t="s">
        <v>28</v>
      </c>
      <c r="B13" s="147">
        <v>3.9332000000000003</v>
      </c>
      <c r="C13" s="147">
        <v>3.5742000000000007</v>
      </c>
      <c r="D13" s="147">
        <v>3.3874</v>
      </c>
      <c r="E13" s="147">
        <v>3.1939000000000002</v>
      </c>
      <c r="F13" s="147">
        <v>3.5859999999999994</v>
      </c>
      <c r="G13" s="147">
        <v>3.0417999999999998</v>
      </c>
      <c r="H13" s="147">
        <v>3.0571999999999999</v>
      </c>
      <c r="I13" s="147">
        <v>2.7383000000000002</v>
      </c>
      <c r="J13" s="147">
        <v>2.8062</v>
      </c>
      <c r="K13" s="147">
        <v>2.2665999999999999</v>
      </c>
      <c r="L13" s="162">
        <v>2.2665999999999999</v>
      </c>
      <c r="M13" s="166"/>
      <c r="N13" s="159">
        <f t="shared" ref="N13:N19" si="0">_xlfn.RRI(9,B13,K13)</f>
        <v>-5.9403830049188922E-2</v>
      </c>
      <c r="O13" s="165" t="s">
        <v>20</v>
      </c>
      <c r="P13" s="4"/>
      <c r="Q13" s="161"/>
      <c r="R13" s="161"/>
      <c r="S13" s="161"/>
      <c r="T13" s="161"/>
      <c r="U13" s="161"/>
      <c r="V13" s="161"/>
      <c r="W13" s="161"/>
      <c r="X13" s="161"/>
      <c r="Y13" s="152"/>
      <c r="Z13" s="161"/>
    </row>
    <row r="14" spans="1:26" s="150" customFormat="1" ht="18" customHeight="1" x14ac:dyDescent="0.25">
      <c r="A14" s="163" t="s">
        <v>9</v>
      </c>
      <c r="B14" s="147">
        <v>2.0916999999999999</v>
      </c>
      <c r="C14" s="147">
        <v>2.1738</v>
      </c>
      <c r="D14" s="147">
        <v>2.4872000000000001</v>
      </c>
      <c r="E14" s="147">
        <v>2.4587999999999997</v>
      </c>
      <c r="F14" s="147">
        <v>2.4798999999999998</v>
      </c>
      <c r="G14" s="147">
        <v>2.3975</v>
      </c>
      <c r="H14" s="147">
        <v>2.4449999999999998</v>
      </c>
      <c r="I14" s="147">
        <v>2.2719</v>
      </c>
      <c r="J14" s="147">
        <v>2.262</v>
      </c>
      <c r="K14" s="147">
        <v>2.3294000000000001</v>
      </c>
      <c r="L14" s="162">
        <v>2.3294000000000001</v>
      </c>
      <c r="M14" s="166"/>
      <c r="N14" s="159">
        <f t="shared" si="0"/>
        <v>1.2031086128797552E-2</v>
      </c>
      <c r="O14" s="167"/>
      <c r="P14" s="4"/>
      <c r="Q14" s="161"/>
      <c r="R14" s="161"/>
      <c r="S14" s="161"/>
      <c r="T14" s="161"/>
      <c r="U14" s="161"/>
      <c r="V14" s="161"/>
      <c r="W14" s="161"/>
      <c r="X14" s="161"/>
      <c r="Y14" s="152"/>
      <c r="Z14" s="161"/>
    </row>
    <row r="15" spans="1:26" s="150" customFormat="1" ht="18" customHeight="1" x14ac:dyDescent="0.25">
      <c r="A15" s="163" t="s">
        <v>23</v>
      </c>
      <c r="B15" s="147">
        <v>2.5145</v>
      </c>
      <c r="C15" s="147">
        <v>2.7326999999999999</v>
      </c>
      <c r="D15" s="147">
        <v>2.8094999999999999</v>
      </c>
      <c r="E15" s="147">
        <v>3.1032000000000002</v>
      </c>
      <c r="F15" s="147">
        <v>3.2034000000000002</v>
      </c>
      <c r="G15" s="147">
        <v>3.2418</v>
      </c>
      <c r="H15" s="147">
        <v>3.0966999999999998</v>
      </c>
      <c r="I15" s="147">
        <v>3.0168999999999997</v>
      </c>
      <c r="J15" s="66">
        <v>2.9016999999999999</v>
      </c>
      <c r="K15" s="66">
        <v>2.6415000000000002</v>
      </c>
      <c r="L15" s="162">
        <v>2.6415000000000002</v>
      </c>
      <c r="M15" s="166"/>
      <c r="N15" s="159">
        <f t="shared" si="0"/>
        <v>5.4897874025601201E-3</v>
      </c>
      <c r="O15" s="165"/>
      <c r="P15" s="4"/>
      <c r="Q15" s="160"/>
      <c r="R15" s="161"/>
      <c r="S15" s="161"/>
      <c r="T15" s="161"/>
      <c r="U15" s="161"/>
      <c r="V15" s="161"/>
      <c r="W15" s="161"/>
      <c r="X15" s="161"/>
      <c r="Y15" s="152"/>
      <c r="Z15" s="161"/>
    </row>
    <row r="16" spans="1:26" s="150" customFormat="1" ht="18" customHeight="1" x14ac:dyDescent="0.25">
      <c r="A16" s="163" t="s">
        <v>29</v>
      </c>
      <c r="B16" s="147">
        <v>3.8325999999999998</v>
      </c>
      <c r="C16" s="147">
        <v>3.4061999999999997</v>
      </c>
      <c r="D16" s="147">
        <v>3.3878000000000008</v>
      </c>
      <c r="E16" s="147">
        <v>3.2122999999999999</v>
      </c>
      <c r="F16" s="147">
        <v>2.7450999999999999</v>
      </c>
      <c r="G16" s="147">
        <v>2.7866</v>
      </c>
      <c r="H16" s="147">
        <v>3.0606999999999998</v>
      </c>
      <c r="I16" s="147">
        <v>3.0859999999999999</v>
      </c>
      <c r="J16" s="147">
        <v>2.4409000000000001</v>
      </c>
      <c r="K16" s="147">
        <v>2.6795</v>
      </c>
      <c r="L16" s="162">
        <v>2.6795</v>
      </c>
      <c r="M16" s="166"/>
      <c r="N16" s="159">
        <f t="shared" si="0"/>
        <v>-3.8987761479533645E-2</v>
      </c>
      <c r="O16" s="165"/>
      <c r="P16" s="4"/>
      <c r="Q16" s="161"/>
      <c r="R16" s="161"/>
      <c r="S16" s="161"/>
      <c r="T16" s="161"/>
      <c r="U16" s="161"/>
      <c r="V16" s="161"/>
      <c r="W16" s="161"/>
      <c r="X16" s="161"/>
      <c r="Y16" s="152"/>
      <c r="Z16" s="161"/>
    </row>
    <row r="17" spans="1:26" s="150" customFormat="1" ht="18" customHeight="1" x14ac:dyDescent="0.25">
      <c r="A17" s="163" t="s">
        <v>2</v>
      </c>
      <c r="B17" s="147">
        <v>2.9962999999999997</v>
      </c>
      <c r="C17" s="147">
        <v>2.9981</v>
      </c>
      <c r="D17" s="147">
        <v>3.0476999999999999</v>
      </c>
      <c r="E17" s="147">
        <v>2.734</v>
      </c>
      <c r="F17" s="147">
        <v>2.8185000000000002</v>
      </c>
      <c r="G17" s="147">
        <v>3.1271</v>
      </c>
      <c r="H17" s="147">
        <v>3.2987000000000006</v>
      </c>
      <c r="I17" s="147">
        <v>2.8190999999999997</v>
      </c>
      <c r="J17" s="147">
        <v>2.7984999999999998</v>
      </c>
      <c r="K17" s="147">
        <v>2.8225999999999996</v>
      </c>
      <c r="L17" s="162">
        <v>2.8225999999999996</v>
      </c>
      <c r="M17" s="166"/>
      <c r="N17" s="159">
        <f t="shared" si="0"/>
        <v>-6.6135610730442274E-3</v>
      </c>
      <c r="O17" s="165"/>
      <c r="P17" s="4"/>
      <c r="Q17" s="161"/>
      <c r="R17" s="161"/>
      <c r="S17" s="161"/>
      <c r="T17" s="161"/>
      <c r="U17" s="161"/>
      <c r="V17" s="161"/>
      <c r="W17" s="161"/>
      <c r="X17" s="161"/>
      <c r="Y17" s="152"/>
      <c r="Z17" s="161"/>
    </row>
    <row r="18" spans="1:26" s="150" customFormat="1" ht="18" customHeight="1" x14ac:dyDescent="0.25">
      <c r="A18" s="163" t="s">
        <v>13</v>
      </c>
      <c r="B18" s="147">
        <v>3.4348999999999998</v>
      </c>
      <c r="C18" s="147">
        <v>3.0385000000000004</v>
      </c>
      <c r="D18" s="147">
        <v>2.8867000000000003</v>
      </c>
      <c r="E18" s="147">
        <v>2.9716000000000005</v>
      </c>
      <c r="F18" s="147">
        <v>2.7962999999999996</v>
      </c>
      <c r="G18" s="147">
        <v>2.9086000000000016</v>
      </c>
      <c r="H18" s="147">
        <v>3.1011000000000006</v>
      </c>
      <c r="I18" s="147">
        <v>2.7116000000000002</v>
      </c>
      <c r="J18" s="147">
        <v>2.7449999999999997</v>
      </c>
      <c r="K18" s="147">
        <v>2.8308999999999997</v>
      </c>
      <c r="L18" s="162">
        <v>2.8308999999999997</v>
      </c>
      <c r="M18" s="166"/>
      <c r="N18" s="159">
        <f t="shared" si="0"/>
        <v>-2.125890068770997E-2</v>
      </c>
      <c r="O18" s="165" t="s">
        <v>20</v>
      </c>
      <c r="P18" s="4"/>
      <c r="Q18" s="161"/>
      <c r="R18" s="161"/>
      <c r="S18" s="161"/>
      <c r="T18" s="161"/>
      <c r="U18" s="161"/>
      <c r="V18" s="161"/>
      <c r="W18" s="161"/>
      <c r="X18" s="161"/>
      <c r="Y18" s="152"/>
      <c r="Z18" s="161"/>
    </row>
    <row r="19" spans="1:26" s="150" customFormat="1" ht="18" customHeight="1" x14ac:dyDescent="0.25">
      <c r="A19" s="163" t="s">
        <v>17</v>
      </c>
      <c r="B19" s="147">
        <v>4.1473000000000004</v>
      </c>
      <c r="C19" s="147">
        <v>3.7504</v>
      </c>
      <c r="D19" s="147">
        <v>3.8348999999999998</v>
      </c>
      <c r="E19" s="147">
        <v>3.7017999999999991</v>
      </c>
      <c r="F19" s="147">
        <v>3.4994000000000001</v>
      </c>
      <c r="G19" s="147">
        <v>3.0075999999999996</v>
      </c>
      <c r="H19" s="147">
        <v>3.2281999999999997</v>
      </c>
      <c r="I19" s="147">
        <v>2.9721000000000002</v>
      </c>
      <c r="J19" s="147">
        <v>3.0409999999999999</v>
      </c>
      <c r="K19" s="147">
        <v>2.8927</v>
      </c>
      <c r="L19" s="162">
        <v>2.8927</v>
      </c>
      <c r="M19" s="166"/>
      <c r="N19" s="159">
        <f t="shared" si="0"/>
        <v>-3.9239084988612949E-2</v>
      </c>
      <c r="O19" s="165" t="s">
        <v>20</v>
      </c>
      <c r="P19" s="4"/>
      <c r="Q19" s="161"/>
      <c r="R19" s="161"/>
      <c r="S19" s="161"/>
      <c r="T19" s="161"/>
      <c r="U19" s="161"/>
      <c r="V19" s="161"/>
      <c r="W19" s="161"/>
      <c r="X19" s="161"/>
      <c r="Y19" s="152"/>
      <c r="Z19" s="161"/>
    </row>
    <row r="20" spans="1:26" s="150" customFormat="1" ht="18" customHeight="1" x14ac:dyDescent="0.25">
      <c r="A20" s="163" t="s">
        <v>32</v>
      </c>
      <c r="B20" s="219">
        <v>1.8359999999999999</v>
      </c>
      <c r="C20" s="219"/>
      <c r="D20" s="68">
        <v>2.9165000000000005</v>
      </c>
      <c r="E20" s="68">
        <v>2.669</v>
      </c>
      <c r="F20" s="68">
        <v>2.7522999999999995</v>
      </c>
      <c r="G20" s="68">
        <v>2.9116999999999997</v>
      </c>
      <c r="H20" s="68">
        <v>3.1825999999999999</v>
      </c>
      <c r="I20" s="68">
        <v>2.8146999999999998</v>
      </c>
      <c r="J20" s="68">
        <v>2.8909000000000002</v>
      </c>
      <c r="K20" s="68">
        <v>2.9877000000000002</v>
      </c>
      <c r="L20" s="162">
        <v>2.9877000000000002</v>
      </c>
      <c r="M20" s="166"/>
      <c r="N20" s="159">
        <f>_xlfn.RRI(7,D20,K20)</f>
        <v>3.4515992990422628E-3</v>
      </c>
      <c r="O20" s="165"/>
      <c r="P20" s="4"/>
      <c r="Q20" s="161"/>
      <c r="R20" s="161"/>
      <c r="S20" s="161"/>
      <c r="T20" s="161"/>
      <c r="U20" s="161"/>
      <c r="V20" s="161"/>
      <c r="W20" s="161"/>
      <c r="X20" s="161"/>
      <c r="Y20" s="152"/>
      <c r="Z20" s="161"/>
    </row>
    <row r="21" spans="1:26" s="150" customFormat="1" ht="18" customHeight="1" x14ac:dyDescent="0.25">
      <c r="A21" s="163" t="s">
        <v>21</v>
      </c>
      <c r="B21" s="221">
        <v>1.9023999999999999</v>
      </c>
      <c r="C21" s="221">
        <v>1.9619000000000002</v>
      </c>
      <c r="D21" s="221">
        <v>2.0558999999999998</v>
      </c>
      <c r="E21" s="221">
        <v>1.8826000000000001</v>
      </c>
      <c r="F21" s="221">
        <v>1.9392999999999998</v>
      </c>
      <c r="G21" s="221">
        <v>2.0372999999999997</v>
      </c>
      <c r="H21" s="221">
        <v>2.2501000000000002</v>
      </c>
      <c r="I21" s="66">
        <v>3.1913999999999998</v>
      </c>
      <c r="J21" s="66">
        <v>3.0708000000000002</v>
      </c>
      <c r="K21" s="66">
        <v>3.0036999999999998</v>
      </c>
      <c r="L21" s="162">
        <v>3.0036999999999998</v>
      </c>
      <c r="M21" s="166"/>
      <c r="N21" s="159" t="s">
        <v>11</v>
      </c>
      <c r="O21" s="165"/>
      <c r="P21" s="4"/>
      <c r="Q21" s="161"/>
      <c r="R21" s="161"/>
      <c r="S21" s="161"/>
      <c r="T21" s="161"/>
      <c r="U21" s="161"/>
      <c r="V21" s="161"/>
      <c r="W21" s="161"/>
      <c r="X21" s="161"/>
      <c r="Y21" s="152"/>
      <c r="Z21" s="161"/>
    </row>
    <row r="22" spans="1:26" s="150" customFormat="1" ht="18" customHeight="1" x14ac:dyDescent="0.25">
      <c r="A22" s="171" t="s">
        <v>16</v>
      </c>
      <c r="B22" s="170">
        <v>3.4264480977688172</v>
      </c>
      <c r="C22" s="170">
        <v>3.292828765252688</v>
      </c>
      <c r="D22" s="170">
        <v>3.366478870787398</v>
      </c>
      <c r="E22" s="170">
        <v>3.2836010240810767</v>
      </c>
      <c r="F22" s="170">
        <v>3.334196529133814</v>
      </c>
      <c r="G22" s="170">
        <v>3.2302737616907331</v>
      </c>
      <c r="H22" s="170">
        <v>3.3385362461760941</v>
      </c>
      <c r="I22" s="170">
        <v>3.1002700469570583</v>
      </c>
      <c r="J22" s="170">
        <v>3.0093739979160743</v>
      </c>
      <c r="K22" s="170">
        <v>3.0375777512824529</v>
      </c>
      <c r="L22" s="169">
        <v>3.0375777512824529</v>
      </c>
      <c r="M22" s="166"/>
      <c r="N22" s="168">
        <f t="shared" ref="N22:N28" si="1">_xlfn.RRI(9,B22,K22)</f>
        <v>-1.3295685380219524E-2</v>
      </c>
      <c r="O22" s="165" t="s">
        <v>20</v>
      </c>
      <c r="P22" s="158"/>
      <c r="Q22" s="161"/>
      <c r="R22" s="161"/>
      <c r="S22" s="161"/>
      <c r="T22" s="161"/>
      <c r="U22" s="161"/>
      <c r="V22" s="161"/>
      <c r="W22" s="161"/>
      <c r="X22" s="161"/>
      <c r="Y22" s="152"/>
      <c r="Z22" s="161"/>
    </row>
    <row r="23" spans="1:26" s="150" customFormat="1" ht="18" customHeight="1" x14ac:dyDescent="0.25">
      <c r="A23" s="163" t="s">
        <v>8</v>
      </c>
      <c r="B23" s="147">
        <v>3.8668999999999998</v>
      </c>
      <c r="C23" s="147">
        <v>3.7277000000000005</v>
      </c>
      <c r="D23" s="147">
        <v>3.9047000000000001</v>
      </c>
      <c r="E23" s="147">
        <v>4.0152000000000001</v>
      </c>
      <c r="F23" s="147">
        <v>3.9485999999999994</v>
      </c>
      <c r="G23" s="147">
        <v>3.6641000000000004</v>
      </c>
      <c r="H23" s="147">
        <v>3.6363000000000003</v>
      </c>
      <c r="I23" s="147">
        <v>3.8477000000000001</v>
      </c>
      <c r="J23" s="147">
        <v>5.5025000000000004</v>
      </c>
      <c r="K23" s="147">
        <v>3.4582999999999999</v>
      </c>
      <c r="L23" s="162">
        <v>3.4582999999999999</v>
      </c>
      <c r="M23" s="166"/>
      <c r="N23" s="159">
        <f t="shared" si="1"/>
        <v>-1.2331778625488399E-2</v>
      </c>
      <c r="O23" s="165"/>
      <c r="P23" s="4"/>
      <c r="Q23" s="161"/>
      <c r="R23" s="161"/>
      <c r="S23" s="161"/>
      <c r="T23" s="161"/>
      <c r="U23" s="161"/>
      <c r="V23" s="161"/>
      <c r="W23" s="161"/>
      <c r="X23" s="161"/>
      <c r="Y23" s="152"/>
      <c r="Z23" s="161"/>
    </row>
    <row r="24" spans="1:26" s="150" customFormat="1" ht="18" customHeight="1" x14ac:dyDescent="0.25">
      <c r="A24" s="163" t="s">
        <v>12</v>
      </c>
      <c r="B24" s="147">
        <v>2.9432</v>
      </c>
      <c r="C24" s="147">
        <v>2.9243000000000001</v>
      </c>
      <c r="D24" s="147">
        <v>3.1776999999999997</v>
      </c>
      <c r="E24" s="147">
        <v>3.3952999999999993</v>
      </c>
      <c r="F24" s="147">
        <v>3.3427000000000002</v>
      </c>
      <c r="G24" s="147">
        <v>3.3964999999999992</v>
      </c>
      <c r="H24" s="147">
        <v>3.6334999999999997</v>
      </c>
      <c r="I24" s="147">
        <v>3.6204000000000005</v>
      </c>
      <c r="J24" s="147">
        <v>3.4124000000000003</v>
      </c>
      <c r="K24" s="147">
        <v>3.5730999999999997</v>
      </c>
      <c r="L24" s="162">
        <v>3.5730999999999997</v>
      </c>
      <c r="M24" s="166"/>
      <c r="N24" s="159">
        <f t="shared" si="1"/>
        <v>2.1782304881444059E-2</v>
      </c>
      <c r="O24" s="167" t="s">
        <v>14</v>
      </c>
      <c r="P24" s="4"/>
      <c r="Q24" s="161"/>
      <c r="R24" s="161"/>
      <c r="S24" s="161"/>
      <c r="T24" s="161"/>
      <c r="U24" s="161"/>
      <c r="V24" s="161"/>
      <c r="W24" s="161"/>
      <c r="X24" s="161"/>
      <c r="Y24" s="152"/>
      <c r="Z24" s="161"/>
    </row>
    <row r="25" spans="1:26" s="150" customFormat="1" ht="18" customHeight="1" x14ac:dyDescent="0.25">
      <c r="A25" s="163" t="s">
        <v>18</v>
      </c>
      <c r="B25" s="147">
        <v>5.3332000000000006</v>
      </c>
      <c r="C25" s="147">
        <v>5.1371000000000002</v>
      </c>
      <c r="D25" s="147">
        <v>4.9773000000000005</v>
      </c>
      <c r="E25" s="147">
        <v>4.6849000000000007</v>
      </c>
      <c r="F25" s="147">
        <v>4.8002000000000011</v>
      </c>
      <c r="G25" s="147">
        <v>4.6582999999999997</v>
      </c>
      <c r="H25" s="147">
        <v>4.6109</v>
      </c>
      <c r="I25" s="147">
        <v>4.3398000000000012</v>
      </c>
      <c r="J25" s="147">
        <v>3.7513000000000001</v>
      </c>
      <c r="K25" s="147">
        <v>3.8711000000000007</v>
      </c>
      <c r="L25" s="162">
        <v>3.8711000000000007</v>
      </c>
      <c r="M25" s="166"/>
      <c r="N25" s="159">
        <f t="shared" si="1"/>
        <v>-3.4975138072819045E-2</v>
      </c>
      <c r="O25" s="165" t="s">
        <v>20</v>
      </c>
      <c r="P25" s="4"/>
      <c r="Q25" s="161"/>
      <c r="R25" s="161"/>
      <c r="S25" s="161"/>
      <c r="T25" s="161"/>
      <c r="U25" s="161"/>
      <c r="V25" s="161"/>
      <c r="W25" s="161"/>
      <c r="X25" s="161"/>
      <c r="Y25" s="152"/>
      <c r="Z25" s="161"/>
    </row>
    <row r="26" spans="1:26" s="150" customFormat="1" ht="18" customHeight="1" x14ac:dyDescent="0.25">
      <c r="A26" s="163" t="s">
        <v>4</v>
      </c>
      <c r="B26" s="147">
        <v>3.1597</v>
      </c>
      <c r="C26" s="147">
        <v>3.1631999999999998</v>
      </c>
      <c r="D26" s="147">
        <v>3.4142999999999999</v>
      </c>
      <c r="E26" s="147">
        <v>3.1602999999999999</v>
      </c>
      <c r="F26" s="147">
        <v>3.4377999999999997</v>
      </c>
      <c r="G26" s="147">
        <v>3.9312999999999998</v>
      </c>
      <c r="H26" s="147">
        <v>3.8707000000000003</v>
      </c>
      <c r="I26" s="147">
        <v>3.6675999999999997</v>
      </c>
      <c r="J26" s="147">
        <v>3.8180000000000001</v>
      </c>
      <c r="K26" s="147">
        <v>3.9689000000000001</v>
      </c>
      <c r="L26" s="162">
        <v>3.9689000000000001</v>
      </c>
      <c r="M26" s="166"/>
      <c r="N26" s="159">
        <f t="shared" si="1"/>
        <v>2.5658304416591449E-2</v>
      </c>
      <c r="O26" s="167" t="s">
        <v>14</v>
      </c>
      <c r="P26" s="4"/>
      <c r="Q26" s="161"/>
      <c r="R26" s="161"/>
      <c r="S26" s="161"/>
      <c r="T26" s="161"/>
      <c r="U26" s="161"/>
      <c r="V26" s="161"/>
      <c r="W26" s="161"/>
      <c r="X26" s="161"/>
      <c r="Y26" s="152"/>
      <c r="Z26" s="161"/>
    </row>
    <row r="27" spans="1:26" s="150" customFormat="1" ht="18" customHeight="1" x14ac:dyDescent="0.25">
      <c r="A27" s="163" t="s">
        <v>7</v>
      </c>
      <c r="B27" s="147">
        <v>3.7915000000000001</v>
      </c>
      <c r="C27" s="147">
        <v>3.6642000000000006</v>
      </c>
      <c r="D27" s="147">
        <v>4.1731999999999996</v>
      </c>
      <c r="E27" s="147">
        <v>4.1646000000000001</v>
      </c>
      <c r="F27" s="147">
        <v>4.3773999999999997</v>
      </c>
      <c r="G27" s="147">
        <v>4.1467000000000001</v>
      </c>
      <c r="H27" s="147">
        <v>4.1952999999999996</v>
      </c>
      <c r="I27" s="147">
        <v>4.3831000000000007</v>
      </c>
      <c r="J27" s="147">
        <v>4.1862000000000004</v>
      </c>
      <c r="K27" s="147">
        <v>4.0750000000000011</v>
      </c>
      <c r="L27" s="162">
        <v>4.0750000000000011</v>
      </c>
      <c r="M27" s="166"/>
      <c r="N27" s="159">
        <f t="shared" si="1"/>
        <v>8.0442970507339506E-3</v>
      </c>
      <c r="O27" s="165"/>
      <c r="P27" s="4"/>
      <c r="Q27" s="161"/>
      <c r="R27" s="161"/>
      <c r="S27" s="161"/>
      <c r="T27" s="161"/>
      <c r="U27" s="161"/>
      <c r="V27" s="161"/>
      <c r="W27" s="161"/>
      <c r="X27" s="161"/>
      <c r="Y27" s="152"/>
      <c r="Z27" s="161"/>
    </row>
    <row r="28" spans="1:26" s="150" customFormat="1" ht="18" customHeight="1" x14ac:dyDescent="0.25">
      <c r="A28" s="163" t="s">
        <v>24</v>
      </c>
      <c r="B28" s="147">
        <v>3.8921000000000001</v>
      </c>
      <c r="C28" s="147">
        <v>3.1491000000000007</v>
      </c>
      <c r="D28" s="147">
        <v>3.6740000000000004</v>
      </c>
      <c r="E28" s="147">
        <v>3.6958999999999995</v>
      </c>
      <c r="F28" s="147">
        <v>3.9576999999999996</v>
      </c>
      <c r="G28" s="147">
        <v>3.7662</v>
      </c>
      <c r="H28" s="147">
        <v>4.0028000000000006</v>
      </c>
      <c r="I28" s="147">
        <v>3.9072</v>
      </c>
      <c r="J28" s="147">
        <v>4.458400000000001</v>
      </c>
      <c r="K28" s="147">
        <v>4.5285000000000011</v>
      </c>
      <c r="L28" s="162">
        <v>4.5285000000000011</v>
      </c>
      <c r="M28" s="166"/>
      <c r="N28" s="159">
        <f t="shared" si="1"/>
        <v>1.6969247233674878E-2</v>
      </c>
      <c r="O28" s="167" t="s">
        <v>14</v>
      </c>
      <c r="P28" s="4"/>
      <c r="Q28" s="161"/>
      <c r="R28" s="161"/>
      <c r="S28" s="161"/>
      <c r="T28" s="161"/>
      <c r="U28" s="161"/>
      <c r="V28" s="161"/>
      <c r="W28" s="161"/>
      <c r="X28" s="161"/>
      <c r="Y28" s="152"/>
      <c r="Z28" s="161"/>
    </row>
    <row r="29" spans="1:26" s="150" customFormat="1" ht="18" customHeight="1" x14ac:dyDescent="0.25">
      <c r="A29" s="163" t="s">
        <v>26</v>
      </c>
      <c r="B29" s="219">
        <v>6.0864999999999991</v>
      </c>
      <c r="C29" s="219"/>
      <c r="D29" s="66">
        <v>5.7607999999999997</v>
      </c>
      <c r="E29" s="66">
        <v>4.9082999999999997</v>
      </c>
      <c r="F29" s="66">
        <v>5.8856000000000002</v>
      </c>
      <c r="G29" s="66">
        <v>5.5640999999999998</v>
      </c>
      <c r="H29" s="66">
        <v>6.2044000000000006</v>
      </c>
      <c r="I29" s="66">
        <v>5.4448999999999987</v>
      </c>
      <c r="J29" s="66">
        <v>4.6794000000000002</v>
      </c>
      <c r="K29" s="66">
        <v>4.7234999999999996</v>
      </c>
      <c r="L29" s="162">
        <v>4.7234999999999996</v>
      </c>
      <c r="M29" s="166"/>
      <c r="N29" s="159">
        <f>_xlfn.RRI(7,D29,K29)</f>
        <v>-2.7962505359063083E-2</v>
      </c>
      <c r="O29" s="165"/>
      <c r="P29" s="153"/>
      <c r="Q29" s="161"/>
      <c r="R29" s="161"/>
      <c r="S29" s="161"/>
      <c r="T29" s="161"/>
      <c r="U29" s="161"/>
      <c r="V29" s="161"/>
      <c r="W29" s="161"/>
      <c r="X29" s="161"/>
      <c r="Y29" s="152"/>
      <c r="Z29" s="161"/>
    </row>
    <row r="30" spans="1:26" s="150" customFormat="1" ht="18" customHeight="1" x14ac:dyDescent="0.25">
      <c r="A30" s="163" t="s">
        <v>10</v>
      </c>
      <c r="B30" s="147">
        <v>3.8773999999999993</v>
      </c>
      <c r="C30" s="147">
        <v>3.5564999999999998</v>
      </c>
      <c r="D30" s="147">
        <v>3.8828999999999998</v>
      </c>
      <c r="E30" s="147">
        <v>3.5262000000000002</v>
      </c>
      <c r="F30" s="147">
        <v>3.8849000000000005</v>
      </c>
      <c r="G30" s="147">
        <v>3.7894999999999999</v>
      </c>
      <c r="H30" s="147">
        <v>4.5986000000000011</v>
      </c>
      <c r="I30" s="147">
        <v>4.1860999999999988</v>
      </c>
      <c r="J30" s="147">
        <v>4.4569000000000001</v>
      </c>
      <c r="K30" s="147">
        <v>6.0114999999999998</v>
      </c>
      <c r="L30" s="162">
        <v>6.0114999999999998</v>
      </c>
      <c r="M30" s="166"/>
      <c r="N30" s="159">
        <f>_xlfn.RRI(9,B30,K30)</f>
        <v>4.992976878045785E-2</v>
      </c>
      <c r="O30" s="167" t="s">
        <v>14</v>
      </c>
      <c r="P30" s="4"/>
      <c r="Q30" s="161"/>
      <c r="R30" s="161"/>
      <c r="S30" s="161"/>
      <c r="T30" s="161"/>
      <c r="U30" s="161"/>
      <c r="V30" s="161"/>
      <c r="W30" s="161"/>
      <c r="X30" s="161"/>
      <c r="Y30" s="152"/>
      <c r="Z30" s="161"/>
    </row>
    <row r="31" spans="1:26" s="150" customFormat="1" ht="18" customHeight="1" x14ac:dyDescent="0.25">
      <c r="A31" s="163" t="s">
        <v>25</v>
      </c>
      <c r="B31" s="219">
        <v>11.5579</v>
      </c>
      <c r="C31" s="223">
        <v>9.0051000000000005</v>
      </c>
      <c r="D31" s="66">
        <v>9.5424000000000007</v>
      </c>
      <c r="E31" s="66">
        <v>7.8095000000000008</v>
      </c>
      <c r="F31" s="66">
        <v>7.218700000000001</v>
      </c>
      <c r="G31" s="66">
        <v>7.8793999999999995</v>
      </c>
      <c r="H31" s="66">
        <v>7.5032999999999994</v>
      </c>
      <c r="I31" s="66">
        <v>6.0741999999999994</v>
      </c>
      <c r="J31" s="66">
        <v>6.9800999999999993</v>
      </c>
      <c r="K31" s="66">
        <v>6.3472</v>
      </c>
      <c r="L31" s="162">
        <v>6.3472</v>
      </c>
      <c r="M31" s="166"/>
      <c r="N31" s="159">
        <f>_xlfn.RRI(7,D31,K31)</f>
        <v>-5.6583409281889985E-2</v>
      </c>
      <c r="O31" s="165" t="s">
        <v>20</v>
      </c>
      <c r="P31" s="4"/>
      <c r="Q31" s="161"/>
      <c r="R31" s="161"/>
      <c r="S31" s="161"/>
      <c r="T31" s="161"/>
      <c r="U31" s="161"/>
      <c r="V31" s="161"/>
      <c r="W31" s="161"/>
      <c r="X31" s="161"/>
      <c r="Y31" s="152"/>
      <c r="Z31" s="161"/>
    </row>
    <row r="32" spans="1:26" s="153" customFormat="1" ht="18" customHeight="1" x14ac:dyDescent="0.25">
      <c r="A32" s="163" t="s">
        <v>33</v>
      </c>
      <c r="B32" s="68">
        <v>3.9847000000000001</v>
      </c>
      <c r="C32" s="68">
        <v>2.9018999999999999</v>
      </c>
      <c r="D32" s="68">
        <v>3.1096999999999997</v>
      </c>
      <c r="E32" s="68">
        <v>2.9175999999999997</v>
      </c>
      <c r="F32" s="68">
        <v>2.6694999999999998</v>
      </c>
      <c r="G32" s="68">
        <v>2.4626000000000001</v>
      </c>
      <c r="H32" s="68">
        <v>3.2652999999999999</v>
      </c>
      <c r="I32" s="68">
        <v>2.7855999999999996</v>
      </c>
      <c r="J32" s="68">
        <v>2.8932000000000002</v>
      </c>
      <c r="K32" s="219"/>
      <c r="L32" s="162"/>
      <c r="M32" s="166"/>
      <c r="N32" s="159">
        <f>_xlfn.RRI(8,B32,J32)</f>
        <v>-3.9222435063692163E-2</v>
      </c>
      <c r="O32" s="158"/>
      <c r="P32" s="4"/>
      <c r="Q32" s="161"/>
      <c r="R32" s="160"/>
      <c r="S32" s="160"/>
      <c r="T32" s="160"/>
      <c r="U32" s="160"/>
      <c r="V32" s="160"/>
      <c r="W32" s="160"/>
      <c r="X32" s="160"/>
      <c r="Y32" s="164"/>
      <c r="Z32" s="160"/>
    </row>
    <row r="33" spans="1:26" s="153" customFormat="1" ht="18" customHeight="1" x14ac:dyDescent="0.25">
      <c r="A33" s="163" t="s">
        <v>34</v>
      </c>
      <c r="B33" s="66">
        <v>3.6572000000000005</v>
      </c>
      <c r="C33" s="66">
        <v>3.4678999999999998</v>
      </c>
      <c r="D33" s="66">
        <v>3.6354000000000002</v>
      </c>
      <c r="E33" s="66">
        <v>3.4830999999999999</v>
      </c>
      <c r="F33" s="66">
        <v>3.7395999999999994</v>
      </c>
      <c r="G33" s="66">
        <v>3.8058000000000001</v>
      </c>
      <c r="H33" s="66">
        <v>3.9807999999999995</v>
      </c>
      <c r="I33" s="219"/>
      <c r="J33" s="219"/>
      <c r="K33" s="219"/>
      <c r="L33" s="162"/>
      <c r="M33" s="166"/>
      <c r="N33" s="159">
        <f>_xlfn.RRI(6,B33,H33)</f>
        <v>1.4231141580689721E-2</v>
      </c>
      <c r="O33" s="167"/>
      <c r="P33" s="181"/>
      <c r="Q33" s="161"/>
      <c r="R33" s="160"/>
      <c r="S33" s="160"/>
      <c r="T33" s="160"/>
      <c r="U33" s="160"/>
      <c r="V33" s="160"/>
      <c r="W33" s="160"/>
      <c r="X33" s="160"/>
      <c r="Y33" s="160"/>
    </row>
    <row r="34" spans="1:26" s="150" customFormat="1" ht="13.2" x14ac:dyDescent="0.25">
      <c r="N34" s="159"/>
      <c r="O34" s="158"/>
      <c r="Q34" s="67"/>
      <c r="R34" s="67"/>
      <c r="S34" s="67"/>
      <c r="T34" s="67"/>
      <c r="U34" s="67"/>
      <c r="V34" s="67"/>
      <c r="W34" s="67"/>
    </row>
    <row r="35" spans="1:26" s="150" customFormat="1" ht="13.2" x14ac:dyDescent="0.25">
      <c r="N35" s="151"/>
      <c r="Q35" s="67"/>
      <c r="R35" s="67"/>
      <c r="S35" s="67"/>
      <c r="T35" s="67"/>
      <c r="U35" s="67"/>
      <c r="V35" s="67"/>
      <c r="W35" s="67"/>
    </row>
    <row r="36" spans="1:26" s="150" customFormat="1" ht="13.2" x14ac:dyDescent="0.25">
      <c r="A36" s="13" t="s">
        <v>131</v>
      </c>
      <c r="N36" s="151"/>
      <c r="Q36" s="67"/>
      <c r="R36" s="67"/>
      <c r="S36" s="67"/>
      <c r="T36" s="67"/>
      <c r="U36" s="67"/>
      <c r="V36" s="67"/>
    </row>
    <row r="37" spans="1:26" s="150" customFormat="1" ht="13.2" x14ac:dyDescent="0.25">
      <c r="A37" s="13" t="s">
        <v>115</v>
      </c>
      <c r="N37" s="151"/>
    </row>
    <row r="38" spans="1:26" s="133" customFormat="1" x14ac:dyDescent="0.3">
      <c r="A38" s="136" t="s">
        <v>156</v>
      </c>
      <c r="N38" s="134"/>
    </row>
    <row r="39" spans="1:26" s="150" customFormat="1" ht="13.2" x14ac:dyDescent="0.25">
      <c r="A39" s="13" t="s">
        <v>116</v>
      </c>
      <c r="B39" s="13"/>
      <c r="N39" s="151"/>
    </row>
    <row r="40" spans="1:26" s="155" customFormat="1" x14ac:dyDescent="0.3">
      <c r="A40" s="154"/>
      <c r="B40" s="154"/>
      <c r="C40" s="154"/>
      <c r="D40" s="154"/>
      <c r="E40" s="154"/>
      <c r="F40" s="154"/>
      <c r="G40" s="154"/>
      <c r="H40" s="154"/>
      <c r="I40" s="154"/>
      <c r="J40" s="154"/>
      <c r="K40" s="154"/>
      <c r="L40" s="154"/>
      <c r="M40" s="154"/>
      <c r="N40" s="157"/>
      <c r="O40" s="154"/>
      <c r="P40" s="154"/>
      <c r="Q40" s="154"/>
      <c r="R40" s="154"/>
      <c r="S40" s="154"/>
      <c r="T40" s="154"/>
      <c r="U40" s="154"/>
      <c r="V40" s="154"/>
      <c r="W40" s="154"/>
      <c r="X40" s="154"/>
      <c r="Y40" s="154"/>
      <c r="Z40" s="154"/>
    </row>
    <row r="41" spans="1:26" s="155" customFormat="1" x14ac:dyDescent="0.3">
      <c r="A41" s="154"/>
      <c r="B41" s="154"/>
      <c r="C41" s="154"/>
      <c r="D41" s="154"/>
      <c r="E41" s="154"/>
      <c r="F41" s="154"/>
      <c r="G41" s="154"/>
      <c r="H41" s="154"/>
      <c r="I41" s="154"/>
      <c r="J41" s="154"/>
      <c r="K41" s="154"/>
      <c r="L41" s="154"/>
      <c r="M41" s="154"/>
      <c r="N41" s="157"/>
      <c r="O41" s="154"/>
      <c r="P41" s="154"/>
      <c r="Q41" s="154"/>
      <c r="R41" s="154"/>
      <c r="S41" s="154"/>
      <c r="T41" s="154"/>
      <c r="U41" s="154"/>
      <c r="V41" s="154"/>
      <c r="W41" s="154"/>
      <c r="X41" s="154"/>
      <c r="Y41" s="154"/>
      <c r="Z41" s="154"/>
    </row>
    <row r="42" spans="1:26" s="155" customFormat="1" x14ac:dyDescent="0.3">
      <c r="A42" s="154"/>
      <c r="B42" s="154"/>
      <c r="C42" s="154"/>
      <c r="D42" s="154"/>
      <c r="E42" s="154"/>
      <c r="F42" s="154"/>
      <c r="G42" s="154"/>
      <c r="H42" s="154"/>
      <c r="I42" s="154"/>
      <c r="J42" s="154"/>
      <c r="K42" s="154"/>
      <c r="L42" s="154"/>
      <c r="M42" s="154"/>
      <c r="N42" s="157"/>
      <c r="O42" s="154"/>
      <c r="P42" s="154"/>
      <c r="Q42" s="154"/>
      <c r="R42" s="154"/>
      <c r="S42" s="154"/>
      <c r="T42" s="154"/>
      <c r="U42" s="154"/>
      <c r="V42" s="154"/>
      <c r="W42" s="154"/>
      <c r="X42" s="154"/>
      <c r="Y42" s="154"/>
      <c r="Z42" s="154"/>
    </row>
    <row r="43" spans="1:26" s="155" customFormat="1" x14ac:dyDescent="0.3">
      <c r="A43" s="154"/>
      <c r="B43" s="154"/>
      <c r="C43" s="154"/>
      <c r="D43" s="154"/>
      <c r="E43" s="154"/>
      <c r="F43" s="154"/>
      <c r="G43" s="154"/>
      <c r="H43" s="154"/>
      <c r="I43" s="154"/>
      <c r="J43" s="154"/>
      <c r="K43" s="154"/>
      <c r="L43" s="154"/>
      <c r="M43" s="154"/>
      <c r="N43" s="157"/>
      <c r="O43" s="154"/>
      <c r="P43" s="154"/>
      <c r="Q43" s="154"/>
      <c r="R43" s="154"/>
      <c r="S43" s="154"/>
      <c r="T43" s="154"/>
      <c r="U43" s="154"/>
      <c r="V43" s="154"/>
      <c r="W43" s="154"/>
      <c r="X43" s="154"/>
      <c r="Y43" s="154"/>
      <c r="Z43" s="154"/>
    </row>
    <row r="44" spans="1:26" s="155" customFormat="1" x14ac:dyDescent="0.3">
      <c r="A44" s="154"/>
      <c r="B44" s="154"/>
      <c r="C44" s="154"/>
      <c r="D44" s="154"/>
      <c r="E44" s="154"/>
      <c r="F44" s="154"/>
      <c r="G44" s="154"/>
      <c r="H44" s="154"/>
      <c r="I44" s="154"/>
      <c r="J44" s="154"/>
      <c r="K44" s="154"/>
      <c r="L44" s="154"/>
      <c r="M44" s="154"/>
      <c r="N44" s="157"/>
      <c r="O44" s="154"/>
      <c r="P44" s="154"/>
      <c r="Q44" s="154"/>
      <c r="R44" s="154"/>
      <c r="S44" s="154"/>
      <c r="T44" s="154"/>
      <c r="U44" s="154"/>
      <c r="V44" s="154"/>
      <c r="W44" s="154"/>
      <c r="X44" s="154"/>
      <c r="Y44" s="154"/>
      <c r="Z44" s="154"/>
    </row>
    <row r="45" spans="1:26" s="155" customFormat="1" x14ac:dyDescent="0.3">
      <c r="A45" s="154"/>
      <c r="B45" s="154"/>
      <c r="C45" s="154"/>
      <c r="D45" s="154"/>
      <c r="E45" s="154"/>
      <c r="F45" s="154"/>
      <c r="G45" s="154"/>
      <c r="H45" s="154"/>
      <c r="I45" s="154"/>
      <c r="J45" s="154"/>
      <c r="K45" s="154"/>
      <c r="L45" s="154"/>
      <c r="M45" s="154"/>
      <c r="N45" s="157"/>
      <c r="O45" s="154"/>
      <c r="P45" s="154"/>
      <c r="Q45" s="154"/>
      <c r="R45" s="154"/>
      <c r="S45" s="154"/>
      <c r="T45" s="154"/>
      <c r="U45" s="154"/>
      <c r="V45" s="154"/>
      <c r="W45" s="154"/>
      <c r="X45" s="154"/>
      <c r="Y45" s="154"/>
      <c r="Z45" s="154"/>
    </row>
    <row r="46" spans="1:26" s="155" customFormat="1" x14ac:dyDescent="0.3">
      <c r="A46" s="154"/>
      <c r="B46" s="154"/>
      <c r="C46" s="154"/>
      <c r="D46" s="154"/>
      <c r="E46" s="154"/>
      <c r="F46" s="154"/>
      <c r="G46" s="154"/>
      <c r="H46" s="154"/>
      <c r="I46" s="154"/>
      <c r="J46" s="154"/>
      <c r="K46" s="154"/>
      <c r="L46" s="154"/>
      <c r="M46" s="154"/>
      <c r="N46" s="157"/>
      <c r="O46" s="154"/>
      <c r="P46" s="154"/>
      <c r="Q46" s="154"/>
      <c r="R46" s="154"/>
      <c r="S46" s="154"/>
      <c r="T46" s="154"/>
      <c r="U46" s="154"/>
      <c r="V46" s="154"/>
      <c r="W46" s="154"/>
      <c r="X46" s="154"/>
      <c r="Y46" s="154"/>
      <c r="Z46" s="154"/>
    </row>
    <row r="47" spans="1:26" s="155" customFormat="1" x14ac:dyDescent="0.3">
      <c r="A47" s="154"/>
      <c r="B47" s="154"/>
      <c r="C47" s="154"/>
      <c r="D47" s="154"/>
      <c r="E47" s="154"/>
      <c r="F47" s="154"/>
      <c r="G47" s="154"/>
      <c r="H47" s="154"/>
      <c r="I47" s="154"/>
      <c r="J47" s="154"/>
      <c r="K47" s="154"/>
      <c r="L47" s="154"/>
      <c r="M47" s="154"/>
      <c r="N47" s="157"/>
      <c r="O47" s="154"/>
      <c r="P47" s="154"/>
      <c r="Q47" s="154"/>
      <c r="R47" s="154"/>
      <c r="S47" s="154"/>
      <c r="T47" s="154"/>
      <c r="U47" s="154"/>
      <c r="V47" s="154"/>
      <c r="W47" s="154"/>
      <c r="X47" s="154"/>
      <c r="Y47" s="154"/>
      <c r="Z47" s="154"/>
    </row>
    <row r="48" spans="1:26" s="155" customFormat="1" x14ac:dyDescent="0.3">
      <c r="A48" s="154"/>
      <c r="B48" s="154"/>
      <c r="C48" s="154"/>
      <c r="D48" s="154"/>
      <c r="E48" s="154"/>
      <c r="F48" s="154"/>
      <c r="G48" s="154"/>
      <c r="H48" s="154"/>
      <c r="I48" s="154"/>
      <c r="J48" s="154"/>
      <c r="K48" s="154"/>
      <c r="L48" s="154"/>
      <c r="M48" s="154"/>
      <c r="N48" s="157"/>
      <c r="O48" s="154"/>
      <c r="P48" s="154"/>
      <c r="Q48" s="154"/>
      <c r="R48" s="154"/>
      <c r="S48" s="154"/>
      <c r="T48" s="154"/>
      <c r="U48" s="154"/>
      <c r="V48" s="154"/>
      <c r="W48" s="154"/>
      <c r="X48" s="154"/>
      <c r="Y48" s="154"/>
      <c r="Z48" s="154"/>
    </row>
    <row r="49" spans="1:26" s="155" customFormat="1" x14ac:dyDescent="0.3">
      <c r="A49" s="154"/>
      <c r="B49" s="154"/>
      <c r="C49" s="154"/>
      <c r="D49" s="154"/>
      <c r="E49" s="154"/>
      <c r="F49" s="154"/>
      <c r="G49" s="154"/>
      <c r="H49" s="154"/>
      <c r="I49" s="154"/>
      <c r="J49" s="154"/>
      <c r="K49" s="154"/>
      <c r="L49" s="154"/>
      <c r="M49" s="154"/>
      <c r="N49" s="157"/>
      <c r="O49" s="154"/>
      <c r="P49" s="154"/>
      <c r="Q49" s="154"/>
      <c r="R49" s="154"/>
      <c r="S49" s="154"/>
      <c r="T49" s="154"/>
      <c r="U49" s="154"/>
      <c r="V49" s="154"/>
      <c r="W49" s="154"/>
      <c r="X49" s="154"/>
      <c r="Y49" s="154"/>
      <c r="Z49" s="154"/>
    </row>
    <row r="50" spans="1:26" s="155" customFormat="1" x14ac:dyDescent="0.3">
      <c r="A50" s="154"/>
      <c r="B50" s="154"/>
      <c r="C50" s="154"/>
      <c r="D50" s="154"/>
      <c r="E50" s="154"/>
      <c r="F50" s="154"/>
      <c r="G50" s="154"/>
      <c r="H50" s="154"/>
      <c r="I50" s="154"/>
      <c r="J50" s="154"/>
      <c r="K50" s="154"/>
      <c r="L50" s="154"/>
      <c r="M50" s="154"/>
      <c r="N50" s="157"/>
      <c r="O50" s="154"/>
      <c r="P50" s="154"/>
      <c r="Q50" s="154"/>
      <c r="R50" s="154"/>
      <c r="S50" s="154"/>
      <c r="T50" s="154"/>
      <c r="U50" s="154"/>
      <c r="V50" s="154"/>
      <c r="W50" s="154"/>
      <c r="X50" s="154"/>
      <c r="Y50" s="154"/>
      <c r="Z50" s="154"/>
    </row>
    <row r="51" spans="1:26" s="155" customFormat="1" x14ac:dyDescent="0.3">
      <c r="A51" s="154"/>
      <c r="B51" s="154"/>
      <c r="C51" s="154"/>
      <c r="D51" s="154"/>
      <c r="E51" s="154"/>
      <c r="F51" s="154"/>
      <c r="G51" s="154"/>
      <c r="H51" s="154"/>
      <c r="I51" s="154"/>
      <c r="J51" s="154"/>
      <c r="K51" s="154"/>
      <c r="L51" s="154"/>
      <c r="M51" s="154"/>
      <c r="N51" s="157"/>
      <c r="O51" s="154"/>
      <c r="P51" s="154"/>
      <c r="Q51" s="154"/>
      <c r="R51" s="154"/>
      <c r="S51" s="154"/>
      <c r="T51" s="154"/>
      <c r="U51" s="154"/>
      <c r="V51" s="154"/>
      <c r="W51" s="154"/>
      <c r="X51" s="154"/>
      <c r="Y51" s="154"/>
      <c r="Z51" s="154"/>
    </row>
    <row r="52" spans="1:26" s="155" customFormat="1" x14ac:dyDescent="0.3">
      <c r="A52" s="154"/>
      <c r="B52" s="154"/>
      <c r="C52" s="154"/>
      <c r="D52" s="154"/>
      <c r="E52" s="154"/>
      <c r="F52" s="154"/>
      <c r="G52" s="154"/>
      <c r="H52" s="154"/>
      <c r="I52" s="154"/>
      <c r="J52" s="154"/>
      <c r="K52" s="154"/>
      <c r="L52" s="154"/>
      <c r="M52" s="154"/>
      <c r="N52" s="157"/>
      <c r="O52" s="154"/>
      <c r="P52" s="154"/>
      <c r="Q52" s="154"/>
      <c r="R52" s="154"/>
      <c r="S52" s="154"/>
      <c r="T52" s="154"/>
      <c r="U52" s="154"/>
      <c r="V52" s="154"/>
      <c r="W52" s="154"/>
      <c r="X52" s="154"/>
      <c r="Y52" s="154"/>
      <c r="Z52" s="154"/>
    </row>
    <row r="53" spans="1:26" s="155" customFormat="1" x14ac:dyDescent="0.3">
      <c r="A53" s="154"/>
      <c r="B53" s="154"/>
      <c r="C53" s="154"/>
      <c r="D53" s="154"/>
      <c r="E53" s="154"/>
      <c r="F53" s="154"/>
      <c r="G53" s="154"/>
      <c r="H53" s="154"/>
      <c r="I53" s="154"/>
      <c r="J53" s="154"/>
      <c r="K53" s="154"/>
      <c r="L53" s="154"/>
      <c r="M53" s="154"/>
      <c r="N53" s="157"/>
      <c r="O53" s="154"/>
      <c r="P53" s="154"/>
      <c r="Q53" s="154"/>
      <c r="R53" s="154"/>
      <c r="S53" s="154"/>
      <c r="T53" s="154"/>
      <c r="U53" s="154"/>
      <c r="V53" s="154"/>
      <c r="W53" s="154"/>
      <c r="X53" s="154"/>
      <c r="Y53" s="154"/>
      <c r="Z53" s="154"/>
    </row>
    <row r="54" spans="1:26" s="155" customFormat="1" x14ac:dyDescent="0.3">
      <c r="A54" s="154"/>
      <c r="B54" s="154"/>
      <c r="C54" s="154"/>
      <c r="D54" s="154"/>
      <c r="E54" s="154"/>
      <c r="F54" s="154"/>
      <c r="G54" s="154"/>
      <c r="H54" s="154"/>
      <c r="I54" s="154"/>
      <c r="J54" s="154"/>
      <c r="K54" s="154"/>
      <c r="L54" s="154"/>
      <c r="M54" s="154"/>
      <c r="N54" s="157"/>
      <c r="O54" s="154"/>
      <c r="P54" s="154"/>
      <c r="Q54" s="154"/>
      <c r="R54" s="154"/>
      <c r="S54" s="154"/>
      <c r="T54" s="154"/>
      <c r="U54" s="154"/>
      <c r="V54" s="154"/>
      <c r="W54" s="154"/>
      <c r="X54" s="154"/>
      <c r="Y54" s="154"/>
      <c r="Z54" s="154"/>
    </row>
    <row r="55" spans="1:26" s="155" customFormat="1" x14ac:dyDescent="0.3">
      <c r="A55" s="154"/>
      <c r="B55" s="154"/>
      <c r="C55" s="154"/>
      <c r="D55" s="154"/>
      <c r="E55" s="154"/>
      <c r="F55" s="154"/>
      <c r="G55" s="154"/>
      <c r="H55" s="154"/>
      <c r="I55" s="154"/>
      <c r="J55" s="154"/>
      <c r="K55" s="154"/>
      <c r="L55" s="154"/>
      <c r="M55" s="154"/>
      <c r="N55" s="157"/>
      <c r="O55" s="154"/>
      <c r="P55" s="154"/>
      <c r="Q55" s="154"/>
      <c r="R55" s="154"/>
      <c r="S55" s="154"/>
      <c r="T55" s="154"/>
      <c r="U55" s="154"/>
      <c r="V55" s="154"/>
      <c r="W55" s="154"/>
      <c r="X55" s="154"/>
      <c r="Y55" s="154"/>
      <c r="Z55" s="154"/>
    </row>
    <row r="56" spans="1:26" s="155" customFormat="1" x14ac:dyDescent="0.3">
      <c r="A56" s="154"/>
      <c r="B56" s="154"/>
      <c r="C56" s="154"/>
      <c r="D56" s="154"/>
      <c r="E56" s="154"/>
      <c r="F56" s="154"/>
      <c r="G56" s="154"/>
      <c r="H56" s="154"/>
      <c r="I56" s="154"/>
      <c r="J56" s="154"/>
      <c r="K56" s="154"/>
      <c r="L56" s="154"/>
      <c r="M56" s="154"/>
      <c r="N56" s="157"/>
      <c r="O56" s="154"/>
      <c r="P56" s="154"/>
      <c r="Q56" s="154"/>
      <c r="R56" s="154"/>
      <c r="S56" s="154"/>
      <c r="T56" s="154"/>
      <c r="U56" s="154"/>
      <c r="V56" s="154"/>
      <c r="W56" s="154"/>
      <c r="X56" s="154"/>
      <c r="Y56" s="154"/>
      <c r="Z56" s="154"/>
    </row>
    <row r="57" spans="1:26" s="155" customFormat="1" x14ac:dyDescent="0.3">
      <c r="A57" s="154"/>
      <c r="B57" s="154"/>
      <c r="C57" s="154"/>
      <c r="D57" s="154"/>
      <c r="E57" s="154"/>
      <c r="F57" s="154"/>
      <c r="G57" s="154"/>
      <c r="H57" s="154"/>
      <c r="I57" s="154"/>
      <c r="J57" s="154"/>
      <c r="K57" s="154"/>
      <c r="L57" s="154"/>
      <c r="M57" s="154"/>
      <c r="N57" s="157"/>
      <c r="O57" s="154"/>
      <c r="P57" s="154"/>
      <c r="Q57" s="154"/>
      <c r="R57" s="154"/>
      <c r="S57" s="154"/>
      <c r="T57" s="154"/>
      <c r="U57" s="154"/>
      <c r="V57" s="154"/>
      <c r="W57" s="154"/>
      <c r="X57" s="154"/>
      <c r="Y57" s="154"/>
      <c r="Z57" s="154"/>
    </row>
    <row r="58" spans="1:26" s="155" customFormat="1" x14ac:dyDescent="0.3">
      <c r="A58" s="154"/>
      <c r="B58" s="154"/>
      <c r="C58" s="154"/>
      <c r="D58" s="154"/>
      <c r="E58" s="154"/>
      <c r="F58" s="154"/>
      <c r="G58" s="154"/>
      <c r="H58" s="154"/>
      <c r="I58" s="154"/>
      <c r="J58" s="154"/>
      <c r="K58" s="154"/>
      <c r="L58" s="154"/>
      <c r="M58" s="154"/>
      <c r="N58" s="157"/>
      <c r="O58" s="154"/>
      <c r="P58" s="154"/>
      <c r="Q58" s="154"/>
      <c r="R58" s="154"/>
      <c r="S58" s="154"/>
      <c r="T58" s="154"/>
      <c r="U58" s="154"/>
      <c r="V58" s="154"/>
      <c r="W58" s="154"/>
      <c r="X58" s="154"/>
      <c r="Y58" s="154"/>
      <c r="Z58" s="154"/>
    </row>
    <row r="59" spans="1:26" s="155" customFormat="1" x14ac:dyDescent="0.3">
      <c r="A59" s="154"/>
      <c r="B59" s="154"/>
      <c r="C59" s="154"/>
      <c r="D59" s="154"/>
      <c r="E59" s="154"/>
      <c r="F59" s="154"/>
      <c r="G59" s="154"/>
      <c r="H59" s="154"/>
      <c r="I59" s="154"/>
      <c r="J59" s="154"/>
      <c r="K59" s="154"/>
      <c r="L59" s="154"/>
      <c r="M59" s="154"/>
      <c r="N59" s="157"/>
      <c r="O59" s="154"/>
      <c r="P59" s="154"/>
      <c r="Q59" s="154"/>
      <c r="R59" s="154"/>
      <c r="S59" s="154"/>
      <c r="T59" s="154"/>
      <c r="U59" s="154"/>
      <c r="V59" s="154"/>
      <c r="W59" s="154"/>
      <c r="X59" s="154"/>
      <c r="Y59" s="154"/>
      <c r="Z59" s="154"/>
    </row>
    <row r="60" spans="1:26" s="155" customFormat="1" x14ac:dyDescent="0.3">
      <c r="A60" s="154"/>
      <c r="B60" s="154"/>
      <c r="C60" s="154"/>
      <c r="D60" s="154"/>
      <c r="E60" s="154"/>
      <c r="F60" s="154"/>
      <c r="G60" s="154"/>
      <c r="H60" s="154"/>
      <c r="I60" s="154"/>
      <c r="J60" s="154"/>
      <c r="K60" s="154"/>
      <c r="L60" s="154"/>
      <c r="M60" s="154"/>
      <c r="N60" s="157"/>
      <c r="O60" s="154"/>
      <c r="P60" s="154"/>
      <c r="Q60" s="154"/>
      <c r="R60" s="154"/>
      <c r="S60" s="154"/>
      <c r="T60" s="154"/>
      <c r="U60" s="154"/>
      <c r="V60" s="154"/>
      <c r="W60" s="154"/>
      <c r="X60" s="154"/>
      <c r="Y60" s="154"/>
      <c r="Z60" s="154"/>
    </row>
    <row r="61" spans="1:26" s="155" customFormat="1" x14ac:dyDescent="0.3">
      <c r="A61" s="154"/>
      <c r="B61" s="154"/>
      <c r="C61" s="154"/>
      <c r="D61" s="154"/>
      <c r="E61" s="154"/>
      <c r="F61" s="154"/>
      <c r="G61" s="154"/>
      <c r="H61" s="154"/>
      <c r="I61" s="154"/>
      <c r="J61" s="154"/>
      <c r="K61" s="154"/>
      <c r="L61" s="154"/>
      <c r="M61" s="154"/>
      <c r="N61" s="157"/>
      <c r="O61" s="154"/>
      <c r="P61" s="154"/>
      <c r="Q61" s="154"/>
      <c r="R61" s="154"/>
      <c r="S61" s="154"/>
      <c r="T61" s="154"/>
      <c r="U61" s="154"/>
      <c r="V61" s="154"/>
      <c r="W61" s="154"/>
      <c r="X61" s="154"/>
      <c r="Y61" s="154"/>
      <c r="Z61" s="154"/>
    </row>
    <row r="62" spans="1:26" s="155" customFormat="1" x14ac:dyDescent="0.3">
      <c r="A62" s="154"/>
      <c r="B62" s="154"/>
      <c r="C62" s="154"/>
      <c r="D62" s="154"/>
      <c r="E62" s="154"/>
      <c r="F62" s="154"/>
      <c r="G62" s="154"/>
      <c r="H62" s="154"/>
      <c r="I62" s="154"/>
      <c r="J62" s="154"/>
      <c r="K62" s="154"/>
      <c r="L62" s="154"/>
      <c r="M62" s="154"/>
      <c r="N62" s="157"/>
      <c r="O62" s="154"/>
      <c r="P62" s="154"/>
      <c r="Q62" s="154"/>
      <c r="R62" s="154"/>
      <c r="S62" s="154"/>
      <c r="T62" s="154"/>
      <c r="U62" s="154"/>
      <c r="V62" s="154"/>
      <c r="W62" s="154"/>
      <c r="X62" s="154"/>
      <c r="Y62" s="154"/>
      <c r="Z62" s="154"/>
    </row>
    <row r="63" spans="1:26" s="155" customFormat="1" x14ac:dyDescent="0.3">
      <c r="A63" s="154"/>
      <c r="B63" s="154"/>
      <c r="C63" s="154"/>
      <c r="D63" s="154"/>
      <c r="E63" s="154"/>
      <c r="F63" s="154"/>
      <c r="G63" s="154"/>
      <c r="H63" s="154"/>
      <c r="I63" s="154"/>
      <c r="J63" s="154"/>
      <c r="K63" s="154"/>
      <c r="L63" s="154"/>
      <c r="M63" s="154"/>
      <c r="N63" s="157"/>
      <c r="O63" s="154"/>
      <c r="P63" s="154"/>
      <c r="Q63" s="154"/>
      <c r="R63" s="154"/>
      <c r="S63" s="154"/>
      <c r="T63" s="154"/>
      <c r="U63" s="154"/>
      <c r="V63" s="154"/>
      <c r="W63" s="154"/>
      <c r="X63" s="154"/>
      <c r="Y63" s="154"/>
      <c r="Z63" s="154"/>
    </row>
    <row r="64" spans="1:26" s="155" customFormat="1" x14ac:dyDescent="0.3">
      <c r="A64" s="154"/>
      <c r="B64" s="154"/>
      <c r="C64" s="154"/>
      <c r="D64" s="154"/>
      <c r="E64" s="154"/>
      <c r="F64" s="154"/>
      <c r="G64" s="154"/>
      <c r="H64" s="154"/>
      <c r="I64" s="154"/>
      <c r="J64" s="154"/>
      <c r="K64" s="154"/>
      <c r="L64" s="154"/>
      <c r="M64" s="154"/>
      <c r="N64" s="157"/>
      <c r="O64" s="154"/>
      <c r="P64" s="154"/>
      <c r="Q64" s="154"/>
      <c r="R64" s="154"/>
      <c r="S64" s="154"/>
      <c r="T64" s="154"/>
      <c r="U64" s="154"/>
      <c r="V64" s="154"/>
      <c r="W64" s="154"/>
      <c r="X64" s="154"/>
      <c r="Y64" s="154"/>
      <c r="Z64" s="154"/>
    </row>
    <row r="65" spans="1:26" s="155" customFormat="1" x14ac:dyDescent="0.3">
      <c r="A65" s="154"/>
      <c r="B65" s="154"/>
      <c r="C65" s="154"/>
      <c r="D65" s="154"/>
      <c r="E65" s="154"/>
      <c r="F65" s="154"/>
      <c r="G65" s="154"/>
      <c r="H65" s="154"/>
      <c r="I65" s="154"/>
      <c r="J65" s="154"/>
      <c r="K65" s="154"/>
      <c r="L65" s="154"/>
      <c r="M65" s="154"/>
      <c r="N65" s="157"/>
      <c r="O65" s="154"/>
      <c r="P65" s="154"/>
      <c r="Q65" s="154"/>
      <c r="R65" s="154"/>
      <c r="S65" s="154"/>
      <c r="T65" s="154"/>
      <c r="U65" s="154"/>
      <c r="V65" s="154"/>
      <c r="W65" s="154"/>
      <c r="X65" s="154"/>
      <c r="Y65" s="154"/>
      <c r="Z65" s="154"/>
    </row>
    <row r="66" spans="1:26" s="155" customFormat="1" x14ac:dyDescent="0.3">
      <c r="A66" s="154"/>
      <c r="B66" s="154"/>
      <c r="C66" s="154"/>
      <c r="D66" s="154"/>
      <c r="E66" s="154"/>
      <c r="F66" s="154"/>
      <c r="G66" s="154"/>
      <c r="H66" s="154"/>
      <c r="I66" s="154"/>
      <c r="J66" s="154"/>
      <c r="K66" s="154"/>
      <c r="L66" s="154"/>
      <c r="M66" s="154"/>
      <c r="N66" s="157"/>
      <c r="O66" s="154"/>
      <c r="P66" s="154"/>
      <c r="Q66" s="154"/>
      <c r="R66" s="154"/>
      <c r="S66" s="154"/>
      <c r="T66" s="154"/>
      <c r="U66" s="154"/>
      <c r="V66" s="154"/>
      <c r="W66" s="154"/>
      <c r="X66" s="154"/>
      <c r="Y66" s="154"/>
      <c r="Z66" s="154"/>
    </row>
    <row r="67" spans="1:26" s="155" customFormat="1" x14ac:dyDescent="0.3">
      <c r="A67" s="154"/>
      <c r="B67" s="154"/>
      <c r="C67" s="154"/>
      <c r="D67" s="154"/>
      <c r="E67" s="154"/>
      <c r="F67" s="154"/>
      <c r="G67" s="154"/>
      <c r="H67" s="154"/>
      <c r="I67" s="154"/>
      <c r="J67" s="154"/>
      <c r="K67" s="154"/>
      <c r="L67" s="154"/>
      <c r="M67" s="154"/>
      <c r="N67" s="157"/>
      <c r="O67" s="154"/>
      <c r="P67" s="154"/>
      <c r="Q67" s="154"/>
      <c r="R67" s="154"/>
      <c r="S67" s="154"/>
      <c r="T67" s="154"/>
      <c r="U67" s="154"/>
      <c r="V67" s="154"/>
      <c r="W67" s="154"/>
      <c r="X67" s="154"/>
      <c r="Y67" s="154"/>
      <c r="Z67" s="154"/>
    </row>
    <row r="68" spans="1:26" s="155" customFormat="1" x14ac:dyDescent="0.3">
      <c r="A68" s="154"/>
      <c r="B68" s="154"/>
      <c r="C68" s="154"/>
      <c r="D68" s="154"/>
      <c r="E68" s="154"/>
      <c r="F68" s="154"/>
      <c r="G68" s="154"/>
      <c r="H68" s="154"/>
      <c r="I68" s="154"/>
      <c r="J68" s="154"/>
      <c r="K68" s="154"/>
      <c r="L68" s="154"/>
      <c r="M68" s="154"/>
      <c r="N68" s="157"/>
      <c r="O68" s="154"/>
      <c r="P68" s="154"/>
      <c r="Q68" s="154"/>
      <c r="R68" s="154"/>
      <c r="S68" s="154"/>
      <c r="T68" s="154"/>
      <c r="U68" s="154"/>
      <c r="V68" s="154"/>
      <c r="W68" s="154"/>
      <c r="X68" s="154"/>
      <c r="Y68" s="154"/>
      <c r="Z68" s="154"/>
    </row>
    <row r="69" spans="1:26" s="155" customFormat="1" x14ac:dyDescent="0.3">
      <c r="A69" s="154"/>
      <c r="B69" s="154"/>
      <c r="C69" s="154"/>
      <c r="D69" s="154"/>
      <c r="E69" s="154"/>
      <c r="F69" s="154"/>
      <c r="G69" s="154"/>
      <c r="H69" s="154"/>
      <c r="I69" s="154"/>
      <c r="J69" s="154"/>
      <c r="K69" s="154"/>
      <c r="L69" s="154"/>
      <c r="M69" s="154"/>
      <c r="N69" s="157"/>
      <c r="O69" s="154"/>
      <c r="P69" s="154"/>
      <c r="Q69" s="154"/>
      <c r="R69" s="154"/>
      <c r="S69" s="154"/>
      <c r="T69" s="154"/>
      <c r="U69" s="154"/>
      <c r="V69" s="154"/>
      <c r="W69" s="154"/>
      <c r="X69" s="154"/>
      <c r="Y69" s="154"/>
      <c r="Z69" s="154"/>
    </row>
    <row r="70" spans="1:26" s="155" customFormat="1" x14ac:dyDescent="0.3">
      <c r="A70" s="154"/>
      <c r="B70" s="154"/>
      <c r="C70" s="154"/>
      <c r="D70" s="154"/>
      <c r="E70" s="154"/>
      <c r="F70" s="154"/>
      <c r="G70" s="154"/>
      <c r="H70" s="154"/>
      <c r="I70" s="154"/>
      <c r="J70" s="154"/>
      <c r="K70" s="154"/>
      <c r="L70" s="154"/>
      <c r="M70" s="154"/>
      <c r="N70" s="157"/>
      <c r="O70" s="154"/>
      <c r="P70" s="154"/>
      <c r="Q70" s="154"/>
      <c r="R70" s="154"/>
      <c r="S70" s="154"/>
      <c r="T70" s="154"/>
      <c r="U70" s="154"/>
      <c r="V70" s="154"/>
      <c r="W70" s="154"/>
      <c r="X70" s="154"/>
      <c r="Y70" s="154"/>
      <c r="Z70" s="154"/>
    </row>
    <row r="71" spans="1:26" s="155" customFormat="1" x14ac:dyDescent="0.3">
      <c r="A71" s="154"/>
      <c r="B71" s="154"/>
      <c r="C71" s="154"/>
      <c r="D71" s="154"/>
      <c r="E71" s="154"/>
      <c r="F71" s="154"/>
      <c r="G71" s="154"/>
      <c r="H71" s="154"/>
      <c r="I71" s="154"/>
      <c r="J71" s="154"/>
      <c r="K71" s="154"/>
      <c r="L71" s="154"/>
      <c r="M71" s="154"/>
      <c r="N71" s="157"/>
      <c r="O71" s="154"/>
      <c r="P71" s="154"/>
      <c r="Q71" s="154"/>
      <c r="R71" s="154"/>
      <c r="S71" s="154"/>
      <c r="T71" s="154"/>
      <c r="U71" s="154"/>
      <c r="V71" s="154"/>
      <c r="W71" s="154"/>
      <c r="X71" s="154"/>
      <c r="Y71" s="154"/>
      <c r="Z71" s="154"/>
    </row>
    <row r="72" spans="1:26" s="155" customFormat="1" x14ac:dyDescent="0.3">
      <c r="A72" s="154"/>
      <c r="B72" s="154"/>
      <c r="C72" s="154"/>
      <c r="D72" s="154"/>
      <c r="E72" s="154"/>
      <c r="F72" s="154"/>
      <c r="G72" s="154"/>
      <c r="H72" s="154"/>
      <c r="I72" s="154"/>
      <c r="J72" s="154"/>
      <c r="K72" s="154"/>
      <c r="L72" s="154"/>
      <c r="M72" s="154"/>
      <c r="N72" s="157"/>
      <c r="O72" s="154"/>
      <c r="P72" s="154"/>
      <c r="Q72" s="154"/>
      <c r="R72" s="154"/>
      <c r="S72" s="154"/>
      <c r="T72" s="154"/>
      <c r="U72" s="154"/>
      <c r="V72" s="154"/>
      <c r="W72" s="154"/>
      <c r="X72" s="154"/>
      <c r="Y72" s="154"/>
      <c r="Z72" s="154"/>
    </row>
    <row r="73" spans="1:26" s="155" customFormat="1" x14ac:dyDescent="0.3">
      <c r="A73" s="154"/>
      <c r="B73" s="154"/>
      <c r="C73" s="154"/>
      <c r="D73" s="154"/>
      <c r="E73" s="154"/>
      <c r="F73" s="154"/>
      <c r="G73" s="154"/>
      <c r="H73" s="154"/>
      <c r="I73" s="154"/>
      <c r="J73" s="154"/>
      <c r="K73" s="154"/>
      <c r="L73" s="154"/>
      <c r="M73" s="154"/>
      <c r="N73" s="157"/>
      <c r="O73" s="154"/>
      <c r="P73" s="154"/>
      <c r="Q73" s="154"/>
      <c r="R73" s="154"/>
      <c r="S73" s="154"/>
      <c r="T73" s="154"/>
      <c r="U73" s="154"/>
      <c r="V73" s="154"/>
      <c r="W73" s="154"/>
      <c r="X73" s="154"/>
      <c r="Y73" s="154"/>
      <c r="Z73" s="154"/>
    </row>
    <row r="74" spans="1:26" s="155" customFormat="1" x14ac:dyDescent="0.3">
      <c r="A74" s="154"/>
      <c r="B74" s="154"/>
      <c r="C74" s="154"/>
      <c r="D74" s="154"/>
      <c r="E74" s="154"/>
      <c r="F74" s="154"/>
      <c r="G74" s="154"/>
      <c r="H74" s="154"/>
      <c r="I74" s="154"/>
      <c r="J74" s="154"/>
      <c r="K74" s="154"/>
      <c r="L74" s="154"/>
      <c r="M74" s="154"/>
      <c r="N74" s="157"/>
      <c r="O74" s="154"/>
      <c r="P74" s="154"/>
      <c r="Q74" s="154"/>
      <c r="R74" s="154"/>
      <c r="S74" s="154"/>
      <c r="T74" s="154"/>
      <c r="U74" s="154"/>
      <c r="V74" s="154"/>
      <c r="W74" s="154"/>
      <c r="X74" s="154"/>
      <c r="Y74" s="154"/>
      <c r="Z74" s="154"/>
    </row>
    <row r="75" spans="1:26" s="155" customFormat="1" x14ac:dyDescent="0.3">
      <c r="A75" s="154"/>
      <c r="B75" s="154"/>
      <c r="C75" s="154"/>
      <c r="D75" s="154"/>
      <c r="E75" s="154"/>
      <c r="F75" s="154"/>
      <c r="G75" s="154"/>
      <c r="H75" s="154"/>
      <c r="I75" s="154"/>
      <c r="J75" s="154"/>
      <c r="K75" s="154"/>
      <c r="L75" s="154"/>
      <c r="M75" s="154"/>
      <c r="N75" s="157"/>
      <c r="O75" s="154"/>
      <c r="P75" s="154"/>
      <c r="Q75" s="154"/>
      <c r="R75" s="154"/>
      <c r="S75" s="154"/>
      <c r="T75" s="154"/>
      <c r="U75" s="154"/>
      <c r="V75" s="154"/>
      <c r="W75" s="154"/>
      <c r="X75" s="154"/>
      <c r="Y75" s="154"/>
      <c r="Z75" s="154"/>
    </row>
    <row r="76" spans="1:26" s="155" customFormat="1" x14ac:dyDescent="0.3">
      <c r="A76" s="154"/>
      <c r="B76" s="154"/>
      <c r="C76" s="154"/>
      <c r="D76" s="154"/>
      <c r="E76" s="154"/>
      <c r="F76" s="154"/>
      <c r="G76" s="154"/>
      <c r="H76" s="154"/>
      <c r="I76" s="154"/>
      <c r="J76" s="154"/>
      <c r="K76" s="154"/>
      <c r="L76" s="154"/>
      <c r="M76" s="154"/>
      <c r="N76" s="157"/>
      <c r="O76" s="154"/>
      <c r="P76" s="154"/>
      <c r="Q76" s="154"/>
      <c r="R76" s="154"/>
      <c r="S76" s="154"/>
      <c r="T76" s="154"/>
      <c r="U76" s="154"/>
      <c r="V76" s="154"/>
      <c r="W76" s="154"/>
      <c r="X76" s="154"/>
      <c r="Y76" s="154"/>
      <c r="Z76" s="154"/>
    </row>
    <row r="77" spans="1:26" s="155" customFormat="1" x14ac:dyDescent="0.3">
      <c r="A77" s="154"/>
      <c r="B77" s="154"/>
      <c r="C77" s="154"/>
      <c r="D77" s="154"/>
      <c r="E77" s="154"/>
      <c r="F77" s="154"/>
      <c r="G77" s="154"/>
      <c r="H77" s="154"/>
      <c r="I77" s="154"/>
      <c r="J77" s="154"/>
      <c r="K77" s="154"/>
      <c r="L77" s="154"/>
      <c r="M77" s="154"/>
      <c r="N77" s="157"/>
      <c r="O77" s="154"/>
      <c r="P77" s="154"/>
      <c r="Q77" s="154"/>
      <c r="R77" s="154"/>
      <c r="S77" s="154"/>
      <c r="T77" s="154"/>
      <c r="U77" s="154"/>
      <c r="V77" s="154"/>
      <c r="W77" s="154"/>
      <c r="X77" s="154"/>
      <c r="Y77" s="154"/>
      <c r="Z77" s="154"/>
    </row>
    <row r="78" spans="1:26" s="155" customFormat="1" x14ac:dyDescent="0.3">
      <c r="A78" s="154"/>
      <c r="B78" s="154"/>
      <c r="C78" s="154"/>
      <c r="D78" s="154"/>
      <c r="E78" s="154"/>
      <c r="F78" s="154"/>
      <c r="G78" s="154"/>
      <c r="H78" s="154"/>
      <c r="I78" s="154"/>
      <c r="J78" s="154"/>
      <c r="K78" s="154"/>
      <c r="L78" s="154"/>
      <c r="M78" s="154"/>
      <c r="N78" s="157"/>
      <c r="O78" s="154"/>
      <c r="P78" s="154"/>
      <c r="Q78" s="154"/>
      <c r="R78" s="154"/>
      <c r="S78" s="154"/>
      <c r="T78" s="154"/>
      <c r="U78" s="154"/>
      <c r="V78" s="154"/>
      <c r="W78" s="154"/>
      <c r="X78" s="154"/>
      <c r="Y78" s="154"/>
      <c r="Z78" s="154"/>
    </row>
    <row r="79" spans="1:26" s="155" customFormat="1" x14ac:dyDescent="0.3">
      <c r="A79" s="154"/>
      <c r="B79" s="154"/>
      <c r="C79" s="154"/>
      <c r="D79" s="154"/>
      <c r="E79" s="154"/>
      <c r="F79" s="154"/>
      <c r="G79" s="154"/>
      <c r="H79" s="154"/>
      <c r="I79" s="154"/>
      <c r="J79" s="154"/>
      <c r="K79" s="154"/>
      <c r="L79" s="154"/>
      <c r="M79" s="154"/>
      <c r="N79" s="157"/>
      <c r="O79" s="154"/>
      <c r="P79" s="154"/>
      <c r="Q79" s="154"/>
      <c r="R79" s="154"/>
      <c r="S79" s="154"/>
      <c r="T79" s="154"/>
      <c r="U79" s="154"/>
      <c r="V79" s="154"/>
      <c r="W79" s="154"/>
      <c r="X79" s="154"/>
      <c r="Y79" s="154"/>
      <c r="Z79" s="154"/>
    </row>
    <row r="80" spans="1:26" s="155" customFormat="1" x14ac:dyDescent="0.3">
      <c r="A80" s="154"/>
      <c r="B80" s="154"/>
      <c r="C80" s="154"/>
      <c r="D80" s="154"/>
      <c r="E80" s="154"/>
      <c r="F80" s="154"/>
      <c r="G80" s="154"/>
      <c r="H80" s="154"/>
      <c r="I80" s="154"/>
      <c r="J80" s="154"/>
      <c r="K80" s="154"/>
      <c r="L80" s="154"/>
      <c r="M80" s="154"/>
      <c r="N80" s="157"/>
      <c r="O80" s="154"/>
      <c r="P80" s="154"/>
      <c r="Q80" s="154"/>
      <c r="R80" s="154"/>
      <c r="S80" s="154"/>
      <c r="T80" s="154"/>
      <c r="U80" s="154"/>
      <c r="V80" s="154"/>
      <c r="W80" s="154"/>
      <c r="X80" s="154"/>
      <c r="Y80" s="154"/>
      <c r="Z80" s="154"/>
    </row>
    <row r="81" spans="1:26" s="155" customFormat="1" x14ac:dyDescent="0.3">
      <c r="A81" s="154"/>
      <c r="B81" s="154"/>
      <c r="C81" s="154"/>
      <c r="D81" s="154"/>
      <c r="E81" s="154"/>
      <c r="F81" s="154"/>
      <c r="G81" s="154"/>
      <c r="H81" s="154"/>
      <c r="I81" s="154"/>
      <c r="J81" s="154"/>
      <c r="K81" s="154"/>
      <c r="L81" s="154"/>
      <c r="M81" s="154"/>
      <c r="N81" s="157"/>
      <c r="O81" s="154"/>
      <c r="P81" s="154"/>
      <c r="Q81" s="154"/>
      <c r="R81" s="154"/>
      <c r="S81" s="154"/>
      <c r="T81" s="154"/>
      <c r="U81" s="154"/>
      <c r="V81" s="154"/>
      <c r="W81" s="154"/>
      <c r="X81" s="154"/>
      <c r="Y81" s="154"/>
      <c r="Z81" s="154"/>
    </row>
    <row r="82" spans="1:26" s="155" customFormat="1" x14ac:dyDescent="0.3">
      <c r="A82" s="154"/>
      <c r="B82" s="154"/>
      <c r="C82" s="154"/>
      <c r="D82" s="154"/>
      <c r="E82" s="154"/>
      <c r="F82" s="154"/>
      <c r="G82" s="154"/>
      <c r="H82" s="154"/>
      <c r="I82" s="154"/>
      <c r="J82" s="154"/>
      <c r="K82" s="154"/>
      <c r="L82" s="154"/>
      <c r="M82" s="154"/>
      <c r="N82" s="157"/>
      <c r="O82" s="154"/>
      <c r="P82" s="154"/>
      <c r="Q82" s="154"/>
      <c r="R82" s="154"/>
      <c r="S82" s="154"/>
      <c r="T82" s="154"/>
      <c r="U82" s="154"/>
      <c r="V82" s="154"/>
      <c r="W82" s="154"/>
      <c r="X82" s="154"/>
      <c r="Y82" s="154"/>
      <c r="Z82" s="154"/>
    </row>
    <row r="83" spans="1:26" s="155" customFormat="1" x14ac:dyDescent="0.3">
      <c r="A83" s="154"/>
      <c r="B83" s="154"/>
      <c r="C83" s="154"/>
      <c r="D83" s="154"/>
      <c r="E83" s="154"/>
      <c r="F83" s="154"/>
      <c r="G83" s="154"/>
      <c r="H83" s="154"/>
      <c r="I83" s="154"/>
      <c r="J83" s="154"/>
      <c r="K83" s="154"/>
      <c r="L83" s="154"/>
      <c r="M83" s="154"/>
      <c r="N83" s="157"/>
      <c r="O83" s="154"/>
      <c r="P83" s="154"/>
      <c r="Q83" s="154"/>
      <c r="R83" s="154"/>
      <c r="S83" s="154"/>
      <c r="T83" s="154"/>
      <c r="U83" s="154"/>
      <c r="V83" s="154"/>
      <c r="W83" s="154"/>
      <c r="X83" s="154"/>
      <c r="Y83" s="154"/>
      <c r="Z83" s="154"/>
    </row>
    <row r="84" spans="1:26" s="155" customFormat="1" x14ac:dyDescent="0.3">
      <c r="A84" s="154"/>
      <c r="B84" s="154"/>
      <c r="C84" s="154"/>
      <c r="D84" s="154"/>
      <c r="E84" s="154"/>
      <c r="F84" s="154"/>
      <c r="G84" s="154"/>
      <c r="H84" s="154"/>
      <c r="I84" s="154"/>
      <c r="J84" s="154"/>
      <c r="K84" s="154"/>
      <c r="L84" s="154"/>
      <c r="M84" s="154"/>
      <c r="N84" s="157"/>
      <c r="O84" s="154"/>
      <c r="P84" s="154"/>
      <c r="Q84" s="154"/>
      <c r="R84" s="154"/>
      <c r="S84" s="154"/>
      <c r="T84" s="154"/>
      <c r="U84" s="154"/>
      <c r="V84" s="154"/>
      <c r="W84" s="154"/>
      <c r="X84" s="154"/>
      <c r="Y84" s="154"/>
      <c r="Z84" s="154"/>
    </row>
    <row r="85" spans="1:26" s="155" customFormat="1" x14ac:dyDescent="0.3">
      <c r="A85" s="154"/>
      <c r="B85" s="154"/>
      <c r="C85" s="154"/>
      <c r="D85" s="154"/>
      <c r="E85" s="154"/>
      <c r="F85" s="154"/>
      <c r="G85" s="154"/>
      <c r="H85" s="154"/>
      <c r="I85" s="154"/>
      <c r="J85" s="154"/>
      <c r="K85" s="154"/>
      <c r="L85" s="154"/>
      <c r="M85" s="154"/>
      <c r="N85" s="157"/>
      <c r="O85" s="154"/>
      <c r="P85" s="154"/>
      <c r="Q85" s="154"/>
      <c r="R85" s="154"/>
      <c r="S85" s="154"/>
      <c r="T85" s="154"/>
      <c r="U85" s="154"/>
      <c r="V85" s="154"/>
      <c r="W85" s="154"/>
      <c r="X85" s="154"/>
      <c r="Y85" s="154"/>
      <c r="Z85" s="154"/>
    </row>
    <row r="86" spans="1:26" s="155" customFormat="1" x14ac:dyDescent="0.3">
      <c r="A86" s="154"/>
      <c r="B86" s="154"/>
      <c r="C86" s="154"/>
      <c r="D86" s="154"/>
      <c r="E86" s="154"/>
      <c r="F86" s="154"/>
      <c r="G86" s="154"/>
      <c r="H86" s="154"/>
      <c r="I86" s="154"/>
      <c r="J86" s="154"/>
      <c r="K86" s="154"/>
      <c r="L86" s="154"/>
      <c r="M86" s="154"/>
      <c r="N86" s="157"/>
      <c r="O86" s="154"/>
      <c r="P86" s="154"/>
      <c r="Q86" s="154"/>
      <c r="R86" s="154"/>
      <c r="S86" s="154"/>
      <c r="T86" s="154"/>
      <c r="U86" s="154"/>
      <c r="V86" s="154"/>
      <c r="W86" s="154"/>
      <c r="X86" s="154"/>
      <c r="Y86" s="154"/>
      <c r="Z86" s="154"/>
    </row>
    <row r="87" spans="1:26" s="155" customFormat="1" x14ac:dyDescent="0.3">
      <c r="A87" s="154"/>
      <c r="B87" s="154"/>
      <c r="C87" s="154"/>
      <c r="D87" s="154"/>
      <c r="E87" s="154"/>
      <c r="F87" s="154"/>
      <c r="G87" s="154"/>
      <c r="H87" s="154"/>
      <c r="I87" s="154"/>
      <c r="J87" s="154"/>
      <c r="K87" s="154"/>
      <c r="L87" s="154"/>
      <c r="M87" s="154"/>
      <c r="N87" s="157"/>
      <c r="O87" s="154"/>
      <c r="P87" s="154"/>
      <c r="Q87" s="154"/>
      <c r="R87" s="154"/>
      <c r="S87" s="154"/>
      <c r="T87" s="154"/>
      <c r="U87" s="154"/>
      <c r="V87" s="154"/>
      <c r="W87" s="154"/>
      <c r="X87" s="154"/>
      <c r="Y87" s="154"/>
      <c r="Z87" s="154"/>
    </row>
    <row r="88" spans="1:26" s="155" customFormat="1" x14ac:dyDescent="0.3">
      <c r="A88" s="154"/>
      <c r="B88" s="154"/>
      <c r="C88" s="154"/>
      <c r="D88" s="154"/>
      <c r="E88" s="154"/>
      <c r="F88" s="154"/>
      <c r="G88" s="154"/>
      <c r="H88" s="154"/>
      <c r="I88" s="154"/>
      <c r="J88" s="154"/>
      <c r="K88" s="154"/>
      <c r="L88" s="154"/>
      <c r="M88" s="154"/>
      <c r="N88" s="157"/>
      <c r="O88" s="154"/>
      <c r="P88" s="154"/>
      <c r="Q88" s="154"/>
      <c r="R88" s="154"/>
      <c r="S88" s="154"/>
      <c r="T88" s="154"/>
      <c r="U88" s="154"/>
      <c r="V88" s="154"/>
      <c r="W88" s="154"/>
      <c r="X88" s="154"/>
      <c r="Y88" s="154"/>
      <c r="Z88" s="154"/>
    </row>
    <row r="89" spans="1:26" s="155" customFormat="1" x14ac:dyDescent="0.3">
      <c r="A89" s="154"/>
      <c r="B89" s="154"/>
      <c r="C89" s="154"/>
      <c r="D89" s="154"/>
      <c r="E89" s="154"/>
      <c r="F89" s="154"/>
      <c r="G89" s="154"/>
      <c r="H89" s="154"/>
      <c r="I89" s="154"/>
      <c r="J89" s="154"/>
      <c r="K89" s="154"/>
      <c r="L89" s="154"/>
      <c r="M89" s="154"/>
      <c r="N89" s="157"/>
      <c r="O89" s="154"/>
      <c r="P89" s="154"/>
      <c r="Q89" s="154"/>
      <c r="R89" s="154"/>
      <c r="S89" s="154"/>
      <c r="T89" s="154"/>
      <c r="U89" s="154"/>
      <c r="V89" s="154"/>
      <c r="W89" s="154"/>
      <c r="X89" s="154"/>
      <c r="Y89" s="154"/>
      <c r="Z89" s="154"/>
    </row>
    <row r="90" spans="1:26" s="155" customFormat="1" x14ac:dyDescent="0.3">
      <c r="A90" s="154"/>
      <c r="B90" s="154"/>
      <c r="C90" s="154"/>
      <c r="D90" s="154"/>
      <c r="E90" s="154"/>
      <c r="F90" s="154"/>
      <c r="G90" s="154"/>
      <c r="H90" s="154"/>
      <c r="I90" s="154"/>
      <c r="J90" s="154"/>
      <c r="K90" s="154"/>
      <c r="L90" s="154"/>
      <c r="M90" s="154"/>
      <c r="N90" s="157"/>
      <c r="O90" s="154"/>
      <c r="P90" s="154"/>
      <c r="Q90" s="154"/>
      <c r="R90" s="154"/>
      <c r="S90" s="154"/>
      <c r="T90" s="154"/>
      <c r="U90" s="154"/>
      <c r="V90" s="154"/>
      <c r="W90" s="154"/>
      <c r="X90" s="154"/>
      <c r="Y90" s="154"/>
      <c r="Z90" s="154"/>
    </row>
    <row r="91" spans="1:26" s="155" customFormat="1" x14ac:dyDescent="0.3">
      <c r="A91" s="154"/>
      <c r="B91" s="154"/>
      <c r="C91" s="154"/>
      <c r="D91" s="154"/>
      <c r="E91" s="154"/>
      <c r="F91" s="154"/>
      <c r="G91" s="154"/>
      <c r="H91" s="154"/>
      <c r="I91" s="154"/>
      <c r="J91" s="154"/>
      <c r="K91" s="154"/>
      <c r="L91" s="154"/>
      <c r="M91" s="154"/>
      <c r="N91" s="157"/>
      <c r="O91" s="154"/>
      <c r="P91" s="154"/>
      <c r="Q91" s="154"/>
      <c r="R91" s="154"/>
      <c r="S91" s="154"/>
      <c r="T91" s="154"/>
      <c r="U91" s="154"/>
      <c r="V91" s="154"/>
      <c r="W91" s="154"/>
      <c r="X91" s="154"/>
      <c r="Y91" s="154"/>
      <c r="Z91" s="154"/>
    </row>
    <row r="92" spans="1:26" s="155" customFormat="1" x14ac:dyDescent="0.3">
      <c r="A92" s="154"/>
      <c r="B92" s="154"/>
      <c r="C92" s="154"/>
      <c r="D92" s="154"/>
      <c r="E92" s="154"/>
      <c r="F92" s="154"/>
      <c r="G92" s="154"/>
      <c r="H92" s="154"/>
      <c r="I92" s="154"/>
      <c r="J92" s="154"/>
      <c r="K92" s="154"/>
      <c r="L92" s="154"/>
      <c r="M92" s="154"/>
      <c r="N92" s="157"/>
      <c r="O92" s="154"/>
      <c r="P92" s="154"/>
      <c r="Q92" s="154"/>
      <c r="R92" s="154"/>
      <c r="S92" s="154"/>
      <c r="T92" s="154"/>
      <c r="U92" s="154"/>
      <c r="V92" s="154"/>
      <c r="W92" s="154"/>
      <c r="X92" s="154"/>
      <c r="Y92" s="154"/>
      <c r="Z92" s="154"/>
    </row>
    <row r="93" spans="1:26" s="155" customFormat="1" x14ac:dyDescent="0.3">
      <c r="A93" s="154"/>
      <c r="B93" s="154"/>
      <c r="C93" s="154"/>
      <c r="D93" s="154"/>
      <c r="E93" s="154"/>
      <c r="F93" s="154"/>
      <c r="G93" s="154"/>
      <c r="H93" s="154"/>
      <c r="I93" s="154"/>
      <c r="J93" s="154"/>
      <c r="K93" s="154"/>
      <c r="L93" s="154"/>
      <c r="M93" s="154"/>
      <c r="N93" s="157"/>
      <c r="O93" s="154"/>
      <c r="P93" s="154"/>
      <c r="Q93" s="154"/>
      <c r="R93" s="154"/>
      <c r="S93" s="154"/>
      <c r="T93" s="154"/>
      <c r="U93" s="154"/>
      <c r="V93" s="154"/>
      <c r="W93" s="154"/>
      <c r="X93" s="154"/>
      <c r="Y93" s="154"/>
      <c r="Z93" s="154"/>
    </row>
    <row r="94" spans="1:26" s="155" customFormat="1" x14ac:dyDescent="0.3">
      <c r="A94" s="154"/>
      <c r="B94" s="154"/>
      <c r="C94" s="154"/>
      <c r="D94" s="154"/>
      <c r="E94" s="154"/>
      <c r="F94" s="154"/>
      <c r="G94" s="154"/>
      <c r="H94" s="154"/>
      <c r="I94" s="154"/>
      <c r="J94" s="154"/>
      <c r="K94" s="154"/>
      <c r="L94" s="154"/>
      <c r="M94" s="154"/>
      <c r="N94" s="157"/>
      <c r="O94" s="154"/>
      <c r="P94" s="154"/>
      <c r="Q94" s="154"/>
      <c r="R94" s="154"/>
      <c r="S94" s="154"/>
      <c r="T94" s="154"/>
      <c r="U94" s="154"/>
      <c r="V94" s="154"/>
      <c r="W94" s="154"/>
      <c r="X94" s="154"/>
      <c r="Y94" s="154"/>
      <c r="Z94" s="154"/>
    </row>
    <row r="95" spans="1:26" s="155" customFormat="1" x14ac:dyDescent="0.3">
      <c r="A95" s="154"/>
      <c r="B95" s="154"/>
      <c r="C95" s="154"/>
      <c r="D95" s="154"/>
      <c r="E95" s="154"/>
      <c r="F95" s="154"/>
      <c r="G95" s="154"/>
      <c r="H95" s="154"/>
      <c r="I95" s="154"/>
      <c r="J95" s="154"/>
      <c r="K95" s="154"/>
      <c r="L95" s="154"/>
      <c r="M95" s="154"/>
      <c r="N95" s="157"/>
      <c r="O95" s="154"/>
      <c r="P95" s="154"/>
      <c r="Q95" s="154"/>
      <c r="R95" s="154"/>
      <c r="S95" s="154"/>
      <c r="T95" s="154"/>
      <c r="U95" s="154"/>
      <c r="V95" s="154"/>
      <c r="W95" s="154"/>
      <c r="X95" s="154"/>
      <c r="Y95" s="154"/>
      <c r="Z95" s="154"/>
    </row>
    <row r="96" spans="1:26" s="155" customFormat="1" x14ac:dyDescent="0.3">
      <c r="A96" s="154"/>
      <c r="B96" s="154"/>
      <c r="C96" s="154"/>
      <c r="D96" s="154"/>
      <c r="E96" s="154"/>
      <c r="F96" s="154"/>
      <c r="G96" s="154"/>
      <c r="H96" s="154"/>
      <c r="I96" s="154"/>
      <c r="J96" s="154"/>
      <c r="K96" s="154"/>
      <c r="L96" s="154"/>
      <c r="M96" s="154"/>
      <c r="N96" s="157"/>
      <c r="O96" s="154"/>
      <c r="P96" s="154"/>
      <c r="Q96" s="154"/>
      <c r="R96" s="154"/>
      <c r="S96" s="154"/>
      <c r="T96" s="154"/>
      <c r="U96" s="154"/>
      <c r="V96" s="154"/>
      <c r="W96" s="154"/>
      <c r="X96" s="154"/>
      <c r="Y96" s="154"/>
      <c r="Z96" s="154"/>
    </row>
    <row r="97" spans="1:26" s="155" customFormat="1" x14ac:dyDescent="0.3">
      <c r="A97" s="154"/>
      <c r="B97" s="154"/>
      <c r="C97" s="154"/>
      <c r="D97" s="154"/>
      <c r="E97" s="154"/>
      <c r="F97" s="154"/>
      <c r="G97" s="154"/>
      <c r="H97" s="154"/>
      <c r="I97" s="154"/>
      <c r="J97" s="154"/>
      <c r="K97" s="154"/>
      <c r="L97" s="154"/>
      <c r="M97" s="154"/>
      <c r="N97" s="157"/>
      <c r="O97" s="154"/>
      <c r="P97" s="154"/>
      <c r="Q97" s="154"/>
      <c r="R97" s="154"/>
      <c r="S97" s="154"/>
      <c r="T97" s="154"/>
      <c r="U97" s="154"/>
      <c r="V97" s="154"/>
      <c r="W97" s="154"/>
      <c r="X97" s="154"/>
      <c r="Y97" s="154"/>
      <c r="Z97" s="154"/>
    </row>
    <row r="98" spans="1:26" s="155" customFormat="1" x14ac:dyDescent="0.3">
      <c r="A98" s="154"/>
      <c r="B98" s="154"/>
      <c r="C98" s="154"/>
      <c r="D98" s="154"/>
      <c r="E98" s="154"/>
      <c r="F98" s="154"/>
      <c r="G98" s="154"/>
      <c r="H98" s="154"/>
      <c r="I98" s="154"/>
      <c r="J98" s="154"/>
      <c r="K98" s="154"/>
      <c r="L98" s="154"/>
      <c r="M98" s="154"/>
      <c r="N98" s="157"/>
      <c r="O98" s="154"/>
      <c r="P98" s="154"/>
      <c r="Q98" s="154"/>
      <c r="R98" s="154"/>
      <c r="S98" s="154"/>
      <c r="T98" s="154"/>
      <c r="U98" s="154"/>
      <c r="V98" s="154"/>
      <c r="W98" s="154"/>
      <c r="X98" s="154"/>
      <c r="Y98" s="154"/>
      <c r="Z98" s="154"/>
    </row>
    <row r="99" spans="1:26" s="155" customFormat="1" x14ac:dyDescent="0.3">
      <c r="A99" s="154"/>
      <c r="B99" s="154"/>
      <c r="C99" s="154"/>
      <c r="D99" s="154"/>
      <c r="E99" s="154"/>
      <c r="F99" s="154"/>
      <c r="G99" s="154"/>
      <c r="H99" s="154"/>
      <c r="I99" s="154"/>
      <c r="J99" s="154"/>
      <c r="K99" s="154"/>
      <c r="L99" s="154"/>
      <c r="M99" s="154"/>
      <c r="N99" s="157"/>
      <c r="O99" s="154"/>
      <c r="P99" s="154"/>
      <c r="Q99" s="154"/>
      <c r="R99" s="154"/>
      <c r="S99" s="154"/>
      <c r="T99" s="154"/>
      <c r="U99" s="154"/>
      <c r="V99" s="154"/>
      <c r="W99" s="154"/>
      <c r="X99" s="154"/>
      <c r="Y99" s="154"/>
      <c r="Z99" s="154"/>
    </row>
    <row r="100" spans="1:26" s="155" customFormat="1" x14ac:dyDescent="0.3">
      <c r="A100" s="154"/>
      <c r="B100" s="154"/>
      <c r="C100" s="154"/>
      <c r="D100" s="154"/>
      <c r="E100" s="154"/>
      <c r="F100" s="154"/>
      <c r="G100" s="154"/>
      <c r="H100" s="154"/>
      <c r="I100" s="154"/>
      <c r="J100" s="154"/>
      <c r="K100" s="154"/>
      <c r="L100" s="154"/>
      <c r="M100" s="154"/>
      <c r="N100" s="157"/>
      <c r="O100" s="154"/>
      <c r="P100" s="154"/>
      <c r="Q100" s="154"/>
      <c r="R100" s="154"/>
      <c r="S100" s="154"/>
      <c r="T100" s="154"/>
      <c r="U100" s="154"/>
      <c r="V100" s="154"/>
      <c r="W100" s="154"/>
      <c r="X100" s="154"/>
      <c r="Y100" s="154"/>
      <c r="Z100" s="154"/>
    </row>
    <row r="101" spans="1:26" s="155" customFormat="1" x14ac:dyDescent="0.3">
      <c r="A101" s="154"/>
      <c r="B101" s="154"/>
      <c r="C101" s="154"/>
      <c r="D101" s="154"/>
      <c r="E101" s="154"/>
      <c r="F101" s="154"/>
      <c r="G101" s="154"/>
      <c r="H101" s="154"/>
      <c r="I101" s="154"/>
      <c r="J101" s="154"/>
      <c r="K101" s="154"/>
      <c r="L101" s="154"/>
      <c r="M101" s="154"/>
      <c r="N101" s="157"/>
      <c r="O101" s="154"/>
      <c r="P101" s="154"/>
      <c r="Q101" s="154"/>
      <c r="R101" s="154"/>
      <c r="S101" s="154"/>
      <c r="T101" s="154"/>
      <c r="U101" s="154"/>
      <c r="V101" s="154"/>
      <c r="W101" s="154"/>
      <c r="X101" s="154"/>
      <c r="Y101" s="154"/>
      <c r="Z101" s="154"/>
    </row>
    <row r="102" spans="1:26" s="155" customFormat="1" x14ac:dyDescent="0.3">
      <c r="A102" s="154"/>
      <c r="B102" s="154"/>
      <c r="C102" s="154"/>
      <c r="D102" s="154"/>
      <c r="E102" s="154"/>
      <c r="F102" s="154"/>
      <c r="G102" s="154"/>
      <c r="H102" s="154"/>
      <c r="I102" s="154"/>
      <c r="J102" s="154"/>
      <c r="K102" s="154"/>
      <c r="L102" s="154"/>
      <c r="M102" s="154"/>
      <c r="N102" s="157"/>
      <c r="O102" s="154"/>
      <c r="P102" s="154"/>
      <c r="Q102" s="154"/>
      <c r="R102" s="154"/>
      <c r="S102" s="154"/>
      <c r="T102" s="154"/>
      <c r="U102" s="154"/>
      <c r="V102" s="154"/>
      <c r="W102" s="154"/>
      <c r="X102" s="154"/>
      <c r="Y102" s="154"/>
      <c r="Z102" s="154"/>
    </row>
    <row r="103" spans="1:26" s="155" customFormat="1" x14ac:dyDescent="0.3">
      <c r="A103" s="154"/>
      <c r="B103" s="154"/>
      <c r="C103" s="154"/>
      <c r="D103" s="154"/>
      <c r="E103" s="154"/>
      <c r="F103" s="154"/>
      <c r="G103" s="154"/>
      <c r="H103" s="154"/>
      <c r="I103" s="154"/>
      <c r="J103" s="154"/>
      <c r="K103" s="154"/>
      <c r="L103" s="154"/>
      <c r="M103" s="154"/>
      <c r="N103" s="157"/>
      <c r="O103" s="154"/>
      <c r="P103" s="154"/>
      <c r="Q103" s="154"/>
      <c r="R103" s="154"/>
      <c r="S103" s="154"/>
      <c r="T103" s="154"/>
      <c r="U103" s="154"/>
      <c r="V103" s="154"/>
      <c r="W103" s="154"/>
      <c r="X103" s="154"/>
      <c r="Y103" s="154"/>
      <c r="Z103" s="154"/>
    </row>
    <row r="104" spans="1:26" s="155" customFormat="1" x14ac:dyDescent="0.3">
      <c r="A104" s="154"/>
      <c r="B104" s="154"/>
      <c r="C104" s="154"/>
      <c r="D104" s="154"/>
      <c r="E104" s="154"/>
      <c r="F104" s="154"/>
      <c r="G104" s="154"/>
      <c r="H104" s="154"/>
      <c r="I104" s="154"/>
      <c r="J104" s="154"/>
      <c r="K104" s="154"/>
      <c r="L104" s="154"/>
      <c r="M104" s="154"/>
      <c r="N104" s="157"/>
      <c r="O104" s="154"/>
      <c r="P104" s="154"/>
      <c r="Q104" s="154"/>
      <c r="R104" s="154"/>
      <c r="S104" s="154"/>
      <c r="T104" s="154"/>
      <c r="U104" s="154"/>
      <c r="V104" s="154"/>
      <c r="W104" s="154"/>
      <c r="X104" s="154"/>
      <c r="Y104" s="154"/>
      <c r="Z104" s="154"/>
    </row>
    <row r="105" spans="1:26" s="155" customFormat="1" x14ac:dyDescent="0.3">
      <c r="A105" s="154"/>
      <c r="B105" s="154"/>
      <c r="C105" s="154"/>
      <c r="D105" s="154"/>
      <c r="E105" s="154"/>
      <c r="F105" s="154"/>
      <c r="G105" s="154"/>
      <c r="H105" s="154"/>
      <c r="I105" s="154"/>
      <c r="J105" s="154"/>
      <c r="K105" s="154"/>
      <c r="L105" s="154"/>
      <c r="M105" s="154"/>
      <c r="N105" s="157"/>
      <c r="O105" s="154"/>
      <c r="P105" s="154"/>
      <c r="Q105" s="154"/>
      <c r="R105" s="154"/>
      <c r="S105" s="154"/>
      <c r="T105" s="154"/>
      <c r="U105" s="154"/>
      <c r="V105" s="154"/>
      <c r="W105" s="154"/>
      <c r="X105" s="154"/>
      <c r="Y105" s="154"/>
      <c r="Z105" s="154"/>
    </row>
    <row r="106" spans="1:26" s="155" customFormat="1" x14ac:dyDescent="0.3">
      <c r="A106" s="154"/>
      <c r="B106" s="154"/>
      <c r="C106" s="154"/>
      <c r="D106" s="154"/>
      <c r="E106" s="154"/>
      <c r="F106" s="154"/>
      <c r="G106" s="154"/>
      <c r="H106" s="154"/>
      <c r="I106" s="154"/>
      <c r="J106" s="154"/>
      <c r="K106" s="154"/>
      <c r="L106" s="154"/>
      <c r="M106" s="154"/>
      <c r="N106" s="157"/>
      <c r="O106" s="154"/>
      <c r="P106" s="154"/>
      <c r="Q106" s="154"/>
      <c r="R106" s="154"/>
      <c r="S106" s="154"/>
      <c r="T106" s="154"/>
      <c r="U106" s="154"/>
      <c r="V106" s="154"/>
      <c r="W106" s="154"/>
      <c r="X106" s="154"/>
      <c r="Y106" s="154"/>
      <c r="Z106" s="154"/>
    </row>
    <row r="107" spans="1:26" s="155" customFormat="1" x14ac:dyDescent="0.3">
      <c r="A107" s="154"/>
      <c r="B107" s="154"/>
      <c r="C107" s="154"/>
      <c r="D107" s="154"/>
      <c r="E107" s="154"/>
      <c r="F107" s="154"/>
      <c r="G107" s="154"/>
      <c r="H107" s="154"/>
      <c r="I107" s="154"/>
      <c r="J107" s="154"/>
      <c r="K107" s="154"/>
      <c r="L107" s="154"/>
      <c r="M107" s="154"/>
      <c r="N107" s="157"/>
      <c r="O107" s="154"/>
      <c r="P107" s="154"/>
      <c r="Q107" s="154"/>
      <c r="R107" s="154"/>
      <c r="S107" s="154"/>
      <c r="T107" s="154"/>
      <c r="U107" s="154"/>
      <c r="V107" s="154"/>
      <c r="W107" s="154"/>
      <c r="X107" s="154"/>
      <c r="Y107" s="154"/>
      <c r="Z107" s="154"/>
    </row>
    <row r="108" spans="1:26" s="155" customFormat="1" x14ac:dyDescent="0.3">
      <c r="A108" s="154"/>
      <c r="B108" s="154"/>
      <c r="C108" s="154"/>
      <c r="D108" s="154"/>
      <c r="E108" s="154"/>
      <c r="F108" s="154"/>
      <c r="G108" s="154"/>
      <c r="H108" s="154"/>
      <c r="I108" s="154"/>
      <c r="J108" s="154"/>
      <c r="K108" s="154"/>
      <c r="L108" s="154"/>
      <c r="M108" s="154"/>
      <c r="N108" s="157"/>
      <c r="O108" s="154"/>
      <c r="P108" s="154"/>
      <c r="Q108" s="154"/>
      <c r="R108" s="154"/>
      <c r="S108" s="154"/>
      <c r="T108" s="154"/>
      <c r="U108" s="154"/>
      <c r="V108" s="154"/>
      <c r="W108" s="154"/>
      <c r="X108" s="154"/>
      <c r="Y108" s="154"/>
      <c r="Z108" s="154"/>
    </row>
    <row r="109" spans="1:26" s="155" customFormat="1" x14ac:dyDescent="0.3">
      <c r="A109" s="154"/>
      <c r="B109" s="154"/>
      <c r="C109" s="154"/>
      <c r="D109" s="154"/>
      <c r="E109" s="154"/>
      <c r="F109" s="154"/>
      <c r="G109" s="154"/>
      <c r="H109" s="154"/>
      <c r="I109" s="154"/>
      <c r="J109" s="154"/>
      <c r="K109" s="154"/>
      <c r="L109" s="154"/>
      <c r="M109" s="154"/>
      <c r="N109" s="157"/>
      <c r="O109" s="154"/>
      <c r="P109" s="154"/>
      <c r="Q109" s="154"/>
      <c r="R109" s="154"/>
      <c r="S109" s="154"/>
      <c r="T109" s="154"/>
      <c r="U109" s="154"/>
      <c r="V109" s="154"/>
      <c r="W109" s="154"/>
      <c r="X109" s="154"/>
      <c r="Y109" s="154"/>
      <c r="Z109" s="154"/>
    </row>
    <row r="110" spans="1:26" s="155" customFormat="1" x14ac:dyDescent="0.3">
      <c r="A110" s="154"/>
      <c r="B110" s="154"/>
      <c r="C110" s="154"/>
      <c r="D110" s="154"/>
      <c r="E110" s="154"/>
      <c r="F110" s="154"/>
      <c r="G110" s="154"/>
      <c r="H110" s="154"/>
      <c r="I110" s="154"/>
      <c r="J110" s="154"/>
      <c r="K110" s="154"/>
      <c r="L110" s="154"/>
      <c r="M110" s="154"/>
      <c r="N110" s="157"/>
      <c r="O110" s="154"/>
      <c r="P110" s="154"/>
      <c r="Q110" s="154"/>
      <c r="R110" s="154"/>
      <c r="S110" s="154"/>
      <c r="T110" s="154"/>
      <c r="U110" s="154"/>
      <c r="V110" s="154"/>
      <c r="W110" s="154"/>
      <c r="X110" s="154"/>
      <c r="Y110" s="154"/>
      <c r="Z110" s="154"/>
    </row>
    <row r="111" spans="1:26" s="155" customFormat="1" x14ac:dyDescent="0.3">
      <c r="A111" s="154"/>
      <c r="B111" s="154"/>
      <c r="C111" s="154"/>
      <c r="D111" s="154"/>
      <c r="E111" s="154"/>
      <c r="F111" s="154"/>
      <c r="G111" s="154"/>
      <c r="H111" s="154"/>
      <c r="I111" s="154"/>
      <c r="J111" s="154"/>
      <c r="K111" s="154"/>
      <c r="L111" s="154"/>
      <c r="M111" s="154"/>
      <c r="N111" s="157"/>
      <c r="O111" s="154"/>
      <c r="P111" s="154"/>
      <c r="Q111" s="154"/>
      <c r="R111" s="154"/>
      <c r="S111" s="154"/>
      <c r="T111" s="154"/>
      <c r="U111" s="154"/>
      <c r="V111" s="154"/>
      <c r="W111" s="154"/>
      <c r="X111" s="154"/>
      <c r="Y111" s="154"/>
      <c r="Z111" s="154"/>
    </row>
    <row r="112" spans="1:26" s="155" customFormat="1" x14ac:dyDescent="0.3">
      <c r="A112" s="154"/>
      <c r="B112" s="154"/>
      <c r="C112" s="154"/>
      <c r="D112" s="154"/>
      <c r="E112" s="154"/>
      <c r="F112" s="154"/>
      <c r="G112" s="154"/>
      <c r="H112" s="154"/>
      <c r="I112" s="154"/>
      <c r="J112" s="154"/>
      <c r="K112" s="154"/>
      <c r="L112" s="154"/>
      <c r="M112" s="154"/>
      <c r="N112" s="157"/>
      <c r="O112" s="154"/>
      <c r="P112" s="154"/>
      <c r="Q112" s="154"/>
      <c r="R112" s="154"/>
      <c r="S112" s="154"/>
      <c r="T112" s="154"/>
      <c r="U112" s="154"/>
      <c r="V112" s="154"/>
      <c r="W112" s="154"/>
      <c r="X112" s="154"/>
      <c r="Y112" s="154"/>
      <c r="Z112" s="154"/>
    </row>
    <row r="113" spans="1:26" s="155" customFormat="1" x14ac:dyDescent="0.3">
      <c r="A113" s="154"/>
      <c r="B113" s="154"/>
      <c r="C113" s="154"/>
      <c r="D113" s="154"/>
      <c r="E113" s="154"/>
      <c r="F113" s="154"/>
      <c r="G113" s="154"/>
      <c r="H113" s="154"/>
      <c r="I113" s="154"/>
      <c r="J113" s="154"/>
      <c r="K113" s="154"/>
      <c r="L113" s="154"/>
      <c r="M113" s="154"/>
      <c r="N113" s="157"/>
      <c r="O113" s="154"/>
      <c r="P113" s="154"/>
      <c r="Q113" s="154"/>
      <c r="R113" s="154"/>
      <c r="S113" s="154"/>
      <c r="T113" s="154"/>
      <c r="U113" s="154"/>
      <c r="V113" s="154"/>
      <c r="W113" s="154"/>
      <c r="X113" s="154"/>
      <c r="Y113" s="154"/>
      <c r="Z113" s="154"/>
    </row>
    <row r="114" spans="1:26" s="155" customFormat="1" x14ac:dyDescent="0.3">
      <c r="A114" s="154"/>
      <c r="B114" s="154"/>
      <c r="C114" s="154"/>
      <c r="D114" s="154"/>
      <c r="E114" s="154"/>
      <c r="F114" s="154"/>
      <c r="G114" s="154"/>
      <c r="H114" s="154"/>
      <c r="I114" s="154"/>
      <c r="J114" s="154"/>
      <c r="K114" s="154"/>
      <c r="L114" s="154"/>
      <c r="M114" s="154"/>
      <c r="N114" s="157"/>
      <c r="O114" s="154"/>
      <c r="P114" s="154"/>
      <c r="Q114" s="154"/>
      <c r="R114" s="154"/>
      <c r="S114" s="154"/>
      <c r="T114" s="154"/>
      <c r="U114" s="154"/>
      <c r="V114" s="154"/>
      <c r="W114" s="154"/>
      <c r="X114" s="154"/>
      <c r="Y114" s="154"/>
      <c r="Z114" s="154"/>
    </row>
    <row r="115" spans="1:26" s="155" customFormat="1" x14ac:dyDescent="0.3">
      <c r="A115" s="154"/>
      <c r="B115" s="154"/>
      <c r="C115" s="154"/>
      <c r="D115" s="154"/>
      <c r="E115" s="154"/>
      <c r="F115" s="154"/>
      <c r="G115" s="154"/>
      <c r="H115" s="154"/>
      <c r="I115" s="154"/>
      <c r="J115" s="154"/>
      <c r="K115" s="154"/>
      <c r="L115" s="154"/>
      <c r="M115" s="154"/>
      <c r="N115" s="157"/>
      <c r="O115" s="154"/>
      <c r="P115" s="154"/>
      <c r="Q115" s="154"/>
      <c r="R115" s="154"/>
      <c r="S115" s="154"/>
      <c r="T115" s="154"/>
      <c r="U115" s="154"/>
      <c r="V115" s="154"/>
      <c r="W115" s="154"/>
      <c r="X115" s="154"/>
      <c r="Y115" s="154"/>
      <c r="Z115" s="154"/>
    </row>
    <row r="116" spans="1:26" s="155" customFormat="1" x14ac:dyDescent="0.3">
      <c r="A116" s="154"/>
      <c r="B116" s="154"/>
      <c r="C116" s="154"/>
      <c r="D116" s="154"/>
      <c r="E116" s="154"/>
      <c r="F116" s="154"/>
      <c r="G116" s="154"/>
      <c r="H116" s="154"/>
      <c r="I116" s="154"/>
      <c r="J116" s="154"/>
      <c r="K116" s="154"/>
      <c r="L116" s="154"/>
      <c r="M116" s="154"/>
      <c r="N116" s="157"/>
      <c r="O116" s="154"/>
      <c r="P116" s="154"/>
      <c r="Q116" s="154"/>
      <c r="R116" s="154"/>
      <c r="S116" s="154"/>
      <c r="T116" s="154"/>
      <c r="U116" s="154"/>
      <c r="V116" s="154"/>
      <c r="W116" s="154"/>
      <c r="X116" s="154"/>
      <c r="Y116" s="154"/>
      <c r="Z116" s="154"/>
    </row>
    <row r="117" spans="1:26" s="155" customFormat="1" x14ac:dyDescent="0.3">
      <c r="A117" s="154"/>
      <c r="B117" s="154"/>
      <c r="C117" s="154"/>
      <c r="D117" s="154"/>
      <c r="E117" s="154"/>
      <c r="F117" s="154"/>
      <c r="G117" s="154"/>
      <c r="H117" s="154"/>
      <c r="I117" s="154"/>
      <c r="J117" s="154"/>
      <c r="K117" s="154"/>
      <c r="L117" s="154"/>
      <c r="M117" s="154"/>
      <c r="N117" s="157"/>
      <c r="O117" s="154"/>
      <c r="P117" s="154"/>
      <c r="Q117" s="154"/>
      <c r="R117" s="154"/>
      <c r="S117" s="154"/>
      <c r="T117" s="154"/>
      <c r="U117" s="154"/>
      <c r="V117" s="154"/>
      <c r="W117" s="154"/>
      <c r="X117" s="154"/>
      <c r="Y117" s="154"/>
      <c r="Z117" s="154"/>
    </row>
    <row r="118" spans="1:26" s="155" customFormat="1" x14ac:dyDescent="0.3">
      <c r="A118" s="154"/>
      <c r="B118" s="154"/>
      <c r="C118" s="154"/>
      <c r="D118" s="154"/>
      <c r="E118" s="154"/>
      <c r="F118" s="154"/>
      <c r="G118" s="154"/>
      <c r="H118" s="154"/>
      <c r="I118" s="154"/>
      <c r="J118" s="154"/>
      <c r="K118" s="154"/>
      <c r="L118" s="154"/>
      <c r="M118" s="154"/>
      <c r="N118" s="157"/>
      <c r="O118" s="154"/>
      <c r="P118" s="154"/>
      <c r="Q118" s="154"/>
      <c r="R118" s="154"/>
      <c r="S118" s="154"/>
      <c r="T118" s="154"/>
      <c r="U118" s="154"/>
      <c r="V118" s="154"/>
      <c r="W118" s="154"/>
      <c r="X118" s="154"/>
      <c r="Y118" s="154"/>
      <c r="Z118" s="154"/>
    </row>
    <row r="119" spans="1:26" s="155" customFormat="1" x14ac:dyDescent="0.3">
      <c r="A119" s="154"/>
      <c r="B119" s="154"/>
      <c r="C119" s="154"/>
      <c r="D119" s="154"/>
      <c r="E119" s="154"/>
      <c r="F119" s="154"/>
      <c r="G119" s="154"/>
      <c r="H119" s="154"/>
      <c r="I119" s="154"/>
      <c r="J119" s="154"/>
      <c r="K119" s="154"/>
      <c r="L119" s="154"/>
      <c r="M119" s="154"/>
      <c r="N119" s="157"/>
      <c r="O119" s="154"/>
      <c r="P119" s="154"/>
      <c r="Q119" s="154"/>
      <c r="R119" s="154"/>
      <c r="S119" s="154"/>
      <c r="T119" s="154"/>
      <c r="U119" s="154"/>
      <c r="V119" s="154"/>
      <c r="W119" s="154"/>
      <c r="X119" s="154"/>
      <c r="Y119" s="154"/>
      <c r="Z119" s="154"/>
    </row>
    <row r="120" spans="1:26" s="155" customFormat="1" x14ac:dyDescent="0.3">
      <c r="A120" s="154"/>
      <c r="B120" s="154"/>
      <c r="C120" s="154"/>
      <c r="D120" s="154"/>
      <c r="E120" s="154"/>
      <c r="F120" s="154"/>
      <c r="G120" s="154"/>
      <c r="H120" s="154"/>
      <c r="I120" s="154"/>
      <c r="J120" s="154"/>
      <c r="K120" s="154"/>
      <c r="L120" s="154"/>
      <c r="M120" s="154"/>
      <c r="N120" s="157"/>
      <c r="O120" s="154"/>
      <c r="P120" s="154"/>
      <c r="Q120" s="154"/>
      <c r="R120" s="154"/>
      <c r="S120" s="154"/>
      <c r="T120" s="154"/>
      <c r="U120" s="154"/>
      <c r="V120" s="154"/>
      <c r="W120" s="154"/>
      <c r="X120" s="154"/>
      <c r="Y120" s="154"/>
      <c r="Z120" s="154"/>
    </row>
    <row r="121" spans="1:26" s="155" customFormat="1" x14ac:dyDescent="0.3">
      <c r="A121" s="154"/>
      <c r="B121" s="154"/>
      <c r="C121" s="154"/>
      <c r="D121" s="154"/>
      <c r="E121" s="154"/>
      <c r="F121" s="154"/>
      <c r="G121" s="154"/>
      <c r="H121" s="154"/>
      <c r="I121" s="154"/>
      <c r="J121" s="154"/>
      <c r="K121" s="154"/>
      <c r="L121" s="154"/>
      <c r="M121" s="154"/>
      <c r="N121" s="157"/>
      <c r="O121" s="154"/>
      <c r="P121" s="154"/>
      <c r="Q121" s="154"/>
      <c r="R121" s="154"/>
      <c r="S121" s="154"/>
      <c r="T121" s="154"/>
      <c r="U121" s="154"/>
      <c r="V121" s="154"/>
      <c r="W121" s="154"/>
      <c r="X121" s="154"/>
      <c r="Y121" s="154"/>
      <c r="Z121" s="154"/>
    </row>
    <row r="122" spans="1:26" s="155" customFormat="1" x14ac:dyDescent="0.3">
      <c r="A122" s="154"/>
      <c r="B122" s="154"/>
      <c r="C122" s="154"/>
      <c r="D122" s="154"/>
      <c r="E122" s="154"/>
      <c r="F122" s="154"/>
      <c r="G122" s="154"/>
      <c r="H122" s="154"/>
      <c r="I122" s="154"/>
      <c r="J122" s="154"/>
      <c r="K122" s="154"/>
      <c r="L122" s="154"/>
      <c r="M122" s="154"/>
      <c r="N122" s="157"/>
      <c r="O122" s="154"/>
      <c r="P122" s="154"/>
      <c r="Q122" s="154"/>
      <c r="R122" s="154"/>
      <c r="S122" s="154"/>
      <c r="T122" s="154"/>
      <c r="U122" s="154"/>
      <c r="V122" s="154"/>
      <c r="W122" s="154"/>
      <c r="X122" s="154"/>
      <c r="Y122" s="154"/>
      <c r="Z122" s="154"/>
    </row>
    <row r="123" spans="1:26" s="155" customFormat="1" x14ac:dyDescent="0.3">
      <c r="A123" s="154"/>
      <c r="B123" s="154"/>
      <c r="C123" s="154"/>
      <c r="D123" s="154"/>
      <c r="E123" s="154"/>
      <c r="F123" s="154"/>
      <c r="G123" s="154"/>
      <c r="H123" s="154"/>
      <c r="I123" s="154"/>
      <c r="J123" s="154"/>
      <c r="K123" s="154"/>
      <c r="L123" s="154"/>
      <c r="M123" s="154"/>
      <c r="N123" s="157"/>
      <c r="O123" s="154"/>
      <c r="P123" s="154"/>
      <c r="Q123" s="154"/>
      <c r="R123" s="154"/>
      <c r="S123" s="154"/>
      <c r="T123" s="154"/>
      <c r="U123" s="154"/>
      <c r="V123" s="154"/>
      <c r="W123" s="154"/>
      <c r="X123" s="154"/>
      <c r="Y123" s="154"/>
      <c r="Z123" s="154"/>
    </row>
    <row r="124" spans="1:26" s="155" customFormat="1" x14ac:dyDescent="0.3">
      <c r="A124" s="154"/>
      <c r="B124" s="154"/>
      <c r="C124" s="154"/>
      <c r="D124" s="154"/>
      <c r="E124" s="154"/>
      <c r="F124" s="154"/>
      <c r="G124" s="154"/>
      <c r="H124" s="154"/>
      <c r="I124" s="154"/>
      <c r="J124" s="154"/>
      <c r="K124" s="154"/>
      <c r="L124" s="154"/>
      <c r="M124" s="154"/>
      <c r="N124" s="157"/>
      <c r="O124" s="154"/>
      <c r="P124" s="154"/>
      <c r="Q124" s="154"/>
      <c r="R124" s="154"/>
      <c r="S124" s="154"/>
      <c r="T124" s="154"/>
      <c r="U124" s="154"/>
      <c r="V124" s="154"/>
      <c r="W124" s="154"/>
      <c r="X124" s="154"/>
      <c r="Y124" s="154"/>
      <c r="Z124" s="154"/>
    </row>
    <row r="125" spans="1:26" s="155" customFormat="1" x14ac:dyDescent="0.3">
      <c r="A125" s="154"/>
      <c r="B125" s="154"/>
      <c r="C125" s="154"/>
      <c r="D125" s="154"/>
      <c r="E125" s="154"/>
      <c r="F125" s="154"/>
      <c r="G125" s="154"/>
      <c r="H125" s="154"/>
      <c r="I125" s="154"/>
      <c r="J125" s="154"/>
      <c r="K125" s="154"/>
      <c r="L125" s="154"/>
      <c r="M125" s="154"/>
      <c r="N125" s="157"/>
      <c r="O125" s="154"/>
      <c r="P125" s="154"/>
      <c r="Q125" s="154"/>
      <c r="R125" s="154"/>
      <c r="S125" s="154"/>
      <c r="T125" s="154"/>
      <c r="U125" s="154"/>
      <c r="V125" s="154"/>
      <c r="W125" s="154"/>
      <c r="X125" s="154"/>
      <c r="Y125" s="154"/>
      <c r="Z125" s="154"/>
    </row>
    <row r="126" spans="1:26" s="155" customFormat="1" x14ac:dyDescent="0.3">
      <c r="A126" s="154"/>
      <c r="B126" s="154"/>
      <c r="C126" s="154"/>
      <c r="D126" s="154"/>
      <c r="E126" s="154"/>
      <c r="F126" s="154"/>
      <c r="G126" s="154"/>
      <c r="H126" s="154"/>
      <c r="I126" s="154"/>
      <c r="J126" s="154"/>
      <c r="K126" s="154"/>
      <c r="L126" s="154"/>
      <c r="M126" s="154"/>
      <c r="N126" s="157"/>
      <c r="O126" s="154"/>
      <c r="P126" s="154"/>
      <c r="Q126" s="154"/>
      <c r="R126" s="154"/>
      <c r="S126" s="154"/>
      <c r="T126" s="154"/>
      <c r="U126" s="154"/>
      <c r="V126" s="154"/>
      <c r="W126" s="154"/>
      <c r="X126" s="154"/>
      <c r="Y126" s="154"/>
      <c r="Z126" s="154"/>
    </row>
    <row r="127" spans="1:26" s="155" customFormat="1" x14ac:dyDescent="0.3">
      <c r="A127" s="154"/>
      <c r="B127" s="154"/>
      <c r="C127" s="154"/>
      <c r="D127" s="154"/>
      <c r="E127" s="154"/>
      <c r="F127" s="154"/>
      <c r="G127" s="154"/>
      <c r="H127" s="154"/>
      <c r="I127" s="154"/>
      <c r="J127" s="154"/>
      <c r="K127" s="154"/>
      <c r="L127" s="154"/>
      <c r="M127" s="154"/>
      <c r="N127" s="157"/>
      <c r="O127" s="154"/>
      <c r="P127" s="154"/>
      <c r="Q127" s="154"/>
      <c r="R127" s="154"/>
      <c r="S127" s="154"/>
      <c r="T127" s="154"/>
      <c r="U127" s="154"/>
      <c r="V127" s="154"/>
      <c r="W127" s="154"/>
      <c r="X127" s="154"/>
      <c r="Y127" s="154"/>
      <c r="Z127" s="154"/>
    </row>
    <row r="128" spans="1:26" s="155" customFormat="1" x14ac:dyDescent="0.3">
      <c r="A128" s="154"/>
      <c r="B128" s="154"/>
      <c r="C128" s="154"/>
      <c r="D128" s="154"/>
      <c r="E128" s="154"/>
      <c r="F128" s="154"/>
      <c r="G128" s="154"/>
      <c r="H128" s="154"/>
      <c r="I128" s="154"/>
      <c r="J128" s="154"/>
      <c r="K128" s="154"/>
      <c r="L128" s="154"/>
      <c r="M128" s="154"/>
      <c r="N128" s="157"/>
      <c r="O128" s="154"/>
      <c r="P128" s="154"/>
      <c r="Q128" s="154"/>
      <c r="R128" s="154"/>
      <c r="S128" s="154"/>
      <c r="T128" s="154"/>
      <c r="U128" s="154"/>
      <c r="V128" s="154"/>
      <c r="W128" s="154"/>
      <c r="X128" s="154"/>
      <c r="Y128" s="154"/>
      <c r="Z128" s="154"/>
    </row>
    <row r="129" spans="1:26" s="155" customFormat="1" x14ac:dyDescent="0.3">
      <c r="A129" s="154"/>
      <c r="B129" s="154"/>
      <c r="C129" s="154"/>
      <c r="D129" s="154"/>
      <c r="E129" s="154"/>
      <c r="F129" s="154"/>
      <c r="G129" s="154"/>
      <c r="H129" s="154"/>
      <c r="I129" s="154"/>
      <c r="J129" s="154"/>
      <c r="K129" s="154"/>
      <c r="L129" s="154"/>
      <c r="M129" s="154"/>
      <c r="N129" s="157"/>
      <c r="O129" s="154"/>
      <c r="P129" s="154"/>
      <c r="Q129" s="154"/>
      <c r="R129" s="154"/>
      <c r="S129" s="154"/>
      <c r="T129" s="154"/>
      <c r="U129" s="154"/>
      <c r="V129" s="154"/>
      <c r="W129" s="154"/>
      <c r="X129" s="154"/>
      <c r="Y129" s="154"/>
      <c r="Z129" s="154"/>
    </row>
    <row r="130" spans="1:26" s="155" customFormat="1" x14ac:dyDescent="0.3">
      <c r="A130" s="154"/>
      <c r="B130" s="154"/>
      <c r="C130" s="154"/>
      <c r="D130" s="154"/>
      <c r="E130" s="154"/>
      <c r="F130" s="154"/>
      <c r="G130" s="154"/>
      <c r="H130" s="154"/>
      <c r="I130" s="154"/>
      <c r="J130" s="154"/>
      <c r="K130" s="154"/>
      <c r="L130" s="154"/>
      <c r="M130" s="154"/>
      <c r="N130" s="157"/>
      <c r="O130" s="154"/>
      <c r="P130" s="154"/>
      <c r="Q130" s="154"/>
      <c r="R130" s="154"/>
      <c r="S130" s="154"/>
      <c r="T130" s="154"/>
      <c r="U130" s="154"/>
      <c r="V130" s="154"/>
      <c r="W130" s="154"/>
      <c r="X130" s="154"/>
      <c r="Y130" s="154"/>
      <c r="Z130" s="154"/>
    </row>
    <row r="131" spans="1:26" s="155" customFormat="1" x14ac:dyDescent="0.3">
      <c r="A131" s="154"/>
      <c r="B131" s="154"/>
      <c r="C131" s="154"/>
      <c r="D131" s="154"/>
      <c r="E131" s="154"/>
      <c r="F131" s="154"/>
      <c r="G131" s="154"/>
      <c r="H131" s="154"/>
      <c r="I131" s="154"/>
      <c r="J131" s="154"/>
      <c r="K131" s="154"/>
      <c r="L131" s="154"/>
      <c r="M131" s="154"/>
      <c r="N131" s="157"/>
      <c r="O131" s="154"/>
      <c r="P131" s="154"/>
      <c r="Q131" s="154"/>
      <c r="R131" s="154"/>
      <c r="S131" s="154"/>
      <c r="T131" s="154"/>
      <c r="U131" s="154"/>
      <c r="V131" s="154"/>
      <c r="W131" s="154"/>
      <c r="X131" s="154"/>
      <c r="Y131" s="154"/>
      <c r="Z131" s="154"/>
    </row>
    <row r="132" spans="1:26" s="155" customFormat="1" x14ac:dyDescent="0.3">
      <c r="A132" s="154"/>
      <c r="B132" s="154"/>
      <c r="C132" s="154"/>
      <c r="D132" s="154"/>
      <c r="E132" s="154"/>
      <c r="F132" s="154"/>
      <c r="G132" s="154"/>
      <c r="H132" s="154"/>
      <c r="I132" s="154"/>
      <c r="J132" s="154"/>
      <c r="K132" s="154"/>
      <c r="L132" s="154"/>
      <c r="M132" s="154"/>
      <c r="N132" s="157"/>
      <c r="O132" s="154"/>
      <c r="P132" s="154"/>
      <c r="Q132" s="154"/>
      <c r="R132" s="154"/>
      <c r="S132" s="154"/>
      <c r="T132" s="154"/>
      <c r="U132" s="154"/>
      <c r="V132" s="154"/>
      <c r="W132" s="154"/>
      <c r="X132" s="154"/>
      <c r="Y132" s="154"/>
      <c r="Z132" s="154"/>
    </row>
    <row r="133" spans="1:26" s="155" customFormat="1" x14ac:dyDescent="0.3">
      <c r="A133" s="154"/>
      <c r="B133" s="154"/>
      <c r="C133" s="154"/>
      <c r="D133" s="154"/>
      <c r="E133" s="154"/>
      <c r="F133" s="154"/>
      <c r="G133" s="154"/>
      <c r="H133" s="154"/>
      <c r="I133" s="154"/>
      <c r="J133" s="154"/>
      <c r="K133" s="154"/>
      <c r="L133" s="154"/>
      <c r="M133" s="154"/>
      <c r="N133" s="157"/>
      <c r="O133" s="154"/>
      <c r="P133" s="154"/>
      <c r="Q133" s="154"/>
      <c r="R133" s="154"/>
      <c r="S133" s="154"/>
      <c r="T133" s="154"/>
      <c r="U133" s="154"/>
      <c r="V133" s="154"/>
      <c r="W133" s="154"/>
      <c r="X133" s="154"/>
      <c r="Y133" s="154"/>
      <c r="Z133" s="154"/>
    </row>
    <row r="134" spans="1:26" s="155" customFormat="1" x14ac:dyDescent="0.3">
      <c r="A134" s="154"/>
      <c r="B134" s="154"/>
      <c r="C134" s="154"/>
      <c r="D134" s="154"/>
      <c r="E134" s="154"/>
      <c r="F134" s="154"/>
      <c r="G134" s="154"/>
      <c r="H134" s="154"/>
      <c r="I134" s="154"/>
      <c r="J134" s="154"/>
      <c r="K134" s="154"/>
      <c r="L134" s="154"/>
      <c r="M134" s="154"/>
      <c r="N134" s="157"/>
      <c r="O134" s="154"/>
      <c r="P134" s="154"/>
      <c r="Q134" s="154"/>
      <c r="R134" s="154"/>
      <c r="S134" s="154"/>
      <c r="T134" s="154"/>
      <c r="U134" s="154"/>
      <c r="V134" s="154"/>
      <c r="W134" s="154"/>
      <c r="X134" s="154"/>
      <c r="Y134" s="154"/>
      <c r="Z134" s="154"/>
    </row>
    <row r="135" spans="1:26" s="155" customFormat="1" x14ac:dyDescent="0.3">
      <c r="A135" s="154"/>
      <c r="B135" s="154"/>
      <c r="C135" s="154"/>
      <c r="D135" s="154"/>
      <c r="E135" s="154"/>
      <c r="F135" s="154"/>
      <c r="G135" s="154"/>
      <c r="H135" s="154"/>
      <c r="I135" s="154"/>
      <c r="J135" s="154"/>
      <c r="K135" s="154"/>
      <c r="L135" s="154"/>
      <c r="M135" s="154"/>
      <c r="N135" s="157"/>
      <c r="O135" s="154"/>
      <c r="P135" s="154"/>
      <c r="Q135" s="154"/>
      <c r="R135" s="154"/>
      <c r="S135" s="154"/>
      <c r="T135" s="154"/>
      <c r="U135" s="154"/>
      <c r="V135" s="154"/>
      <c r="W135" s="154"/>
      <c r="X135" s="154"/>
      <c r="Y135" s="154"/>
      <c r="Z135" s="154"/>
    </row>
    <row r="136" spans="1:26" s="155" customFormat="1" x14ac:dyDescent="0.3">
      <c r="A136" s="154"/>
      <c r="B136" s="154"/>
      <c r="C136" s="154"/>
      <c r="D136" s="154"/>
      <c r="E136" s="154"/>
      <c r="F136" s="154"/>
      <c r="G136" s="154"/>
      <c r="H136" s="154"/>
      <c r="I136" s="154"/>
      <c r="J136" s="154"/>
      <c r="K136" s="154"/>
      <c r="L136" s="154"/>
      <c r="M136" s="154"/>
      <c r="N136" s="157"/>
      <c r="O136" s="154"/>
      <c r="P136" s="154"/>
      <c r="Q136" s="154"/>
      <c r="R136" s="154"/>
      <c r="S136" s="154"/>
      <c r="T136" s="154"/>
      <c r="U136" s="154"/>
      <c r="V136" s="154"/>
      <c r="W136" s="154"/>
      <c r="X136" s="154"/>
      <c r="Y136" s="154"/>
      <c r="Z136" s="154"/>
    </row>
    <row r="137" spans="1:26" s="155" customFormat="1" x14ac:dyDescent="0.3">
      <c r="A137" s="154"/>
      <c r="B137" s="154"/>
      <c r="C137" s="154"/>
      <c r="D137" s="154"/>
      <c r="E137" s="154"/>
      <c r="F137" s="154"/>
      <c r="G137" s="154"/>
      <c r="H137" s="154"/>
      <c r="I137" s="154"/>
      <c r="J137" s="154"/>
      <c r="K137" s="154"/>
      <c r="L137" s="154"/>
      <c r="M137" s="154"/>
      <c r="N137" s="157"/>
      <c r="O137" s="154"/>
      <c r="P137" s="154"/>
      <c r="Q137" s="154"/>
      <c r="R137" s="154"/>
      <c r="S137" s="154"/>
      <c r="T137" s="154"/>
      <c r="U137" s="154"/>
      <c r="V137" s="154"/>
      <c r="W137" s="154"/>
      <c r="X137" s="154"/>
      <c r="Y137" s="154"/>
      <c r="Z137" s="154"/>
    </row>
    <row r="138" spans="1:26" s="155" customFormat="1" x14ac:dyDescent="0.3">
      <c r="A138" s="154"/>
      <c r="B138" s="154"/>
      <c r="C138" s="154"/>
      <c r="D138" s="154"/>
      <c r="E138" s="154"/>
      <c r="F138" s="154"/>
      <c r="G138" s="154"/>
      <c r="H138" s="154"/>
      <c r="I138" s="154"/>
      <c r="J138" s="154"/>
      <c r="K138" s="154"/>
      <c r="L138" s="154"/>
      <c r="M138" s="154"/>
      <c r="N138" s="157"/>
      <c r="O138" s="154"/>
      <c r="P138" s="154"/>
      <c r="Q138" s="154"/>
      <c r="R138" s="154"/>
      <c r="S138" s="154"/>
      <c r="T138" s="154"/>
      <c r="U138" s="154"/>
      <c r="V138" s="154"/>
      <c r="W138" s="154"/>
      <c r="X138" s="154"/>
      <c r="Y138" s="154"/>
      <c r="Z138" s="154"/>
    </row>
    <row r="139" spans="1:26" s="155" customFormat="1" x14ac:dyDescent="0.3">
      <c r="A139" s="154"/>
      <c r="B139" s="154"/>
      <c r="C139" s="154"/>
      <c r="D139" s="154"/>
      <c r="E139" s="154"/>
      <c r="F139" s="154"/>
      <c r="G139" s="154"/>
      <c r="H139" s="154"/>
      <c r="I139" s="154"/>
      <c r="J139" s="154"/>
      <c r="K139" s="154"/>
      <c r="L139" s="154"/>
      <c r="M139" s="154"/>
      <c r="N139" s="157"/>
      <c r="O139" s="154"/>
      <c r="P139" s="154"/>
      <c r="Q139" s="154"/>
      <c r="R139" s="154"/>
      <c r="S139" s="154"/>
      <c r="T139" s="154"/>
      <c r="U139" s="154"/>
      <c r="V139" s="154"/>
      <c r="W139" s="154"/>
      <c r="X139" s="154"/>
      <c r="Y139" s="154"/>
      <c r="Z139" s="154"/>
    </row>
    <row r="140" spans="1:26" s="155" customFormat="1" x14ac:dyDescent="0.3">
      <c r="A140" s="154"/>
      <c r="B140" s="154"/>
      <c r="C140" s="154"/>
      <c r="D140" s="154"/>
      <c r="E140" s="154"/>
      <c r="F140" s="154"/>
      <c r="G140" s="154"/>
      <c r="H140" s="154"/>
      <c r="I140" s="154"/>
      <c r="J140" s="154"/>
      <c r="K140" s="154"/>
      <c r="L140" s="154"/>
      <c r="M140" s="154"/>
      <c r="N140" s="157"/>
      <c r="O140" s="154"/>
      <c r="P140" s="154"/>
      <c r="Q140" s="154"/>
      <c r="R140" s="154"/>
      <c r="S140" s="154"/>
      <c r="T140" s="154"/>
      <c r="U140" s="154"/>
      <c r="V140" s="154"/>
      <c r="W140" s="154"/>
      <c r="X140" s="154"/>
      <c r="Y140" s="154"/>
      <c r="Z140" s="154"/>
    </row>
    <row r="141" spans="1:26" s="155" customFormat="1" x14ac:dyDescent="0.3">
      <c r="A141" s="154"/>
      <c r="B141" s="154"/>
      <c r="C141" s="154"/>
      <c r="D141" s="154"/>
      <c r="E141" s="154"/>
      <c r="F141" s="154"/>
      <c r="G141" s="154"/>
      <c r="H141" s="154"/>
      <c r="I141" s="154"/>
      <c r="J141" s="154"/>
      <c r="K141" s="154"/>
      <c r="L141" s="154"/>
      <c r="M141" s="154"/>
      <c r="N141" s="157"/>
      <c r="O141" s="154"/>
      <c r="P141" s="154"/>
      <c r="Q141" s="154"/>
      <c r="R141" s="154"/>
      <c r="S141" s="154"/>
      <c r="T141" s="154"/>
      <c r="U141" s="154"/>
      <c r="V141" s="154"/>
      <c r="W141" s="154"/>
      <c r="X141" s="154"/>
      <c r="Y141" s="154"/>
      <c r="Z141" s="154"/>
    </row>
    <row r="142" spans="1:26" s="155" customFormat="1" x14ac:dyDescent="0.3">
      <c r="A142" s="154"/>
      <c r="B142" s="154"/>
      <c r="C142" s="154"/>
      <c r="D142" s="154"/>
      <c r="E142" s="154"/>
      <c r="F142" s="154"/>
      <c r="G142" s="154"/>
      <c r="H142" s="154"/>
      <c r="I142" s="154"/>
      <c r="J142" s="154"/>
      <c r="K142" s="154"/>
      <c r="L142" s="154"/>
      <c r="M142" s="154"/>
      <c r="N142" s="157"/>
      <c r="O142" s="154"/>
      <c r="P142" s="154"/>
      <c r="Q142" s="154"/>
      <c r="R142" s="154"/>
      <c r="S142" s="154"/>
      <c r="T142" s="154"/>
      <c r="U142" s="154"/>
      <c r="V142" s="154"/>
      <c r="W142" s="154"/>
      <c r="X142" s="154"/>
      <c r="Y142" s="154"/>
      <c r="Z142" s="154"/>
    </row>
    <row r="143" spans="1:26" s="155" customFormat="1" x14ac:dyDescent="0.3">
      <c r="A143" s="154"/>
      <c r="B143" s="154"/>
      <c r="C143" s="154"/>
      <c r="D143" s="154"/>
      <c r="E143" s="154"/>
      <c r="F143" s="154"/>
      <c r="G143" s="154"/>
      <c r="H143" s="154"/>
      <c r="I143" s="154"/>
      <c r="J143" s="154"/>
      <c r="K143" s="154"/>
      <c r="L143" s="154"/>
      <c r="M143" s="154"/>
      <c r="N143" s="157"/>
      <c r="O143" s="154"/>
      <c r="P143" s="154"/>
      <c r="Q143" s="154"/>
      <c r="R143" s="154"/>
      <c r="S143" s="154"/>
      <c r="T143" s="154"/>
      <c r="U143" s="154"/>
      <c r="V143" s="154"/>
      <c r="W143" s="154"/>
      <c r="X143" s="154"/>
      <c r="Y143" s="154"/>
      <c r="Z143" s="154"/>
    </row>
    <row r="144" spans="1:26" s="155" customFormat="1" x14ac:dyDescent="0.3">
      <c r="A144" s="154"/>
      <c r="B144" s="154"/>
      <c r="C144" s="154"/>
      <c r="D144" s="154"/>
      <c r="E144" s="154"/>
      <c r="F144" s="154"/>
      <c r="G144" s="154"/>
      <c r="H144" s="154"/>
      <c r="I144" s="154"/>
      <c r="J144" s="154"/>
      <c r="K144" s="154"/>
      <c r="L144" s="154"/>
      <c r="M144" s="154"/>
      <c r="N144" s="157"/>
      <c r="O144" s="154"/>
      <c r="P144" s="154"/>
      <c r="Q144" s="154"/>
      <c r="R144" s="154"/>
      <c r="S144" s="154"/>
      <c r="T144" s="154"/>
      <c r="U144" s="154"/>
      <c r="V144" s="154"/>
      <c r="W144" s="154"/>
      <c r="X144" s="154"/>
      <c r="Y144" s="154"/>
      <c r="Z144" s="154"/>
    </row>
    <row r="145" spans="1:26" s="155" customFormat="1" x14ac:dyDescent="0.3">
      <c r="A145" s="154"/>
      <c r="B145" s="154"/>
      <c r="C145" s="154"/>
      <c r="D145" s="154"/>
      <c r="E145" s="154"/>
      <c r="F145" s="154"/>
      <c r="G145" s="154"/>
      <c r="H145" s="154"/>
      <c r="I145" s="154"/>
      <c r="J145" s="154"/>
      <c r="K145" s="154"/>
      <c r="L145" s="154"/>
      <c r="M145" s="154"/>
      <c r="N145" s="157"/>
      <c r="O145" s="154"/>
      <c r="P145" s="154"/>
      <c r="Q145" s="154"/>
      <c r="R145" s="154"/>
      <c r="S145" s="154"/>
      <c r="T145" s="154"/>
      <c r="U145" s="154"/>
      <c r="V145" s="154"/>
      <c r="W145" s="154"/>
      <c r="X145" s="154"/>
      <c r="Y145" s="154"/>
      <c r="Z145" s="154"/>
    </row>
    <row r="146" spans="1:26" s="155" customFormat="1" x14ac:dyDescent="0.3">
      <c r="A146" s="154"/>
      <c r="B146" s="154"/>
      <c r="C146" s="154"/>
      <c r="D146" s="154"/>
      <c r="E146" s="154"/>
      <c r="F146" s="154"/>
      <c r="G146" s="154"/>
      <c r="H146" s="154"/>
      <c r="I146" s="154"/>
      <c r="J146" s="154"/>
      <c r="K146" s="154"/>
      <c r="L146" s="154"/>
      <c r="M146" s="154"/>
      <c r="N146" s="157"/>
      <c r="O146" s="154"/>
      <c r="P146" s="154"/>
      <c r="Q146" s="154"/>
      <c r="R146" s="154"/>
      <c r="S146" s="154"/>
      <c r="T146" s="154"/>
      <c r="U146" s="154"/>
      <c r="V146" s="154"/>
      <c r="W146" s="154"/>
      <c r="X146" s="154"/>
      <c r="Y146" s="154"/>
      <c r="Z146" s="154"/>
    </row>
    <row r="147" spans="1:26" s="155" customFormat="1" x14ac:dyDescent="0.3">
      <c r="A147" s="154"/>
      <c r="B147" s="154"/>
      <c r="C147" s="154"/>
      <c r="D147" s="154"/>
      <c r="E147" s="154"/>
      <c r="F147" s="154"/>
      <c r="G147" s="154"/>
      <c r="H147" s="154"/>
      <c r="I147" s="154"/>
      <c r="J147" s="154"/>
      <c r="K147" s="154"/>
      <c r="L147" s="154"/>
      <c r="M147" s="154"/>
      <c r="N147" s="157"/>
      <c r="O147" s="154"/>
      <c r="P147" s="154"/>
      <c r="Q147" s="154"/>
      <c r="R147" s="154"/>
      <c r="S147" s="154"/>
      <c r="T147" s="154"/>
      <c r="U147" s="154"/>
      <c r="V147" s="154"/>
      <c r="W147" s="154"/>
      <c r="X147" s="154"/>
      <c r="Y147" s="154"/>
      <c r="Z147" s="154"/>
    </row>
    <row r="148" spans="1:26" s="155" customFormat="1" x14ac:dyDescent="0.3">
      <c r="A148" s="154"/>
      <c r="B148" s="154"/>
      <c r="C148" s="154"/>
      <c r="D148" s="154"/>
      <c r="E148" s="154"/>
      <c r="F148" s="154"/>
      <c r="G148" s="154"/>
      <c r="H148" s="154"/>
      <c r="I148" s="154"/>
      <c r="J148" s="154"/>
      <c r="K148" s="154"/>
      <c r="L148" s="154"/>
      <c r="M148" s="154"/>
      <c r="N148" s="157"/>
      <c r="O148" s="154"/>
      <c r="P148" s="154"/>
      <c r="Q148" s="154"/>
      <c r="R148" s="154"/>
      <c r="S148" s="154"/>
      <c r="T148" s="154"/>
      <c r="U148" s="154"/>
      <c r="V148" s="154"/>
      <c r="W148" s="154"/>
      <c r="X148" s="154"/>
      <c r="Y148" s="154"/>
      <c r="Z148" s="154"/>
    </row>
    <row r="149" spans="1:26" s="155" customFormat="1" x14ac:dyDescent="0.3">
      <c r="A149" s="154"/>
      <c r="B149" s="154"/>
      <c r="C149" s="154"/>
      <c r="D149" s="154"/>
      <c r="E149" s="154"/>
      <c r="F149" s="154"/>
      <c r="G149" s="154"/>
      <c r="H149" s="154"/>
      <c r="I149" s="154"/>
      <c r="J149" s="154"/>
      <c r="K149" s="154"/>
      <c r="L149" s="154"/>
      <c r="M149" s="154"/>
      <c r="N149" s="157"/>
      <c r="O149" s="154"/>
      <c r="P149" s="154"/>
      <c r="Q149" s="154"/>
      <c r="R149" s="154"/>
      <c r="S149" s="154"/>
      <c r="T149" s="154"/>
      <c r="U149" s="154"/>
      <c r="V149" s="154"/>
      <c r="W149" s="154"/>
      <c r="X149" s="154"/>
      <c r="Y149" s="154"/>
      <c r="Z149" s="154"/>
    </row>
    <row r="150" spans="1:26" s="155" customFormat="1" x14ac:dyDescent="0.3">
      <c r="A150" s="154"/>
      <c r="B150" s="154"/>
      <c r="C150" s="154"/>
      <c r="D150" s="154"/>
      <c r="E150" s="154"/>
      <c r="F150" s="154"/>
      <c r="G150" s="154"/>
      <c r="H150" s="154"/>
      <c r="I150" s="154"/>
      <c r="J150" s="154"/>
      <c r="K150" s="154"/>
      <c r="L150" s="154"/>
      <c r="M150" s="154"/>
      <c r="N150" s="157"/>
      <c r="O150" s="154"/>
      <c r="P150" s="154"/>
      <c r="Q150" s="154"/>
      <c r="R150" s="154"/>
      <c r="S150" s="154"/>
      <c r="T150" s="154"/>
      <c r="U150" s="154"/>
      <c r="V150" s="154"/>
      <c r="W150" s="154"/>
      <c r="X150" s="154"/>
      <c r="Y150" s="154"/>
      <c r="Z150" s="154"/>
    </row>
    <row r="151" spans="1:26" s="155" customFormat="1" x14ac:dyDescent="0.3">
      <c r="A151" s="154"/>
      <c r="B151" s="154"/>
      <c r="C151" s="154"/>
      <c r="D151" s="154"/>
      <c r="E151" s="154"/>
      <c r="F151" s="154"/>
      <c r="G151" s="154"/>
      <c r="H151" s="154"/>
      <c r="I151" s="154"/>
      <c r="J151" s="154"/>
      <c r="K151" s="154"/>
      <c r="L151" s="154"/>
      <c r="M151" s="154"/>
      <c r="N151" s="157"/>
      <c r="O151" s="154"/>
      <c r="P151" s="154"/>
      <c r="Q151" s="154"/>
      <c r="R151" s="154"/>
      <c r="S151" s="154"/>
      <c r="T151" s="154"/>
      <c r="U151" s="154"/>
      <c r="V151" s="154"/>
      <c r="W151" s="154"/>
      <c r="X151" s="154"/>
      <c r="Y151" s="154"/>
      <c r="Z151" s="154"/>
    </row>
    <row r="152" spans="1:26" s="155" customFormat="1" x14ac:dyDescent="0.3">
      <c r="A152" s="154"/>
      <c r="B152" s="154"/>
      <c r="C152" s="154"/>
      <c r="D152" s="154"/>
      <c r="E152" s="154"/>
      <c r="F152" s="154"/>
      <c r="G152" s="154"/>
      <c r="H152" s="154"/>
      <c r="I152" s="154"/>
      <c r="J152" s="154"/>
      <c r="K152" s="154"/>
      <c r="L152" s="154"/>
      <c r="M152" s="154"/>
      <c r="N152" s="157"/>
      <c r="O152" s="154"/>
      <c r="P152" s="154"/>
      <c r="Q152" s="154"/>
      <c r="R152" s="154"/>
      <c r="S152" s="154"/>
      <c r="T152" s="154"/>
      <c r="U152" s="154"/>
      <c r="V152" s="154"/>
      <c r="W152" s="154"/>
      <c r="X152" s="154"/>
      <c r="Y152" s="154"/>
      <c r="Z152" s="154"/>
    </row>
    <row r="153" spans="1:26" s="155" customFormat="1" x14ac:dyDescent="0.3">
      <c r="A153" s="154"/>
      <c r="B153" s="154"/>
      <c r="C153" s="154"/>
      <c r="D153" s="154"/>
      <c r="E153" s="154"/>
      <c r="F153" s="154"/>
      <c r="G153" s="154"/>
      <c r="H153" s="154"/>
      <c r="I153" s="154"/>
      <c r="J153" s="154"/>
      <c r="K153" s="154"/>
      <c r="L153" s="154"/>
      <c r="M153" s="154"/>
      <c r="N153" s="157"/>
      <c r="O153" s="154"/>
      <c r="P153" s="154"/>
      <c r="Q153" s="154"/>
      <c r="R153" s="154"/>
      <c r="S153" s="154"/>
      <c r="T153" s="154"/>
      <c r="U153" s="154"/>
      <c r="V153" s="154"/>
      <c r="W153" s="154"/>
      <c r="X153" s="154"/>
      <c r="Y153" s="154"/>
      <c r="Z153" s="154"/>
    </row>
    <row r="154" spans="1:26" s="155" customFormat="1" x14ac:dyDescent="0.3">
      <c r="A154" s="154"/>
      <c r="B154" s="154"/>
      <c r="C154" s="154"/>
      <c r="D154" s="154"/>
      <c r="E154" s="154"/>
      <c r="F154" s="154"/>
      <c r="G154" s="154"/>
      <c r="H154" s="154"/>
      <c r="I154" s="154"/>
      <c r="J154" s="154"/>
      <c r="K154" s="154"/>
      <c r="L154" s="154"/>
      <c r="M154" s="154"/>
      <c r="N154" s="157"/>
      <c r="O154" s="154"/>
      <c r="P154" s="154"/>
      <c r="Q154" s="154"/>
      <c r="R154" s="154"/>
      <c r="S154" s="154"/>
      <c r="T154" s="154"/>
      <c r="U154" s="154"/>
      <c r="V154" s="154"/>
      <c r="W154" s="154"/>
      <c r="X154" s="154"/>
      <c r="Y154" s="154"/>
      <c r="Z154" s="154"/>
    </row>
    <row r="155" spans="1:26" s="155" customFormat="1" x14ac:dyDescent="0.3">
      <c r="A155" s="154"/>
      <c r="B155" s="154"/>
      <c r="C155" s="154"/>
      <c r="D155" s="154"/>
      <c r="E155" s="154"/>
      <c r="F155" s="154"/>
      <c r="G155" s="154"/>
      <c r="H155" s="154"/>
      <c r="I155" s="154"/>
      <c r="J155" s="154"/>
      <c r="K155" s="154"/>
      <c r="L155" s="154"/>
      <c r="M155" s="154"/>
      <c r="N155" s="157"/>
      <c r="O155" s="154"/>
      <c r="P155" s="154"/>
      <c r="Q155" s="154"/>
      <c r="R155" s="154"/>
      <c r="S155" s="154"/>
      <c r="T155" s="154"/>
      <c r="U155" s="154"/>
      <c r="V155" s="154"/>
      <c r="W155" s="154"/>
      <c r="X155" s="154"/>
      <c r="Y155" s="154"/>
      <c r="Z155" s="154"/>
    </row>
    <row r="156" spans="1:26" s="155" customFormat="1" x14ac:dyDescent="0.3">
      <c r="A156" s="154"/>
      <c r="B156" s="154"/>
      <c r="C156" s="154"/>
      <c r="D156" s="154"/>
      <c r="E156" s="154"/>
      <c r="F156" s="154"/>
      <c r="G156" s="154"/>
      <c r="H156" s="154"/>
      <c r="I156" s="154"/>
      <c r="J156" s="154"/>
      <c r="K156" s="154"/>
      <c r="L156" s="154"/>
      <c r="M156" s="154"/>
      <c r="N156" s="157"/>
      <c r="O156" s="154"/>
      <c r="P156" s="154"/>
      <c r="Q156" s="154"/>
      <c r="R156" s="154"/>
      <c r="S156" s="154"/>
      <c r="T156" s="154"/>
      <c r="U156" s="154"/>
      <c r="V156" s="154"/>
      <c r="W156" s="154"/>
      <c r="X156" s="154"/>
      <c r="Y156" s="154"/>
      <c r="Z156" s="154"/>
    </row>
    <row r="157" spans="1:26" s="155" customFormat="1" x14ac:dyDescent="0.3">
      <c r="A157" s="154"/>
      <c r="B157" s="154"/>
      <c r="C157" s="154"/>
      <c r="D157" s="154"/>
      <c r="E157" s="154"/>
      <c r="F157" s="154"/>
      <c r="G157" s="154"/>
      <c r="H157" s="154"/>
      <c r="I157" s="154"/>
      <c r="J157" s="154"/>
      <c r="K157" s="154"/>
      <c r="L157" s="154"/>
      <c r="M157" s="154"/>
      <c r="N157" s="157"/>
      <c r="O157" s="154"/>
      <c r="P157" s="154"/>
      <c r="Q157" s="154"/>
      <c r="R157" s="154"/>
      <c r="S157" s="154"/>
      <c r="T157" s="154"/>
      <c r="U157" s="154"/>
      <c r="V157" s="154"/>
      <c r="W157" s="154"/>
      <c r="X157" s="154"/>
      <c r="Y157" s="154"/>
      <c r="Z157" s="154"/>
    </row>
    <row r="158" spans="1:26" s="155" customFormat="1" x14ac:dyDescent="0.3">
      <c r="A158" s="154"/>
      <c r="B158" s="154"/>
      <c r="C158" s="154"/>
      <c r="D158" s="154"/>
      <c r="E158" s="154"/>
      <c r="F158" s="154"/>
      <c r="G158" s="154"/>
      <c r="H158" s="154"/>
      <c r="I158" s="154"/>
      <c r="J158" s="154"/>
      <c r="K158" s="154"/>
      <c r="L158" s="154"/>
      <c r="M158" s="154"/>
      <c r="N158" s="157"/>
      <c r="O158" s="154"/>
      <c r="P158" s="154"/>
      <c r="Q158" s="154"/>
      <c r="R158" s="154"/>
      <c r="S158" s="154"/>
      <c r="T158" s="154"/>
      <c r="U158" s="154"/>
      <c r="V158" s="154"/>
      <c r="W158" s="154"/>
      <c r="X158" s="154"/>
      <c r="Y158" s="154"/>
      <c r="Z158" s="154"/>
    </row>
    <row r="159" spans="1:26" s="155" customFormat="1" x14ac:dyDescent="0.3">
      <c r="A159" s="154"/>
      <c r="B159" s="154"/>
      <c r="C159" s="154"/>
      <c r="D159" s="154"/>
      <c r="E159" s="154"/>
      <c r="F159" s="154"/>
      <c r="G159" s="154"/>
      <c r="H159" s="154"/>
      <c r="I159" s="154"/>
      <c r="J159" s="154"/>
      <c r="K159" s="154"/>
      <c r="L159" s="154"/>
      <c r="M159" s="154"/>
      <c r="N159" s="157"/>
      <c r="O159" s="154"/>
      <c r="P159" s="154"/>
      <c r="Q159" s="154"/>
      <c r="R159" s="154"/>
      <c r="S159" s="154"/>
      <c r="T159" s="154"/>
      <c r="U159" s="154"/>
      <c r="V159" s="154"/>
      <c r="W159" s="154"/>
      <c r="X159" s="154"/>
      <c r="Y159" s="154"/>
      <c r="Z159" s="154"/>
    </row>
    <row r="160" spans="1:26" s="155" customFormat="1" x14ac:dyDescent="0.3">
      <c r="A160" s="154"/>
      <c r="B160" s="154"/>
      <c r="C160" s="154"/>
      <c r="D160" s="154"/>
      <c r="E160" s="154"/>
      <c r="F160" s="154"/>
      <c r="G160" s="154"/>
      <c r="H160" s="154"/>
      <c r="I160" s="154"/>
      <c r="J160" s="154"/>
      <c r="K160" s="154"/>
      <c r="L160" s="154"/>
      <c r="M160" s="154"/>
      <c r="N160" s="157"/>
      <c r="O160" s="154"/>
      <c r="P160" s="154"/>
      <c r="Q160" s="154"/>
      <c r="R160" s="154"/>
      <c r="S160" s="154"/>
      <c r="T160" s="154"/>
      <c r="U160" s="154"/>
      <c r="V160" s="154"/>
      <c r="W160" s="154"/>
      <c r="X160" s="154"/>
      <c r="Y160" s="154"/>
      <c r="Z160" s="154"/>
    </row>
    <row r="161" spans="1:26" s="155" customFormat="1" x14ac:dyDescent="0.3">
      <c r="A161" s="154"/>
      <c r="B161" s="154"/>
      <c r="C161" s="154"/>
      <c r="D161" s="154"/>
      <c r="E161" s="154"/>
      <c r="F161" s="154"/>
      <c r="G161" s="154"/>
      <c r="H161" s="154"/>
      <c r="I161" s="154"/>
      <c r="J161" s="154"/>
      <c r="K161" s="154"/>
      <c r="L161" s="154"/>
      <c r="M161" s="154"/>
      <c r="N161" s="157"/>
      <c r="O161" s="154"/>
      <c r="P161" s="154"/>
      <c r="Q161" s="154"/>
      <c r="R161" s="154"/>
      <c r="S161" s="154"/>
      <c r="T161" s="154"/>
      <c r="U161" s="154"/>
      <c r="V161" s="154"/>
      <c r="W161" s="154"/>
      <c r="X161" s="154"/>
      <c r="Y161" s="154"/>
      <c r="Z161" s="154"/>
    </row>
    <row r="162" spans="1:26" s="155" customFormat="1" x14ac:dyDescent="0.3">
      <c r="A162" s="154"/>
      <c r="B162" s="154"/>
      <c r="C162" s="154"/>
      <c r="D162" s="154"/>
      <c r="E162" s="154"/>
      <c r="F162" s="154"/>
      <c r="G162" s="154"/>
      <c r="H162" s="154"/>
      <c r="I162" s="154"/>
      <c r="J162" s="154"/>
      <c r="K162" s="154"/>
      <c r="L162" s="154"/>
      <c r="M162" s="154"/>
      <c r="N162" s="157"/>
      <c r="O162" s="154"/>
      <c r="P162" s="154"/>
      <c r="Q162" s="154"/>
      <c r="R162" s="154"/>
      <c r="S162" s="154"/>
      <c r="T162" s="154"/>
      <c r="U162" s="154"/>
      <c r="V162" s="154"/>
      <c r="W162" s="154"/>
      <c r="X162" s="154"/>
      <c r="Y162" s="154"/>
      <c r="Z162" s="154"/>
    </row>
    <row r="163" spans="1:26" s="155" customFormat="1" x14ac:dyDescent="0.3">
      <c r="A163" s="154"/>
      <c r="B163" s="154"/>
      <c r="C163" s="154"/>
      <c r="D163" s="154"/>
      <c r="E163" s="154"/>
      <c r="F163" s="154"/>
      <c r="G163" s="154"/>
      <c r="H163" s="154"/>
      <c r="I163" s="154"/>
      <c r="J163" s="154"/>
      <c r="K163" s="154"/>
      <c r="L163" s="154"/>
      <c r="M163" s="154"/>
      <c r="N163" s="157"/>
      <c r="O163" s="154"/>
      <c r="P163" s="154"/>
      <c r="Q163" s="154"/>
      <c r="R163" s="154"/>
      <c r="S163" s="154"/>
      <c r="T163" s="154"/>
      <c r="U163" s="154"/>
      <c r="V163" s="154"/>
      <c r="W163" s="154"/>
      <c r="X163" s="154"/>
      <c r="Y163" s="154"/>
      <c r="Z163" s="154"/>
    </row>
    <row r="164" spans="1:26" s="155" customFormat="1" x14ac:dyDescent="0.3">
      <c r="A164" s="154"/>
      <c r="B164" s="154"/>
      <c r="C164" s="154"/>
      <c r="D164" s="154"/>
      <c r="E164" s="154"/>
      <c r="F164" s="154"/>
      <c r="G164" s="154"/>
      <c r="H164" s="154"/>
      <c r="I164" s="154"/>
      <c r="J164" s="154"/>
      <c r="K164" s="154"/>
      <c r="L164" s="154"/>
      <c r="M164" s="154"/>
      <c r="N164" s="157"/>
      <c r="O164" s="154"/>
      <c r="P164" s="154"/>
      <c r="Q164" s="154"/>
      <c r="R164" s="154"/>
      <c r="S164" s="154"/>
      <c r="T164" s="154"/>
      <c r="U164" s="154"/>
      <c r="V164" s="154"/>
      <c r="W164" s="154"/>
      <c r="X164" s="154"/>
      <c r="Y164" s="154"/>
      <c r="Z164" s="154"/>
    </row>
    <row r="165" spans="1:26" s="155" customFormat="1" x14ac:dyDescent="0.3">
      <c r="A165" s="154"/>
      <c r="B165" s="154"/>
      <c r="C165" s="154"/>
      <c r="D165" s="154"/>
      <c r="E165" s="154"/>
      <c r="F165" s="154"/>
      <c r="G165" s="154"/>
      <c r="H165" s="154"/>
      <c r="I165" s="154"/>
      <c r="J165" s="154"/>
      <c r="K165" s="154"/>
      <c r="L165" s="154"/>
      <c r="M165" s="154"/>
      <c r="N165" s="157"/>
      <c r="O165" s="154"/>
      <c r="P165" s="154"/>
      <c r="Q165" s="154"/>
      <c r="R165" s="154"/>
      <c r="S165" s="154"/>
      <c r="T165" s="154"/>
      <c r="U165" s="154"/>
      <c r="V165" s="154"/>
      <c r="W165" s="154"/>
      <c r="X165" s="154"/>
      <c r="Y165" s="154"/>
      <c r="Z165" s="154"/>
    </row>
    <row r="166" spans="1:26" s="155" customFormat="1" x14ac:dyDescent="0.3">
      <c r="A166" s="154"/>
      <c r="B166" s="154"/>
      <c r="C166" s="154"/>
      <c r="D166" s="154"/>
      <c r="E166" s="154"/>
      <c r="F166" s="154"/>
      <c r="G166" s="154"/>
      <c r="H166" s="154"/>
      <c r="I166" s="154"/>
      <c r="J166" s="154"/>
      <c r="K166" s="154"/>
      <c r="L166" s="154"/>
      <c r="M166" s="154"/>
      <c r="N166" s="157"/>
      <c r="O166" s="154"/>
      <c r="P166" s="154"/>
      <c r="Q166" s="154"/>
      <c r="R166" s="154"/>
      <c r="S166" s="154"/>
      <c r="T166" s="154"/>
      <c r="U166" s="154"/>
      <c r="V166" s="154"/>
      <c r="W166" s="154"/>
      <c r="X166" s="154"/>
      <c r="Y166" s="154"/>
      <c r="Z166" s="154"/>
    </row>
    <row r="167" spans="1:26" s="155" customFormat="1" x14ac:dyDescent="0.3">
      <c r="A167" s="154"/>
      <c r="B167" s="154"/>
      <c r="C167" s="154"/>
      <c r="D167" s="154"/>
      <c r="E167" s="154"/>
      <c r="F167" s="154"/>
      <c r="G167" s="154"/>
      <c r="H167" s="154"/>
      <c r="I167" s="154"/>
      <c r="J167" s="154"/>
      <c r="K167" s="154"/>
      <c r="L167" s="154"/>
      <c r="M167" s="154"/>
      <c r="N167" s="157"/>
      <c r="O167" s="154"/>
      <c r="P167" s="154"/>
      <c r="Q167" s="154"/>
      <c r="R167" s="154"/>
      <c r="S167" s="154"/>
      <c r="T167" s="154"/>
      <c r="U167" s="154"/>
      <c r="V167" s="154"/>
      <c r="W167" s="154"/>
      <c r="X167" s="154"/>
      <c r="Y167" s="154"/>
      <c r="Z167" s="154"/>
    </row>
    <row r="168" spans="1:26" s="155" customFormat="1" x14ac:dyDescent="0.3">
      <c r="A168" s="154"/>
      <c r="B168" s="154"/>
      <c r="C168" s="154"/>
      <c r="D168" s="154"/>
      <c r="E168" s="154"/>
      <c r="F168" s="154"/>
      <c r="G168" s="154"/>
      <c r="H168" s="154"/>
      <c r="I168" s="154"/>
      <c r="J168" s="154"/>
      <c r="K168" s="154"/>
      <c r="L168" s="154"/>
      <c r="M168" s="154"/>
      <c r="N168" s="157"/>
      <c r="O168" s="154"/>
      <c r="P168" s="154"/>
      <c r="Q168" s="154"/>
      <c r="R168" s="154"/>
      <c r="S168" s="154"/>
      <c r="T168" s="154"/>
      <c r="U168" s="154"/>
      <c r="V168" s="154"/>
      <c r="W168" s="154"/>
      <c r="X168" s="154"/>
      <c r="Y168" s="154"/>
      <c r="Z168" s="154"/>
    </row>
    <row r="169" spans="1:26" s="155" customFormat="1" x14ac:dyDescent="0.3">
      <c r="A169" s="154"/>
      <c r="B169" s="154"/>
      <c r="C169" s="154"/>
      <c r="D169" s="154"/>
      <c r="E169" s="154"/>
      <c r="F169" s="154"/>
      <c r="G169" s="154"/>
      <c r="H169" s="154"/>
      <c r="I169" s="154"/>
      <c r="J169" s="154"/>
      <c r="K169" s="154"/>
      <c r="L169" s="154"/>
      <c r="M169" s="154"/>
      <c r="N169" s="157"/>
      <c r="O169" s="154"/>
      <c r="P169" s="154"/>
      <c r="Q169" s="154"/>
      <c r="R169" s="154"/>
      <c r="S169" s="154"/>
      <c r="T169" s="154"/>
      <c r="U169" s="154"/>
      <c r="V169" s="154"/>
      <c r="W169" s="154"/>
      <c r="X169" s="154"/>
      <c r="Y169" s="154"/>
      <c r="Z169" s="154"/>
    </row>
    <row r="170" spans="1:26" s="155" customFormat="1" x14ac:dyDescent="0.3">
      <c r="A170" s="154"/>
      <c r="B170" s="154"/>
      <c r="C170" s="154"/>
      <c r="D170" s="154"/>
      <c r="E170" s="154"/>
      <c r="F170" s="154"/>
      <c r="G170" s="154"/>
      <c r="H170" s="154"/>
      <c r="I170" s="154"/>
      <c r="J170" s="154"/>
      <c r="K170" s="154"/>
      <c r="L170" s="154"/>
      <c r="M170" s="154"/>
      <c r="N170" s="157"/>
      <c r="O170" s="154"/>
      <c r="P170" s="154"/>
      <c r="Q170" s="154"/>
      <c r="R170" s="154"/>
      <c r="S170" s="154"/>
      <c r="T170" s="154"/>
      <c r="U170" s="154"/>
      <c r="V170" s="154"/>
      <c r="W170" s="154"/>
      <c r="X170" s="154"/>
      <c r="Y170" s="154"/>
      <c r="Z170" s="154"/>
    </row>
    <row r="171" spans="1:26" s="155" customFormat="1" x14ac:dyDescent="0.3">
      <c r="A171" s="154"/>
      <c r="B171" s="154"/>
      <c r="C171" s="154"/>
      <c r="D171" s="154"/>
      <c r="E171" s="154"/>
      <c r="F171" s="154"/>
      <c r="G171" s="154"/>
      <c r="H171" s="154"/>
      <c r="I171" s="154"/>
      <c r="J171" s="154"/>
      <c r="K171" s="154"/>
      <c r="L171" s="154"/>
      <c r="M171" s="154"/>
      <c r="N171" s="157"/>
      <c r="O171" s="154"/>
      <c r="P171" s="154"/>
      <c r="Q171" s="154"/>
      <c r="R171" s="154"/>
      <c r="S171" s="154"/>
      <c r="T171" s="154"/>
      <c r="U171" s="154"/>
      <c r="V171" s="154"/>
      <c r="W171" s="154"/>
      <c r="X171" s="154"/>
      <c r="Y171" s="154"/>
      <c r="Z171" s="154"/>
    </row>
    <row r="172" spans="1:26" s="155" customFormat="1" x14ac:dyDescent="0.3">
      <c r="A172" s="154"/>
      <c r="B172" s="154"/>
      <c r="C172" s="154"/>
      <c r="D172" s="154"/>
      <c r="E172" s="154"/>
      <c r="F172" s="154"/>
      <c r="G172" s="154"/>
      <c r="H172" s="154"/>
      <c r="I172" s="154"/>
      <c r="J172" s="154"/>
      <c r="K172" s="154"/>
      <c r="L172" s="154"/>
      <c r="M172" s="154"/>
      <c r="N172" s="157"/>
      <c r="O172" s="154"/>
      <c r="P172" s="154"/>
      <c r="Q172" s="154"/>
      <c r="R172" s="154"/>
      <c r="S172" s="154"/>
      <c r="T172" s="154"/>
      <c r="U172" s="154"/>
      <c r="V172" s="154"/>
      <c r="W172" s="154"/>
      <c r="X172" s="154"/>
      <c r="Y172" s="154"/>
      <c r="Z172" s="154"/>
    </row>
    <row r="173" spans="1:26" s="155" customFormat="1" x14ac:dyDescent="0.3">
      <c r="A173" s="154"/>
      <c r="B173" s="154"/>
      <c r="C173" s="154"/>
      <c r="D173" s="154"/>
      <c r="E173" s="154"/>
      <c r="F173" s="154"/>
      <c r="G173" s="154"/>
      <c r="H173" s="154"/>
      <c r="I173" s="154"/>
      <c r="J173" s="154"/>
      <c r="K173" s="154"/>
      <c r="L173" s="154"/>
      <c r="M173" s="154"/>
      <c r="N173" s="157"/>
      <c r="O173" s="154"/>
      <c r="P173" s="154"/>
      <c r="Q173" s="154"/>
      <c r="R173" s="154"/>
      <c r="S173" s="154"/>
      <c r="T173" s="154"/>
      <c r="U173" s="154"/>
      <c r="V173" s="154"/>
      <c r="W173" s="154"/>
      <c r="X173" s="154"/>
      <c r="Y173" s="154"/>
      <c r="Z173" s="154"/>
    </row>
    <row r="174" spans="1:26" s="155" customFormat="1" x14ac:dyDescent="0.3">
      <c r="A174" s="154"/>
      <c r="B174" s="154"/>
      <c r="C174" s="154"/>
      <c r="D174" s="154"/>
      <c r="E174" s="154"/>
      <c r="F174" s="154"/>
      <c r="G174" s="154"/>
      <c r="H174" s="154"/>
      <c r="I174" s="154"/>
      <c r="J174" s="154"/>
      <c r="K174" s="154"/>
      <c r="L174" s="154"/>
      <c r="M174" s="154"/>
      <c r="N174" s="157"/>
      <c r="O174" s="154"/>
      <c r="P174" s="154"/>
      <c r="Q174" s="154"/>
      <c r="R174" s="154"/>
      <c r="S174" s="154"/>
      <c r="T174" s="154"/>
      <c r="U174" s="154"/>
      <c r="V174" s="154"/>
      <c r="W174" s="154"/>
      <c r="X174" s="154"/>
      <c r="Y174" s="154"/>
      <c r="Z174" s="154"/>
    </row>
    <row r="175" spans="1:26" s="155" customFormat="1" x14ac:dyDescent="0.3">
      <c r="A175" s="154"/>
      <c r="B175" s="154"/>
      <c r="C175" s="154"/>
      <c r="D175" s="154"/>
      <c r="E175" s="154"/>
      <c r="F175" s="154"/>
      <c r="G175" s="154"/>
      <c r="H175" s="154"/>
      <c r="I175" s="154"/>
      <c r="J175" s="154"/>
      <c r="K175" s="154"/>
      <c r="L175" s="154"/>
      <c r="M175" s="154"/>
      <c r="N175" s="157"/>
      <c r="O175" s="154"/>
      <c r="P175" s="154"/>
      <c r="Q175" s="154"/>
      <c r="R175" s="154"/>
      <c r="S175" s="154"/>
      <c r="T175" s="154"/>
      <c r="U175" s="154"/>
      <c r="V175" s="154"/>
      <c r="W175" s="154"/>
      <c r="X175" s="154"/>
      <c r="Y175" s="154"/>
      <c r="Z175" s="154"/>
    </row>
    <row r="176" spans="1:26" s="155" customFormat="1" x14ac:dyDescent="0.3">
      <c r="A176" s="154"/>
      <c r="B176" s="154"/>
      <c r="C176" s="154"/>
      <c r="D176" s="154"/>
      <c r="E176" s="154"/>
      <c r="F176" s="154"/>
      <c r="G176" s="154"/>
      <c r="H176" s="154"/>
      <c r="I176" s="154"/>
      <c r="J176" s="154"/>
      <c r="K176" s="154"/>
      <c r="L176" s="154"/>
      <c r="M176" s="154"/>
      <c r="N176" s="157"/>
      <c r="O176" s="154"/>
      <c r="P176" s="154"/>
      <c r="Q176" s="154"/>
      <c r="R176" s="154"/>
      <c r="S176" s="154"/>
      <c r="T176" s="154"/>
      <c r="U176" s="154"/>
      <c r="V176" s="154"/>
      <c r="W176" s="154"/>
      <c r="X176" s="154"/>
      <c r="Y176" s="154"/>
      <c r="Z176" s="154"/>
    </row>
    <row r="177" spans="1:26" s="155" customFormat="1" x14ac:dyDescent="0.3">
      <c r="A177" s="154"/>
      <c r="B177" s="154"/>
      <c r="C177" s="154"/>
      <c r="D177" s="154"/>
      <c r="E177" s="154"/>
      <c r="F177" s="154"/>
      <c r="G177" s="154"/>
      <c r="H177" s="154"/>
      <c r="I177" s="154"/>
      <c r="J177" s="154"/>
      <c r="K177" s="154"/>
      <c r="L177" s="154"/>
      <c r="M177" s="154"/>
      <c r="N177" s="157"/>
      <c r="O177" s="154"/>
      <c r="P177" s="154"/>
      <c r="Q177" s="154"/>
      <c r="R177" s="154"/>
      <c r="S177" s="154"/>
      <c r="T177" s="154"/>
      <c r="U177" s="154"/>
      <c r="V177" s="154"/>
      <c r="W177" s="154"/>
      <c r="X177" s="154"/>
      <c r="Y177" s="154"/>
      <c r="Z177" s="154"/>
    </row>
    <row r="178" spans="1:26" s="155" customFormat="1" x14ac:dyDescent="0.3">
      <c r="A178" s="154"/>
      <c r="B178" s="154"/>
      <c r="C178" s="154"/>
      <c r="D178" s="154"/>
      <c r="E178" s="154"/>
      <c r="F178" s="154"/>
      <c r="G178" s="154"/>
      <c r="H178" s="154"/>
      <c r="I178" s="154"/>
      <c r="J178" s="154"/>
      <c r="K178" s="154"/>
      <c r="L178" s="154"/>
      <c r="M178" s="154"/>
      <c r="N178" s="157"/>
      <c r="O178" s="154"/>
      <c r="P178" s="154"/>
      <c r="Q178" s="154"/>
      <c r="R178" s="154"/>
      <c r="S178" s="154"/>
      <c r="T178" s="154"/>
      <c r="U178" s="154"/>
      <c r="V178" s="154"/>
      <c r="W178" s="154"/>
      <c r="X178" s="154"/>
      <c r="Y178" s="154"/>
      <c r="Z178" s="154"/>
    </row>
    <row r="179" spans="1:26" s="155" customFormat="1" x14ac:dyDescent="0.3">
      <c r="A179" s="154"/>
      <c r="B179" s="154"/>
      <c r="C179" s="154"/>
      <c r="D179" s="154"/>
      <c r="E179" s="154"/>
      <c r="F179" s="154"/>
      <c r="G179" s="154"/>
      <c r="H179" s="154"/>
      <c r="I179" s="154"/>
      <c r="J179" s="154"/>
      <c r="K179" s="154"/>
      <c r="L179" s="154"/>
      <c r="M179" s="154"/>
      <c r="N179" s="157"/>
      <c r="O179" s="154"/>
      <c r="P179" s="154"/>
      <c r="Q179" s="154"/>
      <c r="R179" s="154"/>
      <c r="S179" s="154"/>
      <c r="T179" s="154"/>
      <c r="U179" s="154"/>
      <c r="V179" s="154"/>
      <c r="W179" s="154"/>
      <c r="X179" s="154"/>
      <c r="Y179" s="154"/>
      <c r="Z179" s="154"/>
    </row>
    <row r="180" spans="1:26" s="155" customFormat="1" x14ac:dyDescent="0.3">
      <c r="A180" s="154"/>
      <c r="B180" s="154"/>
      <c r="C180" s="154"/>
      <c r="D180" s="154"/>
      <c r="E180" s="154"/>
      <c r="F180" s="154"/>
      <c r="G180" s="154"/>
      <c r="H180" s="154"/>
      <c r="I180" s="154"/>
      <c r="J180" s="154"/>
      <c r="K180" s="154"/>
      <c r="L180" s="154"/>
      <c r="M180" s="154"/>
      <c r="N180" s="157"/>
      <c r="O180" s="154"/>
      <c r="P180" s="154"/>
      <c r="Q180" s="154"/>
      <c r="R180" s="154"/>
      <c r="S180" s="154"/>
      <c r="T180" s="154"/>
      <c r="U180" s="154"/>
      <c r="V180" s="154"/>
      <c r="W180" s="154"/>
      <c r="X180" s="154"/>
      <c r="Y180" s="154"/>
      <c r="Z180" s="154"/>
    </row>
    <row r="181" spans="1:26" s="155" customFormat="1" x14ac:dyDescent="0.3">
      <c r="A181" s="154"/>
      <c r="B181" s="154"/>
      <c r="C181" s="154"/>
      <c r="D181" s="154"/>
      <c r="E181" s="154"/>
      <c r="F181" s="154"/>
      <c r="G181" s="154"/>
      <c r="H181" s="154"/>
      <c r="I181" s="154"/>
      <c r="J181" s="154"/>
      <c r="K181" s="154"/>
      <c r="L181" s="154"/>
      <c r="M181" s="154"/>
      <c r="N181" s="157"/>
      <c r="O181" s="154"/>
      <c r="P181" s="154"/>
      <c r="Q181" s="154"/>
      <c r="R181" s="154"/>
      <c r="S181" s="154"/>
      <c r="T181" s="154"/>
      <c r="U181" s="154"/>
      <c r="V181" s="154"/>
      <c r="W181" s="154"/>
      <c r="X181" s="154"/>
      <c r="Y181" s="154"/>
      <c r="Z181" s="154"/>
    </row>
    <row r="182" spans="1:26" s="155" customFormat="1" x14ac:dyDescent="0.3">
      <c r="A182" s="154"/>
      <c r="B182" s="154"/>
      <c r="C182" s="154"/>
      <c r="D182" s="154"/>
      <c r="E182" s="154"/>
      <c r="F182" s="154"/>
      <c r="G182" s="154"/>
      <c r="H182" s="154"/>
      <c r="I182" s="154"/>
      <c r="J182" s="154"/>
      <c r="K182" s="154"/>
      <c r="L182" s="154"/>
      <c r="M182" s="154"/>
      <c r="N182" s="157"/>
      <c r="O182" s="154"/>
      <c r="P182" s="154"/>
      <c r="Q182" s="154"/>
      <c r="R182" s="154"/>
      <c r="S182" s="154"/>
      <c r="T182" s="154"/>
      <c r="U182" s="154"/>
      <c r="V182" s="154"/>
      <c r="W182" s="154"/>
      <c r="X182" s="154"/>
      <c r="Y182" s="154"/>
      <c r="Z182" s="154"/>
    </row>
    <row r="183" spans="1:26" s="155" customFormat="1" x14ac:dyDescent="0.3">
      <c r="A183" s="154"/>
      <c r="B183" s="154"/>
      <c r="C183" s="154"/>
      <c r="D183" s="154"/>
      <c r="E183" s="154"/>
      <c r="F183" s="154"/>
      <c r="G183" s="154"/>
      <c r="H183" s="154"/>
      <c r="I183" s="154"/>
      <c r="J183" s="154"/>
      <c r="K183" s="154"/>
      <c r="L183" s="154"/>
      <c r="M183" s="154"/>
      <c r="N183" s="157"/>
      <c r="O183" s="154"/>
      <c r="P183" s="154"/>
      <c r="Q183" s="154"/>
      <c r="R183" s="154"/>
      <c r="S183" s="154"/>
      <c r="T183" s="154"/>
      <c r="U183" s="154"/>
      <c r="V183" s="154"/>
      <c r="W183" s="154"/>
      <c r="X183" s="154"/>
      <c r="Y183" s="154"/>
      <c r="Z183" s="154"/>
    </row>
    <row r="184" spans="1:26" s="155" customFormat="1" x14ac:dyDescent="0.3">
      <c r="A184" s="154"/>
      <c r="B184" s="154"/>
      <c r="C184" s="154"/>
      <c r="D184" s="154"/>
      <c r="E184" s="154"/>
      <c r="F184" s="154"/>
      <c r="G184" s="154"/>
      <c r="H184" s="154"/>
      <c r="I184" s="154"/>
      <c r="J184" s="154"/>
      <c r="K184" s="154"/>
      <c r="L184" s="154"/>
      <c r="M184" s="154"/>
      <c r="N184" s="157"/>
      <c r="O184" s="154"/>
      <c r="P184" s="154"/>
      <c r="Q184" s="154"/>
      <c r="R184" s="154"/>
      <c r="S184" s="154"/>
      <c r="T184" s="154"/>
      <c r="U184" s="154"/>
      <c r="V184" s="154"/>
      <c r="W184" s="154"/>
      <c r="X184" s="154"/>
      <c r="Y184" s="154"/>
      <c r="Z184" s="154"/>
    </row>
    <row r="185" spans="1:26" s="155" customFormat="1" x14ac:dyDescent="0.3">
      <c r="A185" s="154"/>
      <c r="B185" s="154"/>
      <c r="C185" s="154"/>
      <c r="D185" s="154"/>
      <c r="E185" s="154"/>
      <c r="F185" s="154"/>
      <c r="G185" s="154"/>
      <c r="H185" s="154"/>
      <c r="I185" s="154"/>
      <c r="J185" s="154"/>
      <c r="K185" s="154"/>
      <c r="L185" s="154"/>
      <c r="M185" s="154"/>
      <c r="N185" s="157"/>
      <c r="O185" s="154"/>
      <c r="P185" s="154"/>
      <c r="Q185" s="154"/>
      <c r="R185" s="154"/>
      <c r="S185" s="154"/>
      <c r="T185" s="154"/>
      <c r="U185" s="154"/>
      <c r="V185" s="154"/>
      <c r="W185" s="154"/>
      <c r="X185" s="154"/>
      <c r="Y185" s="154"/>
      <c r="Z185" s="154"/>
    </row>
    <row r="186" spans="1:26" s="155" customFormat="1" x14ac:dyDescent="0.3">
      <c r="A186" s="154"/>
      <c r="B186" s="154"/>
      <c r="C186" s="154"/>
      <c r="D186" s="154"/>
      <c r="E186" s="154"/>
      <c r="F186" s="154"/>
      <c r="G186" s="154"/>
      <c r="H186" s="154"/>
      <c r="I186" s="154"/>
      <c r="J186" s="154"/>
      <c r="K186" s="154"/>
      <c r="L186" s="154"/>
      <c r="M186" s="154"/>
      <c r="N186" s="157"/>
      <c r="O186" s="154"/>
      <c r="P186" s="154"/>
      <c r="Q186" s="154"/>
      <c r="R186" s="154"/>
      <c r="S186" s="154"/>
      <c r="T186" s="154"/>
      <c r="U186" s="154"/>
      <c r="V186" s="154"/>
      <c r="W186" s="154"/>
      <c r="X186" s="154"/>
      <c r="Y186" s="154"/>
      <c r="Z186" s="154"/>
    </row>
    <row r="187" spans="1:26" s="155" customFormat="1" x14ac:dyDescent="0.3">
      <c r="A187" s="154"/>
      <c r="B187" s="154"/>
      <c r="C187" s="154"/>
      <c r="D187" s="154"/>
      <c r="E187" s="154"/>
      <c r="F187" s="154"/>
      <c r="G187" s="154"/>
      <c r="H187" s="154"/>
      <c r="I187" s="154"/>
      <c r="J187" s="154"/>
      <c r="K187" s="154"/>
      <c r="L187" s="154"/>
      <c r="M187" s="154"/>
      <c r="N187" s="157"/>
      <c r="O187" s="154"/>
      <c r="P187" s="154"/>
      <c r="Q187" s="154"/>
      <c r="R187" s="154"/>
      <c r="S187" s="154"/>
      <c r="T187" s="154"/>
      <c r="U187" s="154"/>
      <c r="V187" s="154"/>
      <c r="W187" s="154"/>
      <c r="X187" s="154"/>
      <c r="Y187" s="154"/>
      <c r="Z187" s="154"/>
    </row>
    <row r="188" spans="1:26" s="155" customFormat="1" x14ac:dyDescent="0.3">
      <c r="A188" s="154"/>
      <c r="B188" s="154"/>
      <c r="C188" s="154"/>
      <c r="D188" s="154"/>
      <c r="E188" s="154"/>
      <c r="F188" s="154"/>
      <c r="G188" s="154"/>
      <c r="H188" s="154"/>
      <c r="I188" s="154"/>
      <c r="J188" s="154"/>
      <c r="K188" s="154"/>
      <c r="L188" s="154"/>
      <c r="M188" s="154"/>
      <c r="N188" s="157"/>
      <c r="O188" s="154"/>
      <c r="P188" s="154"/>
      <c r="Q188" s="154"/>
      <c r="R188" s="154"/>
      <c r="S188" s="154"/>
      <c r="T188" s="154"/>
      <c r="U188" s="154"/>
      <c r="V188" s="154"/>
      <c r="W188" s="154"/>
      <c r="X188" s="154"/>
      <c r="Y188" s="154"/>
      <c r="Z188" s="154"/>
    </row>
    <row r="189" spans="1:26" s="155" customFormat="1" x14ac:dyDescent="0.3">
      <c r="A189" s="154"/>
      <c r="B189" s="154"/>
      <c r="C189" s="154"/>
      <c r="D189" s="154"/>
      <c r="E189" s="154"/>
      <c r="F189" s="154"/>
      <c r="G189" s="154"/>
      <c r="H189" s="154"/>
      <c r="I189" s="154"/>
      <c r="J189" s="154"/>
      <c r="K189" s="154"/>
      <c r="L189" s="154"/>
      <c r="M189" s="154"/>
      <c r="N189" s="157"/>
      <c r="O189" s="154"/>
      <c r="P189" s="154"/>
      <c r="Q189" s="154"/>
      <c r="R189" s="154"/>
      <c r="S189" s="154"/>
      <c r="T189" s="154"/>
      <c r="U189" s="154"/>
      <c r="V189" s="154"/>
      <c r="W189" s="154"/>
      <c r="X189" s="154"/>
      <c r="Y189" s="154"/>
      <c r="Z189" s="154"/>
    </row>
    <row r="190" spans="1:26" s="155" customFormat="1" x14ac:dyDescent="0.3">
      <c r="A190" s="154"/>
      <c r="B190" s="154"/>
      <c r="C190" s="154"/>
      <c r="D190" s="154"/>
      <c r="E190" s="154"/>
      <c r="F190" s="154"/>
      <c r="G190" s="154"/>
      <c r="H190" s="154"/>
      <c r="I190" s="154"/>
      <c r="J190" s="154"/>
      <c r="K190" s="154"/>
      <c r="L190" s="154"/>
      <c r="M190" s="154"/>
      <c r="N190" s="157"/>
      <c r="O190" s="154"/>
      <c r="P190" s="154"/>
      <c r="Q190" s="154"/>
      <c r="R190" s="154"/>
      <c r="S190" s="154"/>
      <c r="T190" s="154"/>
      <c r="U190" s="154"/>
      <c r="V190" s="154"/>
      <c r="W190" s="154"/>
      <c r="X190" s="154"/>
      <c r="Y190" s="154"/>
      <c r="Z190" s="154"/>
    </row>
    <row r="191" spans="1:26" s="155" customFormat="1" x14ac:dyDescent="0.3">
      <c r="A191" s="154"/>
      <c r="B191" s="154"/>
      <c r="C191" s="154"/>
      <c r="D191" s="154"/>
      <c r="E191" s="154"/>
      <c r="F191" s="154"/>
      <c r="G191" s="154"/>
      <c r="H191" s="154"/>
      <c r="I191" s="154"/>
      <c r="J191" s="154"/>
      <c r="K191" s="154"/>
      <c r="L191" s="154"/>
      <c r="M191" s="154"/>
      <c r="N191" s="157"/>
      <c r="O191" s="154"/>
      <c r="P191" s="154"/>
      <c r="Q191" s="154"/>
      <c r="R191" s="154"/>
      <c r="S191" s="154"/>
      <c r="T191" s="154"/>
      <c r="U191" s="154"/>
      <c r="V191" s="154"/>
      <c r="W191" s="154"/>
      <c r="X191" s="154"/>
      <c r="Y191" s="154"/>
      <c r="Z191" s="154"/>
    </row>
    <row r="192" spans="1:26" s="155" customFormat="1" x14ac:dyDescent="0.3">
      <c r="A192" s="154"/>
      <c r="B192" s="154"/>
      <c r="C192" s="154"/>
      <c r="D192" s="154"/>
      <c r="E192" s="154"/>
      <c r="F192" s="154"/>
      <c r="G192" s="154"/>
      <c r="H192" s="154"/>
      <c r="I192" s="154"/>
      <c r="J192" s="154"/>
      <c r="K192" s="154"/>
      <c r="L192" s="154"/>
      <c r="M192" s="154"/>
      <c r="N192" s="157"/>
      <c r="O192" s="154"/>
      <c r="P192" s="154"/>
      <c r="Q192" s="154"/>
      <c r="R192" s="154"/>
      <c r="S192" s="154"/>
      <c r="T192" s="154"/>
      <c r="U192" s="154"/>
      <c r="V192" s="154"/>
      <c r="W192" s="154"/>
      <c r="X192" s="154"/>
      <c r="Y192" s="154"/>
      <c r="Z192" s="154"/>
    </row>
    <row r="193" spans="1:26" s="155" customFormat="1" x14ac:dyDescent="0.3">
      <c r="A193" s="154"/>
      <c r="B193" s="154"/>
      <c r="C193" s="154"/>
      <c r="D193" s="154"/>
      <c r="E193" s="154"/>
      <c r="F193" s="154"/>
      <c r="G193" s="154"/>
      <c r="H193" s="154"/>
      <c r="I193" s="154"/>
      <c r="J193" s="154"/>
      <c r="K193" s="154"/>
      <c r="L193" s="154"/>
      <c r="M193" s="154"/>
      <c r="N193" s="157"/>
      <c r="O193" s="154"/>
      <c r="P193" s="154"/>
      <c r="Q193" s="154"/>
      <c r="R193" s="154"/>
      <c r="S193" s="154"/>
      <c r="T193" s="154"/>
      <c r="U193" s="154"/>
      <c r="V193" s="154"/>
      <c r="W193" s="154"/>
      <c r="X193" s="154"/>
      <c r="Y193" s="154"/>
      <c r="Z193" s="154"/>
    </row>
    <row r="194" spans="1:26" s="155" customFormat="1" x14ac:dyDescent="0.3">
      <c r="A194" s="154"/>
      <c r="B194" s="154"/>
      <c r="C194" s="154"/>
      <c r="D194" s="154"/>
      <c r="E194" s="154"/>
      <c r="F194" s="154"/>
      <c r="G194" s="154"/>
      <c r="H194" s="154"/>
      <c r="I194" s="154"/>
      <c r="J194" s="154"/>
      <c r="K194" s="154"/>
      <c r="L194" s="154"/>
      <c r="M194" s="154"/>
      <c r="N194" s="157"/>
      <c r="O194" s="154"/>
      <c r="P194" s="154"/>
      <c r="Q194" s="154"/>
      <c r="R194" s="154"/>
      <c r="S194" s="154"/>
      <c r="T194" s="154"/>
      <c r="U194" s="154"/>
      <c r="V194" s="154"/>
      <c r="W194" s="154"/>
      <c r="X194" s="154"/>
      <c r="Y194" s="154"/>
      <c r="Z194" s="154"/>
    </row>
    <row r="195" spans="1:26" s="155" customFormat="1" x14ac:dyDescent="0.3">
      <c r="A195" s="154"/>
      <c r="B195" s="154"/>
      <c r="C195" s="154"/>
      <c r="D195" s="154"/>
      <c r="E195" s="154"/>
      <c r="F195" s="154"/>
      <c r="G195" s="154"/>
      <c r="H195" s="154"/>
      <c r="I195" s="154"/>
      <c r="J195" s="154"/>
      <c r="K195" s="154"/>
      <c r="L195" s="154"/>
      <c r="M195" s="154"/>
      <c r="N195" s="157"/>
      <c r="O195" s="154"/>
      <c r="P195" s="154"/>
      <c r="Q195" s="154"/>
      <c r="R195" s="154"/>
      <c r="S195" s="154"/>
      <c r="T195" s="154"/>
      <c r="U195" s="154"/>
      <c r="V195" s="154"/>
      <c r="W195" s="154"/>
      <c r="X195" s="154"/>
      <c r="Y195" s="154"/>
      <c r="Z195" s="154"/>
    </row>
    <row r="196" spans="1:26" s="155" customFormat="1" x14ac:dyDescent="0.3">
      <c r="A196" s="154"/>
      <c r="B196" s="154"/>
      <c r="C196" s="154"/>
      <c r="D196" s="154"/>
      <c r="E196" s="154"/>
      <c r="F196" s="154"/>
      <c r="G196" s="154"/>
      <c r="H196" s="154"/>
      <c r="I196" s="154"/>
      <c r="J196" s="154"/>
      <c r="K196" s="154"/>
      <c r="L196" s="154"/>
      <c r="M196" s="154"/>
      <c r="N196" s="157"/>
      <c r="O196" s="154"/>
      <c r="P196" s="154"/>
      <c r="Q196" s="154"/>
      <c r="R196" s="154"/>
      <c r="S196" s="154"/>
      <c r="T196" s="154"/>
      <c r="U196" s="154"/>
      <c r="V196" s="154"/>
      <c r="W196" s="154"/>
      <c r="X196" s="154"/>
      <c r="Y196" s="154"/>
      <c r="Z196" s="154"/>
    </row>
    <row r="197" spans="1:26" s="155" customFormat="1" x14ac:dyDescent="0.3">
      <c r="A197" s="154"/>
      <c r="B197" s="154"/>
      <c r="C197" s="154"/>
      <c r="D197" s="154"/>
      <c r="E197" s="154"/>
      <c r="F197" s="154"/>
      <c r="G197" s="154"/>
      <c r="H197" s="154"/>
      <c r="I197" s="154"/>
      <c r="J197" s="154"/>
      <c r="K197" s="154"/>
      <c r="L197" s="154"/>
      <c r="M197" s="154"/>
      <c r="N197" s="157"/>
      <c r="O197" s="154"/>
      <c r="P197" s="154"/>
      <c r="Q197" s="154"/>
      <c r="R197" s="154"/>
      <c r="S197" s="154"/>
      <c r="T197" s="154"/>
      <c r="U197" s="154"/>
      <c r="V197" s="154"/>
      <c r="W197" s="154"/>
      <c r="X197" s="154"/>
      <c r="Y197" s="154"/>
      <c r="Z197" s="154"/>
    </row>
    <row r="198" spans="1:26" s="155" customFormat="1" x14ac:dyDescent="0.3">
      <c r="A198" s="154"/>
      <c r="B198" s="154"/>
      <c r="C198" s="154"/>
      <c r="D198" s="154"/>
      <c r="E198" s="154"/>
      <c r="F198" s="154"/>
      <c r="G198" s="154"/>
      <c r="H198" s="154"/>
      <c r="I198" s="154"/>
      <c r="J198" s="154"/>
      <c r="K198" s="154"/>
      <c r="L198" s="154"/>
      <c r="M198" s="154"/>
      <c r="N198" s="157"/>
      <c r="O198" s="154"/>
      <c r="P198" s="154"/>
      <c r="Q198" s="154"/>
      <c r="R198" s="154"/>
      <c r="S198" s="154"/>
      <c r="T198" s="154"/>
      <c r="U198" s="154"/>
      <c r="V198" s="154"/>
      <c r="W198" s="154"/>
      <c r="X198" s="154"/>
      <c r="Y198" s="154"/>
      <c r="Z198" s="154"/>
    </row>
    <row r="199" spans="1:26" s="155" customFormat="1" x14ac:dyDescent="0.3">
      <c r="A199" s="154"/>
      <c r="B199" s="154"/>
      <c r="C199" s="154"/>
      <c r="D199" s="154"/>
      <c r="E199" s="154"/>
      <c r="F199" s="154"/>
      <c r="G199" s="154"/>
      <c r="H199" s="154"/>
      <c r="I199" s="154"/>
      <c r="J199" s="154"/>
      <c r="K199" s="154"/>
      <c r="L199" s="154"/>
      <c r="M199" s="154"/>
      <c r="N199" s="157"/>
      <c r="O199" s="154"/>
      <c r="P199" s="154"/>
      <c r="Q199" s="154"/>
      <c r="R199" s="154"/>
      <c r="S199" s="154"/>
      <c r="T199" s="154"/>
      <c r="U199" s="154"/>
      <c r="V199" s="154"/>
      <c r="W199" s="154"/>
      <c r="X199" s="154"/>
      <c r="Y199" s="154"/>
      <c r="Z199" s="154"/>
    </row>
    <row r="200" spans="1:26" s="155" customFormat="1" x14ac:dyDescent="0.3">
      <c r="A200" s="154"/>
      <c r="B200" s="154"/>
      <c r="C200" s="154"/>
      <c r="D200" s="154"/>
      <c r="E200" s="154"/>
      <c r="F200" s="154"/>
      <c r="G200" s="154"/>
      <c r="H200" s="154"/>
      <c r="I200" s="154"/>
      <c r="J200" s="154"/>
      <c r="K200" s="154"/>
      <c r="L200" s="154"/>
      <c r="M200" s="154"/>
      <c r="N200" s="157"/>
      <c r="O200" s="154"/>
      <c r="P200" s="154"/>
      <c r="Q200" s="154"/>
      <c r="R200" s="154"/>
      <c r="S200" s="154"/>
      <c r="T200" s="154"/>
      <c r="U200" s="154"/>
      <c r="V200" s="154"/>
      <c r="W200" s="154"/>
      <c r="X200" s="154"/>
      <c r="Y200" s="154"/>
      <c r="Z200" s="154"/>
    </row>
    <row r="201" spans="1:26" s="155" customFormat="1" x14ac:dyDescent="0.3">
      <c r="A201" s="154"/>
      <c r="B201" s="154"/>
      <c r="C201" s="154"/>
      <c r="D201" s="154"/>
      <c r="E201" s="154"/>
      <c r="F201" s="154"/>
      <c r="G201" s="154"/>
      <c r="H201" s="154"/>
      <c r="I201" s="154"/>
      <c r="J201" s="154"/>
      <c r="K201" s="154"/>
      <c r="L201" s="154"/>
      <c r="M201" s="154"/>
      <c r="N201" s="157"/>
      <c r="O201" s="154"/>
      <c r="P201" s="154"/>
      <c r="Q201" s="154"/>
      <c r="R201" s="154"/>
      <c r="S201" s="154"/>
      <c r="T201" s="154"/>
      <c r="U201" s="154"/>
      <c r="V201" s="154"/>
      <c r="W201" s="154"/>
      <c r="X201" s="154"/>
      <c r="Y201" s="154"/>
      <c r="Z201" s="154"/>
    </row>
    <row r="202" spans="1:26" s="155" customFormat="1" x14ac:dyDescent="0.3">
      <c r="A202" s="154"/>
      <c r="B202" s="154"/>
      <c r="C202" s="154"/>
      <c r="D202" s="154"/>
      <c r="E202" s="154"/>
      <c r="F202" s="154"/>
      <c r="G202" s="154"/>
      <c r="H202" s="154"/>
      <c r="I202" s="154"/>
      <c r="J202" s="154"/>
      <c r="K202" s="154"/>
      <c r="L202" s="154"/>
      <c r="M202" s="154"/>
      <c r="N202" s="157"/>
      <c r="O202" s="154"/>
      <c r="P202" s="154"/>
      <c r="Q202" s="154"/>
      <c r="R202" s="154"/>
      <c r="S202" s="154"/>
      <c r="T202" s="154"/>
      <c r="U202" s="154"/>
      <c r="V202" s="154"/>
      <c r="W202" s="154"/>
      <c r="X202" s="154"/>
      <c r="Y202" s="154"/>
      <c r="Z202" s="154"/>
    </row>
    <row r="203" spans="1:26" s="155" customFormat="1" x14ac:dyDescent="0.3">
      <c r="A203" s="154"/>
      <c r="B203" s="154"/>
      <c r="C203" s="154"/>
      <c r="D203" s="154"/>
      <c r="E203" s="154"/>
      <c r="F203" s="154"/>
      <c r="G203" s="154"/>
      <c r="H203" s="154"/>
      <c r="I203" s="154"/>
      <c r="J203" s="154"/>
      <c r="K203" s="154"/>
      <c r="L203" s="154"/>
      <c r="M203" s="154"/>
      <c r="N203" s="157"/>
      <c r="O203" s="154"/>
      <c r="P203" s="154"/>
      <c r="Q203" s="154"/>
      <c r="R203" s="154"/>
      <c r="S203" s="154"/>
      <c r="T203" s="154"/>
      <c r="U203" s="154"/>
      <c r="V203" s="154"/>
      <c r="W203" s="154"/>
      <c r="X203" s="154"/>
      <c r="Y203" s="154"/>
      <c r="Z203" s="154"/>
    </row>
    <row r="204" spans="1:26" s="155" customFormat="1" x14ac:dyDescent="0.3">
      <c r="A204" s="154"/>
      <c r="B204" s="154"/>
      <c r="C204" s="154"/>
      <c r="D204" s="154"/>
      <c r="E204" s="154"/>
      <c r="F204" s="154"/>
      <c r="G204" s="154"/>
      <c r="H204" s="154"/>
      <c r="I204" s="154"/>
      <c r="J204" s="154"/>
      <c r="K204" s="154"/>
      <c r="L204" s="154"/>
      <c r="M204" s="154"/>
      <c r="N204" s="157"/>
      <c r="O204" s="154"/>
      <c r="P204" s="154"/>
      <c r="Q204" s="154"/>
      <c r="R204" s="154"/>
      <c r="S204" s="154"/>
      <c r="T204" s="154"/>
      <c r="U204" s="154"/>
      <c r="V204" s="154"/>
      <c r="W204" s="154"/>
      <c r="X204" s="154"/>
      <c r="Y204" s="154"/>
      <c r="Z204" s="154"/>
    </row>
    <row r="205" spans="1:26" s="155" customFormat="1" x14ac:dyDescent="0.3">
      <c r="A205" s="154"/>
      <c r="B205" s="154"/>
      <c r="C205" s="154"/>
      <c r="D205" s="154"/>
      <c r="E205" s="154"/>
      <c r="F205" s="154"/>
      <c r="G205" s="154"/>
      <c r="H205" s="154"/>
      <c r="I205" s="154"/>
      <c r="J205" s="154"/>
      <c r="K205" s="154"/>
      <c r="L205" s="154"/>
      <c r="M205" s="154"/>
      <c r="N205" s="157"/>
      <c r="O205" s="154"/>
      <c r="P205" s="154"/>
      <c r="Q205" s="154"/>
      <c r="R205" s="154"/>
      <c r="S205" s="154"/>
      <c r="T205" s="154"/>
      <c r="U205" s="154"/>
      <c r="V205" s="154"/>
      <c r="W205" s="154"/>
      <c r="X205" s="154"/>
      <c r="Y205" s="154"/>
      <c r="Z205" s="154"/>
    </row>
    <row r="206" spans="1:26" s="155" customFormat="1" x14ac:dyDescent="0.3">
      <c r="A206" s="154"/>
      <c r="B206" s="154"/>
      <c r="C206" s="154"/>
      <c r="D206" s="154"/>
      <c r="E206" s="154"/>
      <c r="F206" s="154"/>
      <c r="G206" s="154"/>
      <c r="H206" s="154"/>
      <c r="I206" s="154"/>
      <c r="J206" s="154"/>
      <c r="K206" s="154"/>
      <c r="L206" s="154"/>
      <c r="M206" s="154"/>
      <c r="N206" s="157"/>
      <c r="O206" s="154"/>
      <c r="P206" s="154"/>
      <c r="Q206" s="154"/>
      <c r="R206" s="154"/>
      <c r="S206" s="154"/>
      <c r="T206" s="154"/>
      <c r="U206" s="154"/>
      <c r="V206" s="154"/>
      <c r="W206" s="154"/>
      <c r="X206" s="154"/>
      <c r="Y206" s="154"/>
      <c r="Z206" s="154"/>
    </row>
    <row r="207" spans="1:26" s="155" customFormat="1" x14ac:dyDescent="0.3">
      <c r="A207" s="154"/>
      <c r="B207" s="154"/>
      <c r="C207" s="154"/>
      <c r="D207" s="154"/>
      <c r="E207" s="154"/>
      <c r="F207" s="154"/>
      <c r="G207" s="154"/>
      <c r="H207" s="154"/>
      <c r="I207" s="154"/>
      <c r="J207" s="154"/>
      <c r="K207" s="154"/>
      <c r="L207" s="154"/>
      <c r="M207" s="154"/>
      <c r="N207" s="157"/>
      <c r="O207" s="154"/>
      <c r="P207" s="154"/>
      <c r="Q207" s="154"/>
      <c r="R207" s="154"/>
      <c r="S207" s="154"/>
      <c r="T207" s="154"/>
      <c r="U207" s="154"/>
      <c r="V207" s="154"/>
      <c r="W207" s="154"/>
      <c r="X207" s="154"/>
      <c r="Y207" s="154"/>
      <c r="Z207" s="154"/>
    </row>
    <row r="208" spans="1:26" s="155" customFormat="1" x14ac:dyDescent="0.3">
      <c r="A208" s="154"/>
      <c r="B208" s="154"/>
      <c r="C208" s="154"/>
      <c r="D208" s="154"/>
      <c r="E208" s="154"/>
      <c r="F208" s="154"/>
      <c r="G208" s="154"/>
      <c r="H208" s="154"/>
      <c r="I208" s="154"/>
      <c r="J208" s="154"/>
      <c r="K208" s="154"/>
      <c r="L208" s="154"/>
      <c r="M208" s="154"/>
      <c r="N208" s="157"/>
      <c r="O208" s="154"/>
      <c r="P208" s="154"/>
      <c r="Q208" s="154"/>
      <c r="R208" s="154"/>
      <c r="S208" s="154"/>
      <c r="T208" s="154"/>
      <c r="U208" s="154"/>
      <c r="V208" s="154"/>
      <c r="W208" s="154"/>
      <c r="X208" s="154"/>
      <c r="Y208" s="154"/>
      <c r="Z208" s="154"/>
    </row>
    <row r="209" spans="1:26" s="155" customFormat="1" x14ac:dyDescent="0.3">
      <c r="A209" s="154"/>
      <c r="B209" s="154"/>
      <c r="C209" s="154"/>
      <c r="D209" s="154"/>
      <c r="E209" s="154"/>
      <c r="F209" s="154"/>
      <c r="G209" s="154"/>
      <c r="H209" s="154"/>
      <c r="I209" s="154"/>
      <c r="J209" s="154"/>
      <c r="K209" s="154"/>
      <c r="L209" s="154"/>
      <c r="M209" s="154"/>
      <c r="N209" s="157"/>
      <c r="O209" s="154"/>
      <c r="P209" s="154"/>
      <c r="Q209" s="154"/>
      <c r="R209" s="154"/>
      <c r="S209" s="154"/>
      <c r="T209" s="154"/>
      <c r="U209" s="154"/>
      <c r="V209" s="154"/>
      <c r="W209" s="154"/>
      <c r="X209" s="154"/>
      <c r="Y209" s="154"/>
      <c r="Z209" s="154"/>
    </row>
    <row r="210" spans="1:26" s="155" customFormat="1" x14ac:dyDescent="0.3">
      <c r="A210" s="154"/>
      <c r="B210" s="154"/>
      <c r="C210" s="154"/>
      <c r="D210" s="154"/>
      <c r="E210" s="154"/>
      <c r="F210" s="154"/>
      <c r="G210" s="154"/>
      <c r="H210" s="154"/>
      <c r="I210" s="154"/>
      <c r="J210" s="154"/>
      <c r="K210" s="154"/>
      <c r="L210" s="154"/>
      <c r="M210" s="154"/>
      <c r="N210" s="157"/>
      <c r="O210" s="154"/>
      <c r="P210" s="154"/>
      <c r="Q210" s="154"/>
      <c r="R210" s="154"/>
      <c r="S210" s="154"/>
      <c r="T210" s="154"/>
      <c r="U210" s="154"/>
      <c r="V210" s="154"/>
      <c r="W210" s="154"/>
      <c r="X210" s="154"/>
      <c r="Y210" s="154"/>
      <c r="Z210" s="154"/>
    </row>
    <row r="211" spans="1:26" s="155" customFormat="1" x14ac:dyDescent="0.3">
      <c r="A211" s="154"/>
      <c r="B211" s="154"/>
      <c r="C211" s="154"/>
      <c r="D211" s="154"/>
      <c r="E211" s="154"/>
      <c r="F211" s="154"/>
      <c r="G211" s="154"/>
      <c r="H211" s="154"/>
      <c r="I211" s="154"/>
      <c r="J211" s="154"/>
      <c r="K211" s="154"/>
      <c r="L211" s="154"/>
      <c r="M211" s="154"/>
      <c r="N211" s="157"/>
      <c r="O211" s="154"/>
      <c r="P211" s="154"/>
      <c r="Q211" s="154"/>
      <c r="R211" s="154"/>
      <c r="S211" s="154"/>
      <c r="T211" s="154"/>
      <c r="U211" s="154"/>
      <c r="V211" s="154"/>
      <c r="W211" s="154"/>
      <c r="X211" s="154"/>
      <c r="Y211" s="154"/>
      <c r="Z211" s="154"/>
    </row>
    <row r="212" spans="1:26" s="155" customFormat="1" x14ac:dyDescent="0.3">
      <c r="A212" s="154"/>
      <c r="B212" s="154"/>
      <c r="C212" s="154"/>
      <c r="D212" s="154"/>
      <c r="E212" s="154"/>
      <c r="F212" s="154"/>
      <c r="G212" s="154"/>
      <c r="H212" s="154"/>
      <c r="I212" s="154"/>
      <c r="J212" s="154"/>
      <c r="K212" s="154"/>
      <c r="L212" s="154"/>
      <c r="M212" s="154"/>
      <c r="N212" s="157"/>
      <c r="O212" s="154"/>
      <c r="P212" s="154"/>
      <c r="Q212" s="154"/>
      <c r="R212" s="154"/>
      <c r="S212" s="154"/>
      <c r="T212" s="154"/>
      <c r="U212" s="154"/>
      <c r="V212" s="154"/>
      <c r="W212" s="154"/>
      <c r="X212" s="154"/>
      <c r="Y212" s="154"/>
      <c r="Z212" s="154"/>
    </row>
    <row r="213" spans="1:26" s="155" customFormat="1" x14ac:dyDescent="0.3">
      <c r="A213" s="154"/>
      <c r="B213" s="154"/>
      <c r="C213" s="154"/>
      <c r="D213" s="154"/>
      <c r="E213" s="154"/>
      <c r="F213" s="154"/>
      <c r="G213" s="154"/>
      <c r="H213" s="154"/>
      <c r="I213" s="154"/>
      <c r="J213" s="154"/>
      <c r="K213" s="154"/>
      <c r="L213" s="154"/>
      <c r="M213" s="154"/>
      <c r="N213" s="157"/>
      <c r="O213" s="154"/>
      <c r="P213" s="154"/>
      <c r="Q213" s="154"/>
      <c r="R213" s="154"/>
      <c r="S213" s="154"/>
      <c r="T213" s="154"/>
      <c r="U213" s="154"/>
      <c r="V213" s="154"/>
      <c r="W213" s="154"/>
      <c r="X213" s="154"/>
      <c r="Y213" s="154"/>
      <c r="Z213" s="154"/>
    </row>
    <row r="214" spans="1:26" s="155" customFormat="1" x14ac:dyDescent="0.3">
      <c r="A214" s="154"/>
      <c r="B214" s="154"/>
      <c r="C214" s="154"/>
      <c r="D214" s="154"/>
      <c r="E214" s="154"/>
      <c r="F214" s="154"/>
      <c r="G214" s="154"/>
      <c r="H214" s="154"/>
      <c r="I214" s="154"/>
      <c r="J214" s="154"/>
      <c r="K214" s="154"/>
      <c r="L214" s="154"/>
      <c r="M214" s="154"/>
      <c r="N214" s="157"/>
      <c r="O214" s="154"/>
      <c r="P214" s="154"/>
      <c r="Q214" s="154"/>
      <c r="R214" s="154"/>
      <c r="S214" s="154"/>
      <c r="T214" s="154"/>
      <c r="U214" s="154"/>
      <c r="V214" s="154"/>
      <c r="W214" s="154"/>
      <c r="X214" s="154"/>
      <c r="Y214" s="154"/>
      <c r="Z214" s="154"/>
    </row>
    <row r="215" spans="1:26" s="155" customFormat="1" x14ac:dyDescent="0.3">
      <c r="A215" s="154"/>
      <c r="B215" s="154"/>
      <c r="C215" s="154"/>
      <c r="D215" s="154"/>
      <c r="E215" s="154"/>
      <c r="F215" s="154"/>
      <c r="G215" s="154"/>
      <c r="H215" s="154"/>
      <c r="I215" s="154"/>
      <c r="J215" s="154"/>
      <c r="K215" s="154"/>
      <c r="L215" s="154"/>
      <c r="M215" s="154"/>
      <c r="N215" s="157"/>
      <c r="O215" s="154"/>
      <c r="P215" s="154"/>
      <c r="Q215" s="154"/>
      <c r="R215" s="154"/>
      <c r="S215" s="154"/>
      <c r="T215" s="154"/>
      <c r="U215" s="154"/>
      <c r="V215" s="154"/>
      <c r="W215" s="154"/>
      <c r="X215" s="154"/>
      <c r="Y215" s="154"/>
      <c r="Z215" s="154"/>
    </row>
    <row r="216" spans="1:26" s="155" customFormat="1" x14ac:dyDescent="0.3">
      <c r="A216" s="154"/>
      <c r="B216" s="154"/>
      <c r="C216" s="154"/>
      <c r="D216" s="154"/>
      <c r="E216" s="154"/>
      <c r="F216" s="154"/>
      <c r="G216" s="154"/>
      <c r="H216" s="154"/>
      <c r="I216" s="154"/>
      <c r="J216" s="154"/>
      <c r="K216" s="154"/>
      <c r="L216" s="154"/>
      <c r="M216" s="154"/>
      <c r="N216" s="157"/>
      <c r="O216" s="154"/>
      <c r="P216" s="154"/>
      <c r="Q216" s="154"/>
      <c r="R216" s="154"/>
      <c r="S216" s="154"/>
      <c r="T216" s="154"/>
      <c r="U216" s="154"/>
      <c r="V216" s="154"/>
      <c r="W216" s="154"/>
      <c r="X216" s="154"/>
      <c r="Y216" s="154"/>
      <c r="Z216" s="154"/>
    </row>
    <row r="217" spans="1:26" s="155" customFormat="1" x14ac:dyDescent="0.3">
      <c r="A217" s="154"/>
      <c r="B217" s="154"/>
      <c r="C217" s="154"/>
      <c r="D217" s="154"/>
      <c r="E217" s="154"/>
      <c r="F217" s="154"/>
      <c r="G217" s="154"/>
      <c r="H217" s="154"/>
      <c r="I217" s="154"/>
      <c r="J217" s="154"/>
      <c r="K217" s="154"/>
      <c r="L217" s="154"/>
      <c r="M217" s="154"/>
      <c r="N217" s="157"/>
      <c r="O217" s="154"/>
      <c r="P217" s="154"/>
      <c r="Q217" s="154"/>
      <c r="R217" s="154"/>
      <c r="S217" s="154"/>
      <c r="T217" s="154"/>
      <c r="U217" s="154"/>
      <c r="V217" s="154"/>
      <c r="W217" s="154"/>
      <c r="X217" s="154"/>
      <c r="Y217" s="154"/>
      <c r="Z217" s="154"/>
    </row>
    <row r="218" spans="1:26" s="155" customFormat="1" x14ac:dyDescent="0.3">
      <c r="A218" s="154"/>
      <c r="B218" s="154"/>
      <c r="C218" s="154"/>
      <c r="D218" s="154"/>
      <c r="E218" s="154"/>
      <c r="F218" s="154"/>
      <c r="G218" s="154"/>
      <c r="H218" s="154"/>
      <c r="I218" s="154"/>
      <c r="J218" s="154"/>
      <c r="K218" s="154"/>
      <c r="L218" s="154"/>
      <c r="M218" s="154"/>
      <c r="N218" s="157"/>
      <c r="O218" s="154"/>
      <c r="P218" s="154"/>
      <c r="Q218" s="154"/>
      <c r="R218" s="154"/>
      <c r="S218" s="154"/>
      <c r="T218" s="154"/>
      <c r="U218" s="154"/>
      <c r="V218" s="154"/>
      <c r="W218" s="154"/>
      <c r="X218" s="154"/>
      <c r="Y218" s="154"/>
      <c r="Z218" s="154"/>
    </row>
    <row r="219" spans="1:26" s="155" customFormat="1" x14ac:dyDescent="0.3">
      <c r="A219" s="154"/>
      <c r="B219" s="154"/>
      <c r="C219" s="154"/>
      <c r="D219" s="154"/>
      <c r="E219" s="154"/>
      <c r="F219" s="154"/>
      <c r="G219" s="154"/>
      <c r="H219" s="154"/>
      <c r="I219" s="154"/>
      <c r="J219" s="154"/>
      <c r="K219" s="154"/>
      <c r="L219" s="154"/>
      <c r="M219" s="154"/>
      <c r="N219" s="157"/>
      <c r="O219" s="154"/>
      <c r="P219" s="154"/>
      <c r="Q219" s="154"/>
      <c r="R219" s="154"/>
      <c r="S219" s="154"/>
      <c r="T219" s="154"/>
      <c r="U219" s="154"/>
      <c r="V219" s="154"/>
      <c r="W219" s="154"/>
      <c r="X219" s="154"/>
      <c r="Y219" s="154"/>
      <c r="Z219" s="154"/>
    </row>
    <row r="220" spans="1:26" s="155" customFormat="1" x14ac:dyDescent="0.3">
      <c r="A220" s="154"/>
      <c r="B220" s="154"/>
      <c r="C220" s="154"/>
      <c r="D220" s="154"/>
      <c r="E220" s="154"/>
      <c r="F220" s="154"/>
      <c r="G220" s="154"/>
      <c r="H220" s="154"/>
      <c r="I220" s="154"/>
      <c r="J220" s="154"/>
      <c r="K220" s="154"/>
      <c r="L220" s="154"/>
      <c r="M220" s="154"/>
      <c r="N220" s="157"/>
      <c r="O220" s="154"/>
      <c r="P220" s="154"/>
      <c r="Q220" s="154"/>
      <c r="R220" s="154"/>
      <c r="S220" s="154"/>
      <c r="T220" s="154"/>
      <c r="U220" s="154"/>
      <c r="V220" s="154"/>
      <c r="W220" s="154"/>
      <c r="X220" s="154"/>
      <c r="Y220" s="154"/>
      <c r="Z220" s="154"/>
    </row>
    <row r="221" spans="1:26" s="155" customFormat="1" x14ac:dyDescent="0.3">
      <c r="A221" s="154"/>
      <c r="B221" s="154"/>
      <c r="C221" s="154"/>
      <c r="D221" s="154"/>
      <c r="E221" s="154"/>
      <c r="F221" s="154"/>
      <c r="G221" s="154"/>
      <c r="H221" s="154"/>
      <c r="I221" s="154"/>
      <c r="J221" s="154"/>
      <c r="K221" s="154"/>
      <c r="L221" s="154"/>
      <c r="M221" s="154"/>
      <c r="N221" s="157"/>
      <c r="O221" s="154"/>
      <c r="P221" s="154"/>
      <c r="Q221" s="154"/>
      <c r="R221" s="154"/>
      <c r="S221" s="154"/>
      <c r="T221" s="154"/>
      <c r="U221" s="154"/>
      <c r="V221" s="154"/>
      <c r="W221" s="154"/>
      <c r="X221" s="154"/>
      <c r="Y221" s="154"/>
      <c r="Z221" s="154"/>
    </row>
    <row r="222" spans="1:26" s="155" customFormat="1" x14ac:dyDescent="0.3">
      <c r="A222" s="154"/>
      <c r="B222" s="154"/>
      <c r="C222" s="154"/>
      <c r="D222" s="154"/>
      <c r="E222" s="154"/>
      <c r="F222" s="154"/>
      <c r="G222" s="154"/>
      <c r="H222" s="154"/>
      <c r="I222" s="154"/>
      <c r="J222" s="154"/>
      <c r="K222" s="154"/>
      <c r="L222" s="154"/>
      <c r="M222" s="154"/>
      <c r="N222" s="157"/>
      <c r="O222" s="154"/>
      <c r="P222" s="154"/>
      <c r="Q222" s="154"/>
      <c r="R222" s="154"/>
      <c r="S222" s="154"/>
      <c r="T222" s="154"/>
      <c r="U222" s="154"/>
      <c r="V222" s="154"/>
      <c r="W222" s="154"/>
      <c r="X222" s="154"/>
      <c r="Y222" s="154"/>
      <c r="Z222" s="154"/>
    </row>
    <row r="223" spans="1:26" s="155" customFormat="1" x14ac:dyDescent="0.3">
      <c r="A223" s="154"/>
      <c r="B223" s="154"/>
      <c r="C223" s="154"/>
      <c r="D223" s="154"/>
      <c r="E223" s="154"/>
      <c r="F223" s="154"/>
      <c r="G223" s="154"/>
      <c r="H223" s="154"/>
      <c r="I223" s="154"/>
      <c r="J223" s="154"/>
      <c r="K223" s="154"/>
      <c r="L223" s="154"/>
      <c r="M223" s="154"/>
      <c r="N223" s="157"/>
      <c r="O223" s="154"/>
      <c r="P223" s="154"/>
      <c r="Q223" s="154"/>
      <c r="R223" s="154"/>
      <c r="S223" s="154"/>
      <c r="T223" s="154"/>
      <c r="U223" s="154"/>
      <c r="V223" s="154"/>
      <c r="W223" s="154"/>
      <c r="X223" s="154"/>
      <c r="Y223" s="154"/>
      <c r="Z223" s="154"/>
    </row>
    <row r="224" spans="1:26" s="155" customFormat="1" x14ac:dyDescent="0.3">
      <c r="A224" s="154"/>
      <c r="B224" s="154"/>
      <c r="C224" s="154"/>
      <c r="D224" s="154"/>
      <c r="E224" s="154"/>
      <c r="F224" s="154"/>
      <c r="G224" s="154"/>
      <c r="H224" s="154"/>
      <c r="I224" s="154"/>
      <c r="J224" s="154"/>
      <c r="K224" s="154"/>
      <c r="L224" s="154"/>
      <c r="M224" s="154"/>
      <c r="N224" s="157"/>
      <c r="O224" s="154"/>
      <c r="P224" s="154"/>
      <c r="Q224" s="154"/>
      <c r="R224" s="154"/>
      <c r="S224" s="154"/>
      <c r="T224" s="154"/>
      <c r="U224" s="154"/>
      <c r="V224" s="154"/>
      <c r="W224" s="154"/>
      <c r="X224" s="154"/>
      <c r="Y224" s="154"/>
      <c r="Z224" s="154"/>
    </row>
    <row r="225" spans="1:26" s="155" customFormat="1" x14ac:dyDescent="0.3">
      <c r="A225" s="154"/>
      <c r="B225" s="154"/>
      <c r="C225" s="154"/>
      <c r="D225" s="154"/>
      <c r="E225" s="154"/>
      <c r="F225" s="154"/>
      <c r="G225" s="154"/>
      <c r="H225" s="154"/>
      <c r="I225" s="154"/>
      <c r="J225" s="154"/>
      <c r="K225" s="154"/>
      <c r="L225" s="154"/>
      <c r="M225" s="154"/>
      <c r="N225" s="157"/>
      <c r="O225" s="154"/>
      <c r="P225" s="154"/>
      <c r="Q225" s="154"/>
      <c r="R225" s="154"/>
      <c r="S225" s="154"/>
      <c r="T225" s="154"/>
      <c r="U225" s="154"/>
      <c r="V225" s="154"/>
      <c r="W225" s="154"/>
      <c r="X225" s="154"/>
      <c r="Y225" s="154"/>
      <c r="Z225" s="154"/>
    </row>
    <row r="226" spans="1:26" s="155" customFormat="1" x14ac:dyDescent="0.3">
      <c r="A226" s="154"/>
      <c r="B226" s="154"/>
      <c r="C226" s="154"/>
      <c r="D226" s="154"/>
      <c r="E226" s="154"/>
      <c r="F226" s="154"/>
      <c r="G226" s="154"/>
      <c r="H226" s="154"/>
      <c r="I226" s="154"/>
      <c r="J226" s="154"/>
      <c r="K226" s="154"/>
      <c r="L226" s="154"/>
      <c r="M226" s="154"/>
      <c r="N226" s="157"/>
      <c r="O226" s="154"/>
      <c r="P226" s="154"/>
      <c r="Q226" s="154"/>
      <c r="R226" s="154"/>
      <c r="S226" s="154"/>
      <c r="T226" s="154"/>
      <c r="U226" s="154"/>
      <c r="V226" s="154"/>
      <c r="W226" s="154"/>
      <c r="X226" s="154"/>
      <c r="Y226" s="154"/>
      <c r="Z226" s="154"/>
    </row>
    <row r="227" spans="1:26" s="155" customFormat="1" x14ac:dyDescent="0.3">
      <c r="A227" s="154"/>
      <c r="B227" s="154"/>
      <c r="C227" s="154"/>
      <c r="D227" s="154"/>
      <c r="E227" s="154"/>
      <c r="F227" s="154"/>
      <c r="G227" s="154"/>
      <c r="H227" s="154"/>
      <c r="I227" s="154"/>
      <c r="J227" s="154"/>
      <c r="K227" s="154"/>
      <c r="L227" s="154"/>
      <c r="M227" s="154"/>
      <c r="N227" s="157"/>
      <c r="O227" s="154"/>
      <c r="P227" s="154"/>
      <c r="Q227" s="154"/>
      <c r="R227" s="154"/>
      <c r="S227" s="154"/>
      <c r="T227" s="154"/>
      <c r="U227" s="154"/>
      <c r="V227" s="154"/>
      <c r="W227" s="154"/>
      <c r="X227" s="154"/>
      <c r="Y227" s="154"/>
      <c r="Z227" s="154"/>
    </row>
    <row r="228" spans="1:26" s="155" customFormat="1" x14ac:dyDescent="0.3">
      <c r="A228" s="154"/>
      <c r="B228" s="154"/>
      <c r="C228" s="154"/>
      <c r="D228" s="154"/>
      <c r="E228" s="154"/>
      <c r="F228" s="154"/>
      <c r="G228" s="154"/>
      <c r="H228" s="154"/>
      <c r="I228" s="154"/>
      <c r="J228" s="154"/>
      <c r="K228" s="154"/>
      <c r="L228" s="154"/>
      <c r="M228" s="154"/>
      <c r="N228" s="157"/>
      <c r="O228" s="154"/>
      <c r="P228" s="154"/>
      <c r="Q228" s="154"/>
      <c r="R228" s="154"/>
      <c r="S228" s="154"/>
      <c r="T228" s="154"/>
      <c r="U228" s="154"/>
      <c r="V228" s="154"/>
      <c r="W228" s="154"/>
      <c r="X228" s="154"/>
      <c r="Y228" s="154"/>
      <c r="Z228" s="154"/>
    </row>
    <row r="229" spans="1:26" s="155" customFormat="1" x14ac:dyDescent="0.3">
      <c r="A229" s="154"/>
      <c r="B229" s="154"/>
      <c r="C229" s="154"/>
      <c r="D229" s="154"/>
      <c r="E229" s="154"/>
      <c r="F229" s="154"/>
      <c r="G229" s="154"/>
      <c r="H229" s="154"/>
      <c r="I229" s="154"/>
      <c r="J229" s="154"/>
      <c r="K229" s="154"/>
      <c r="L229" s="154"/>
      <c r="M229" s="154"/>
      <c r="N229" s="157"/>
      <c r="O229" s="154"/>
      <c r="P229" s="154"/>
      <c r="Q229" s="154"/>
      <c r="R229" s="154"/>
      <c r="S229" s="154"/>
      <c r="T229" s="154"/>
      <c r="U229" s="154"/>
      <c r="V229" s="154"/>
      <c r="W229" s="154"/>
      <c r="X229" s="154"/>
      <c r="Y229" s="154"/>
      <c r="Z229" s="154"/>
    </row>
    <row r="230" spans="1:26" s="155" customFormat="1" x14ac:dyDescent="0.3">
      <c r="A230" s="154"/>
      <c r="B230" s="154"/>
      <c r="C230" s="154"/>
      <c r="D230" s="154"/>
      <c r="E230" s="154"/>
      <c r="F230" s="154"/>
      <c r="G230" s="154"/>
      <c r="H230" s="154"/>
      <c r="I230" s="154"/>
      <c r="J230" s="154"/>
      <c r="K230" s="154"/>
      <c r="L230" s="154"/>
      <c r="M230" s="154"/>
      <c r="N230" s="157"/>
      <c r="O230" s="154"/>
      <c r="P230" s="154"/>
      <c r="Q230" s="154"/>
      <c r="R230" s="154"/>
      <c r="S230" s="154"/>
      <c r="T230" s="154"/>
      <c r="U230" s="154"/>
      <c r="V230" s="154"/>
      <c r="W230" s="154"/>
      <c r="X230" s="154"/>
      <c r="Y230" s="154"/>
      <c r="Z230" s="154"/>
    </row>
    <row r="231" spans="1:26" s="155" customFormat="1" x14ac:dyDescent="0.3">
      <c r="A231" s="154"/>
      <c r="B231" s="154"/>
      <c r="C231" s="154"/>
      <c r="D231" s="154"/>
      <c r="E231" s="154"/>
      <c r="F231" s="154"/>
      <c r="G231" s="154"/>
      <c r="H231" s="154"/>
      <c r="I231" s="154"/>
      <c r="J231" s="154"/>
      <c r="K231" s="154"/>
      <c r="L231" s="154"/>
      <c r="M231" s="154"/>
      <c r="N231" s="157"/>
      <c r="O231" s="154"/>
      <c r="P231" s="154"/>
      <c r="Q231" s="154"/>
      <c r="R231" s="154"/>
      <c r="S231" s="154"/>
      <c r="T231" s="154"/>
      <c r="U231" s="154"/>
      <c r="V231" s="154"/>
      <c r="W231" s="154"/>
      <c r="X231" s="154"/>
      <c r="Y231" s="154"/>
      <c r="Z231" s="154"/>
    </row>
    <row r="232" spans="1:26" s="155" customFormat="1" x14ac:dyDescent="0.3">
      <c r="A232" s="154"/>
      <c r="B232" s="154"/>
      <c r="C232" s="154"/>
      <c r="D232" s="154"/>
      <c r="E232" s="154"/>
      <c r="F232" s="154"/>
      <c r="G232" s="154"/>
      <c r="H232" s="154"/>
      <c r="I232" s="154"/>
      <c r="J232" s="154"/>
      <c r="K232" s="154"/>
      <c r="L232" s="154"/>
      <c r="M232" s="154"/>
      <c r="N232" s="157"/>
      <c r="O232" s="154"/>
      <c r="P232" s="154"/>
      <c r="Q232" s="154"/>
      <c r="R232" s="154"/>
      <c r="S232" s="154"/>
      <c r="T232" s="154"/>
      <c r="U232" s="154"/>
      <c r="V232" s="154"/>
      <c r="W232" s="154"/>
      <c r="X232" s="154"/>
      <c r="Y232" s="154"/>
      <c r="Z232" s="154"/>
    </row>
    <row r="233" spans="1:26" s="155" customFormat="1" x14ac:dyDescent="0.3">
      <c r="A233" s="154"/>
      <c r="B233" s="154"/>
      <c r="C233" s="154"/>
      <c r="D233" s="154"/>
      <c r="E233" s="154"/>
      <c r="F233" s="154"/>
      <c r="G233" s="154"/>
      <c r="H233" s="154"/>
      <c r="I233" s="154"/>
      <c r="J233" s="154"/>
      <c r="K233" s="154"/>
      <c r="L233" s="154"/>
      <c r="M233" s="154"/>
      <c r="N233" s="157"/>
      <c r="O233" s="154"/>
      <c r="P233" s="154"/>
      <c r="Q233" s="154"/>
      <c r="R233" s="154"/>
      <c r="S233" s="154"/>
      <c r="T233" s="154"/>
      <c r="U233" s="154"/>
      <c r="V233" s="154"/>
      <c r="W233" s="154"/>
      <c r="X233" s="154"/>
      <c r="Y233" s="154"/>
      <c r="Z233" s="154"/>
    </row>
    <row r="234" spans="1:26" s="155" customFormat="1" x14ac:dyDescent="0.3">
      <c r="A234" s="154"/>
      <c r="B234" s="154"/>
      <c r="C234" s="154"/>
      <c r="D234" s="154"/>
      <c r="E234" s="154"/>
      <c r="F234" s="154"/>
      <c r="G234" s="154"/>
      <c r="H234" s="154"/>
      <c r="I234" s="154"/>
      <c r="J234" s="154"/>
      <c r="K234" s="154"/>
      <c r="L234" s="154"/>
      <c r="M234" s="154"/>
      <c r="N234" s="157"/>
      <c r="O234" s="154"/>
      <c r="P234" s="154"/>
      <c r="Q234" s="154"/>
      <c r="R234" s="154"/>
      <c r="S234" s="154"/>
      <c r="T234" s="154"/>
      <c r="U234" s="154"/>
      <c r="V234" s="154"/>
      <c r="W234" s="154"/>
      <c r="X234" s="154"/>
      <c r="Y234" s="154"/>
      <c r="Z234" s="154"/>
    </row>
    <row r="235" spans="1:26" s="155" customFormat="1" x14ac:dyDescent="0.3">
      <c r="A235" s="154"/>
      <c r="B235" s="154"/>
      <c r="C235" s="154"/>
      <c r="D235" s="154"/>
      <c r="E235" s="154"/>
      <c r="F235" s="154"/>
      <c r="G235" s="154"/>
      <c r="H235" s="154"/>
      <c r="I235" s="154"/>
      <c r="J235" s="154"/>
      <c r="K235" s="154"/>
      <c r="L235" s="154"/>
      <c r="M235" s="154"/>
      <c r="N235" s="157"/>
      <c r="O235" s="154"/>
      <c r="P235" s="154"/>
      <c r="Q235" s="154"/>
      <c r="R235" s="154"/>
      <c r="S235" s="154"/>
      <c r="T235" s="154"/>
      <c r="U235" s="154"/>
      <c r="V235" s="154"/>
      <c r="W235" s="154"/>
      <c r="X235" s="154"/>
      <c r="Y235" s="154"/>
      <c r="Z235" s="154"/>
    </row>
    <row r="236" spans="1:26" s="155" customFormat="1" x14ac:dyDescent="0.3">
      <c r="A236" s="154"/>
      <c r="B236" s="154"/>
      <c r="C236" s="154"/>
      <c r="D236" s="154"/>
      <c r="E236" s="154"/>
      <c r="F236" s="154"/>
      <c r="G236" s="154"/>
      <c r="H236" s="154"/>
      <c r="I236" s="154"/>
      <c r="J236" s="154"/>
      <c r="K236" s="154"/>
      <c r="L236" s="154"/>
      <c r="M236" s="154"/>
      <c r="N236" s="157"/>
      <c r="O236" s="154"/>
      <c r="P236" s="154"/>
      <c r="Q236" s="154"/>
      <c r="R236" s="154"/>
      <c r="S236" s="154"/>
      <c r="T236" s="154"/>
      <c r="U236" s="154"/>
      <c r="V236" s="154"/>
      <c r="W236" s="154"/>
      <c r="X236" s="154"/>
      <c r="Y236" s="154"/>
      <c r="Z236" s="154"/>
    </row>
    <row r="237" spans="1:26" s="155" customFormat="1" x14ac:dyDescent="0.3">
      <c r="A237" s="154"/>
      <c r="B237" s="154"/>
      <c r="C237" s="154"/>
      <c r="D237" s="154"/>
      <c r="E237" s="154"/>
      <c r="F237" s="154"/>
      <c r="G237" s="154"/>
      <c r="H237" s="154"/>
      <c r="I237" s="154"/>
      <c r="J237" s="154"/>
      <c r="K237" s="154"/>
      <c r="L237" s="154"/>
      <c r="M237" s="154"/>
      <c r="N237" s="157"/>
      <c r="O237" s="154"/>
      <c r="P237" s="154"/>
      <c r="Q237" s="154"/>
      <c r="R237" s="154"/>
      <c r="S237" s="154"/>
      <c r="T237" s="154"/>
      <c r="U237" s="154"/>
      <c r="V237" s="154"/>
      <c r="W237" s="154"/>
      <c r="X237" s="154"/>
      <c r="Y237" s="154"/>
      <c r="Z237" s="154"/>
    </row>
    <row r="238" spans="1:26" s="155" customFormat="1" x14ac:dyDescent="0.3">
      <c r="A238" s="154"/>
      <c r="B238" s="154"/>
      <c r="C238" s="154"/>
      <c r="D238" s="154"/>
      <c r="E238" s="154"/>
      <c r="F238" s="154"/>
      <c r="G238" s="154"/>
      <c r="H238" s="154"/>
      <c r="I238" s="154"/>
      <c r="J238" s="154"/>
      <c r="K238" s="154"/>
      <c r="L238" s="154"/>
      <c r="M238" s="154"/>
      <c r="N238" s="157"/>
      <c r="O238" s="154"/>
      <c r="P238" s="154"/>
      <c r="Q238" s="154"/>
      <c r="R238" s="154"/>
      <c r="S238" s="154"/>
      <c r="T238" s="154"/>
      <c r="U238" s="154"/>
      <c r="V238" s="154"/>
      <c r="W238" s="154"/>
      <c r="X238" s="154"/>
      <c r="Y238" s="154"/>
      <c r="Z238" s="154"/>
    </row>
    <row r="239" spans="1:26" s="155" customFormat="1" x14ac:dyDescent="0.3">
      <c r="A239" s="154"/>
      <c r="B239" s="154"/>
      <c r="C239" s="154"/>
      <c r="D239" s="154"/>
      <c r="E239" s="154"/>
      <c r="F239" s="154"/>
      <c r="G239" s="154"/>
      <c r="H239" s="154"/>
      <c r="I239" s="154"/>
      <c r="J239" s="154"/>
      <c r="K239" s="154"/>
      <c r="L239" s="154"/>
      <c r="M239" s="154"/>
      <c r="N239" s="157"/>
      <c r="O239" s="154"/>
      <c r="P239" s="154"/>
      <c r="Q239" s="154"/>
      <c r="R239" s="154"/>
      <c r="S239" s="154"/>
      <c r="T239" s="154"/>
      <c r="U239" s="154"/>
      <c r="V239" s="154"/>
      <c r="W239" s="154"/>
      <c r="X239" s="154"/>
      <c r="Y239" s="154"/>
      <c r="Z239" s="154"/>
    </row>
    <row r="240" spans="1:26" s="155" customFormat="1" x14ac:dyDescent="0.3">
      <c r="A240" s="154"/>
      <c r="B240" s="154"/>
      <c r="C240" s="154"/>
      <c r="D240" s="154"/>
      <c r="E240" s="154"/>
      <c r="F240" s="154"/>
      <c r="G240" s="154"/>
      <c r="H240" s="154"/>
      <c r="I240" s="154"/>
      <c r="J240" s="154"/>
      <c r="K240" s="154"/>
      <c r="L240" s="154"/>
      <c r="M240" s="154"/>
      <c r="N240" s="157"/>
      <c r="O240" s="154"/>
      <c r="P240" s="154"/>
      <c r="Q240" s="154"/>
      <c r="R240" s="154"/>
      <c r="S240" s="154"/>
      <c r="T240" s="154"/>
      <c r="U240" s="154"/>
      <c r="V240" s="154"/>
      <c r="W240" s="154"/>
      <c r="X240" s="154"/>
      <c r="Y240" s="154"/>
      <c r="Z240" s="154"/>
    </row>
    <row r="241" spans="1:26" s="155" customFormat="1" x14ac:dyDescent="0.3">
      <c r="A241" s="154"/>
      <c r="B241" s="154"/>
      <c r="C241" s="154"/>
      <c r="D241" s="154"/>
      <c r="E241" s="154"/>
      <c r="F241" s="154"/>
      <c r="G241" s="154"/>
      <c r="H241" s="154"/>
      <c r="I241" s="154"/>
      <c r="J241" s="154"/>
      <c r="K241" s="154"/>
      <c r="L241" s="154"/>
      <c r="M241" s="154"/>
      <c r="N241" s="157"/>
      <c r="O241" s="154"/>
      <c r="P241" s="154"/>
      <c r="Q241" s="154"/>
      <c r="R241" s="154"/>
      <c r="S241" s="154"/>
      <c r="T241" s="154"/>
      <c r="U241" s="154"/>
      <c r="V241" s="154"/>
      <c r="W241" s="154"/>
      <c r="X241" s="154"/>
      <c r="Y241" s="154"/>
      <c r="Z241" s="154"/>
    </row>
    <row r="242" spans="1:26" s="155" customFormat="1" x14ac:dyDescent="0.3">
      <c r="A242" s="154"/>
      <c r="B242" s="154"/>
      <c r="C242" s="154"/>
      <c r="D242" s="154"/>
      <c r="E242" s="154"/>
      <c r="F242" s="154"/>
      <c r="G242" s="154"/>
      <c r="H242" s="154"/>
      <c r="I242" s="154"/>
      <c r="J242" s="154"/>
      <c r="K242" s="154"/>
      <c r="L242" s="154"/>
      <c r="M242" s="154"/>
      <c r="N242" s="157"/>
      <c r="O242" s="154"/>
      <c r="P242" s="154"/>
      <c r="Q242" s="154"/>
      <c r="R242" s="154"/>
      <c r="S242" s="154"/>
      <c r="T242" s="154"/>
      <c r="U242" s="154"/>
      <c r="V242" s="154"/>
      <c r="W242" s="154"/>
      <c r="X242" s="154"/>
      <c r="Y242" s="154"/>
      <c r="Z242" s="154"/>
    </row>
    <row r="243" spans="1:26" s="155" customFormat="1" x14ac:dyDescent="0.3">
      <c r="A243" s="154"/>
      <c r="B243" s="154"/>
      <c r="C243" s="154"/>
      <c r="D243" s="154"/>
      <c r="E243" s="154"/>
      <c r="F243" s="154"/>
      <c r="G243" s="154"/>
      <c r="H243" s="154"/>
      <c r="I243" s="154"/>
      <c r="J243" s="154"/>
      <c r="K243" s="154"/>
      <c r="L243" s="154"/>
      <c r="M243" s="154"/>
      <c r="N243" s="157"/>
      <c r="O243" s="154"/>
      <c r="P243" s="154"/>
      <c r="Q243" s="154"/>
      <c r="R243" s="154"/>
      <c r="S243" s="154"/>
      <c r="T243" s="154"/>
      <c r="U243" s="154"/>
      <c r="V243" s="154"/>
      <c r="W243" s="154"/>
      <c r="X243" s="154"/>
      <c r="Y243" s="154"/>
      <c r="Z243" s="154"/>
    </row>
    <row r="244" spans="1:26" s="155" customFormat="1" x14ac:dyDescent="0.3">
      <c r="A244" s="154"/>
      <c r="B244" s="154"/>
      <c r="C244" s="154"/>
      <c r="D244" s="154"/>
      <c r="E244" s="154"/>
      <c r="F244" s="154"/>
      <c r="G244" s="154"/>
      <c r="H244" s="154"/>
      <c r="I244" s="154"/>
      <c r="J244" s="154"/>
      <c r="K244" s="154"/>
      <c r="L244" s="154"/>
      <c r="M244" s="154"/>
      <c r="N244" s="157"/>
      <c r="O244" s="154"/>
      <c r="P244" s="154"/>
      <c r="Q244" s="154"/>
      <c r="R244" s="154"/>
      <c r="S244" s="154"/>
      <c r="T244" s="154"/>
      <c r="U244" s="154"/>
      <c r="V244" s="154"/>
      <c r="W244" s="154"/>
      <c r="X244" s="154"/>
      <c r="Y244" s="154"/>
      <c r="Z244" s="154"/>
    </row>
    <row r="245" spans="1:26" s="155" customFormat="1" x14ac:dyDescent="0.3">
      <c r="A245" s="154"/>
      <c r="B245" s="154"/>
      <c r="C245" s="154"/>
      <c r="D245" s="154"/>
      <c r="E245" s="154"/>
      <c r="F245" s="154"/>
      <c r="G245" s="154"/>
      <c r="H245" s="154"/>
      <c r="I245" s="154"/>
      <c r="J245" s="154"/>
      <c r="K245" s="154"/>
      <c r="L245" s="154"/>
      <c r="M245" s="154"/>
      <c r="N245" s="157"/>
      <c r="O245" s="154"/>
      <c r="P245" s="154"/>
      <c r="Q245" s="154"/>
      <c r="R245" s="154"/>
      <c r="S245" s="154"/>
      <c r="T245" s="154"/>
      <c r="U245" s="154"/>
      <c r="V245" s="154"/>
      <c r="W245" s="154"/>
      <c r="X245" s="154"/>
      <c r="Y245" s="154"/>
      <c r="Z245" s="154"/>
    </row>
    <row r="246" spans="1:26" s="155" customFormat="1" x14ac:dyDescent="0.3">
      <c r="A246" s="154"/>
      <c r="B246" s="154"/>
      <c r="C246" s="154"/>
      <c r="D246" s="154"/>
      <c r="E246" s="154"/>
      <c r="F246" s="154"/>
      <c r="G246" s="154"/>
      <c r="H246" s="154"/>
      <c r="I246" s="154"/>
      <c r="J246" s="154"/>
      <c r="K246" s="154"/>
      <c r="L246" s="154"/>
      <c r="M246" s="154"/>
      <c r="N246" s="157"/>
      <c r="O246" s="154"/>
      <c r="P246" s="154"/>
      <c r="Q246" s="154"/>
      <c r="R246" s="154"/>
      <c r="S246" s="154"/>
      <c r="T246" s="154"/>
      <c r="U246" s="154"/>
      <c r="V246" s="154"/>
      <c r="W246" s="154"/>
      <c r="X246" s="154"/>
      <c r="Y246" s="154"/>
      <c r="Z246" s="154"/>
    </row>
    <row r="247" spans="1:26" s="155" customFormat="1" x14ac:dyDescent="0.3">
      <c r="A247" s="154"/>
      <c r="B247" s="154"/>
      <c r="C247" s="154"/>
      <c r="D247" s="154"/>
      <c r="E247" s="154"/>
      <c r="F247" s="154"/>
      <c r="G247" s="154"/>
      <c r="H247" s="154"/>
      <c r="I247" s="154"/>
      <c r="J247" s="154"/>
      <c r="K247" s="154"/>
      <c r="L247" s="154"/>
      <c r="M247" s="154"/>
      <c r="N247" s="157"/>
      <c r="O247" s="154"/>
      <c r="P247" s="154"/>
      <c r="Q247" s="154"/>
      <c r="R247" s="154"/>
      <c r="S247" s="154"/>
      <c r="T247" s="154"/>
      <c r="U247" s="154"/>
      <c r="V247" s="154"/>
      <c r="W247" s="154"/>
      <c r="X247" s="154"/>
      <c r="Y247" s="154"/>
      <c r="Z247" s="154"/>
    </row>
    <row r="248" spans="1:26" s="155" customFormat="1" x14ac:dyDescent="0.3">
      <c r="A248" s="154"/>
      <c r="B248" s="154"/>
      <c r="C248" s="154"/>
      <c r="D248" s="154"/>
      <c r="E248" s="154"/>
      <c r="F248" s="154"/>
      <c r="G248" s="154"/>
      <c r="H248" s="154"/>
      <c r="I248" s="154"/>
      <c r="J248" s="154"/>
      <c r="K248" s="154"/>
      <c r="L248" s="154"/>
      <c r="M248" s="154"/>
      <c r="N248" s="157"/>
      <c r="O248" s="154"/>
      <c r="P248" s="154"/>
      <c r="Q248" s="154"/>
      <c r="R248" s="154"/>
      <c r="S248" s="154"/>
      <c r="T248" s="154"/>
      <c r="U248" s="154"/>
      <c r="V248" s="154"/>
      <c r="W248" s="154"/>
      <c r="X248" s="154"/>
      <c r="Y248" s="154"/>
      <c r="Z248" s="154"/>
    </row>
    <row r="249" spans="1:26" s="155" customFormat="1" x14ac:dyDescent="0.3">
      <c r="A249" s="154"/>
      <c r="B249" s="154"/>
      <c r="C249" s="154"/>
      <c r="D249" s="154"/>
      <c r="E249" s="154"/>
      <c r="F249" s="154"/>
      <c r="G249" s="154"/>
      <c r="H249" s="154"/>
      <c r="I249" s="154"/>
      <c r="J249" s="154"/>
      <c r="K249" s="154"/>
      <c r="L249" s="154"/>
      <c r="M249" s="154"/>
      <c r="N249" s="157"/>
      <c r="O249" s="154"/>
      <c r="P249" s="154"/>
      <c r="Q249" s="154"/>
      <c r="R249" s="154"/>
      <c r="S249" s="154"/>
      <c r="T249" s="154"/>
      <c r="U249" s="154"/>
      <c r="V249" s="154"/>
      <c r="W249" s="154"/>
      <c r="X249" s="154"/>
      <c r="Y249" s="154"/>
      <c r="Z249" s="154"/>
    </row>
    <row r="250" spans="1:26" s="155" customFormat="1" x14ac:dyDescent="0.3">
      <c r="A250" s="154"/>
      <c r="B250" s="154"/>
      <c r="C250" s="154"/>
      <c r="D250" s="154"/>
      <c r="E250" s="154"/>
      <c r="F250" s="154"/>
      <c r="G250" s="154"/>
      <c r="H250" s="154"/>
      <c r="I250" s="154"/>
      <c r="J250" s="154"/>
      <c r="K250" s="154"/>
      <c r="L250" s="154"/>
      <c r="M250" s="154"/>
      <c r="N250" s="157"/>
      <c r="O250" s="154"/>
      <c r="P250" s="154"/>
      <c r="Q250" s="154"/>
      <c r="R250" s="154"/>
      <c r="S250" s="154"/>
      <c r="T250" s="154"/>
      <c r="U250" s="154"/>
      <c r="V250" s="154"/>
      <c r="W250" s="154"/>
      <c r="X250" s="154"/>
      <c r="Y250" s="154"/>
      <c r="Z250" s="154"/>
    </row>
    <row r="251" spans="1:26" s="155" customFormat="1" x14ac:dyDescent="0.3">
      <c r="A251" s="154"/>
      <c r="B251" s="154"/>
      <c r="C251" s="154"/>
      <c r="D251" s="154"/>
      <c r="E251" s="154"/>
      <c r="F251" s="154"/>
      <c r="G251" s="154"/>
      <c r="H251" s="154"/>
      <c r="I251" s="154"/>
      <c r="J251" s="154"/>
      <c r="K251" s="154"/>
      <c r="L251" s="154"/>
      <c r="M251" s="154"/>
      <c r="N251" s="157"/>
      <c r="O251" s="154"/>
      <c r="P251" s="154"/>
      <c r="Q251" s="154"/>
      <c r="R251" s="154"/>
      <c r="S251" s="154"/>
      <c r="T251" s="154"/>
      <c r="U251" s="154"/>
      <c r="V251" s="154"/>
      <c r="W251" s="154"/>
      <c r="X251" s="154"/>
      <c r="Y251" s="154"/>
      <c r="Z251" s="154"/>
    </row>
    <row r="252" spans="1:26" s="155" customFormat="1" x14ac:dyDescent="0.3">
      <c r="A252" s="154"/>
      <c r="B252" s="154"/>
      <c r="C252" s="154"/>
      <c r="D252" s="154"/>
      <c r="E252" s="154"/>
      <c r="F252" s="154"/>
      <c r="G252" s="154"/>
      <c r="H252" s="154"/>
      <c r="I252" s="154"/>
      <c r="J252" s="154"/>
      <c r="K252" s="154"/>
      <c r="L252" s="154"/>
      <c r="M252" s="154"/>
      <c r="N252" s="157"/>
      <c r="O252" s="154"/>
      <c r="P252" s="154"/>
      <c r="Q252" s="154"/>
      <c r="R252" s="154"/>
      <c r="S252" s="154"/>
      <c r="T252" s="154"/>
      <c r="U252" s="154"/>
      <c r="V252" s="154"/>
      <c r="W252" s="154"/>
      <c r="X252" s="154"/>
      <c r="Y252" s="154"/>
      <c r="Z252" s="154"/>
    </row>
    <row r="253" spans="1:26" s="155" customFormat="1" x14ac:dyDescent="0.3">
      <c r="A253" s="154"/>
      <c r="B253" s="154"/>
      <c r="C253" s="154"/>
      <c r="D253" s="154"/>
      <c r="E253" s="154"/>
      <c r="F253" s="154"/>
      <c r="G253" s="154"/>
      <c r="H253" s="154"/>
      <c r="I253" s="154"/>
      <c r="J253" s="154"/>
      <c r="K253" s="154"/>
      <c r="L253" s="154"/>
      <c r="M253" s="154"/>
      <c r="N253" s="157"/>
      <c r="O253" s="154"/>
      <c r="P253" s="154"/>
      <c r="Q253" s="154"/>
      <c r="R253" s="154"/>
      <c r="S253" s="154"/>
      <c r="T253" s="154"/>
      <c r="U253" s="154"/>
      <c r="V253" s="154"/>
      <c r="W253" s="154"/>
      <c r="X253" s="154"/>
      <c r="Y253" s="154"/>
      <c r="Z253" s="154"/>
    </row>
    <row r="254" spans="1:26" s="155" customFormat="1" x14ac:dyDescent="0.3">
      <c r="A254" s="154"/>
      <c r="B254" s="154"/>
      <c r="C254" s="154"/>
      <c r="D254" s="154"/>
      <c r="E254" s="154"/>
      <c r="F254" s="154"/>
      <c r="G254" s="154"/>
      <c r="H254" s="154"/>
      <c r="I254" s="154"/>
      <c r="J254" s="154"/>
      <c r="K254" s="154"/>
      <c r="L254" s="154"/>
      <c r="M254" s="154"/>
      <c r="N254" s="157"/>
      <c r="O254" s="154"/>
      <c r="P254" s="154"/>
      <c r="Q254" s="154"/>
      <c r="R254" s="154"/>
      <c r="S254" s="154"/>
      <c r="T254" s="154"/>
      <c r="U254" s="154"/>
      <c r="V254" s="154"/>
      <c r="W254" s="154"/>
      <c r="X254" s="154"/>
      <c r="Y254" s="154"/>
      <c r="Z254" s="154"/>
    </row>
    <row r="255" spans="1:26" s="155" customFormat="1" x14ac:dyDescent="0.3">
      <c r="A255" s="154"/>
      <c r="B255" s="154"/>
      <c r="C255" s="154"/>
      <c r="D255" s="154"/>
      <c r="E255" s="154"/>
      <c r="F255" s="154"/>
      <c r="G255" s="154"/>
      <c r="H255" s="154"/>
      <c r="I255" s="154"/>
      <c r="J255" s="154"/>
      <c r="K255" s="154"/>
      <c r="L255" s="154"/>
      <c r="M255" s="154"/>
      <c r="N255" s="157"/>
      <c r="O255" s="154"/>
      <c r="P255" s="154"/>
      <c r="Q255" s="154"/>
      <c r="R255" s="154"/>
      <c r="S255" s="154"/>
      <c r="T255" s="154"/>
      <c r="U255" s="154"/>
      <c r="V255" s="154"/>
      <c r="W255" s="154"/>
      <c r="X255" s="154"/>
      <c r="Y255" s="154"/>
      <c r="Z255" s="154"/>
    </row>
    <row r="256" spans="1:26" s="155" customFormat="1" x14ac:dyDescent="0.3">
      <c r="A256" s="154"/>
      <c r="B256" s="154"/>
      <c r="C256" s="154"/>
      <c r="D256" s="154"/>
      <c r="E256" s="154"/>
      <c r="F256" s="154"/>
      <c r="G256" s="154"/>
      <c r="H256" s="154"/>
      <c r="I256" s="154"/>
      <c r="J256" s="154"/>
      <c r="K256" s="154"/>
      <c r="L256" s="154"/>
      <c r="M256" s="154"/>
      <c r="N256" s="157"/>
      <c r="O256" s="154"/>
      <c r="P256" s="154"/>
      <c r="Q256" s="154"/>
      <c r="R256" s="154"/>
      <c r="S256" s="154"/>
      <c r="T256" s="154"/>
      <c r="U256" s="154"/>
      <c r="V256" s="154"/>
      <c r="W256" s="154"/>
      <c r="X256" s="154"/>
      <c r="Y256" s="154"/>
      <c r="Z256" s="154"/>
    </row>
    <row r="257" spans="1:26" s="155" customFormat="1" x14ac:dyDescent="0.3">
      <c r="A257" s="154"/>
      <c r="B257" s="154"/>
      <c r="C257" s="154"/>
      <c r="D257" s="154"/>
      <c r="E257" s="154"/>
      <c r="F257" s="154"/>
      <c r="G257" s="154"/>
      <c r="H257" s="154"/>
      <c r="I257" s="154"/>
      <c r="J257" s="154"/>
      <c r="K257" s="154"/>
      <c r="L257" s="154"/>
      <c r="M257" s="154"/>
      <c r="N257" s="157"/>
      <c r="O257" s="154"/>
      <c r="P257" s="154"/>
      <c r="Q257" s="154"/>
      <c r="R257" s="154"/>
      <c r="S257" s="154"/>
      <c r="T257" s="154"/>
      <c r="U257" s="154"/>
      <c r="V257" s="154"/>
      <c r="W257" s="154"/>
      <c r="X257" s="154"/>
      <c r="Y257" s="154"/>
      <c r="Z257" s="154"/>
    </row>
    <row r="258" spans="1:26" s="155" customFormat="1" x14ac:dyDescent="0.3">
      <c r="A258" s="154"/>
      <c r="B258" s="154"/>
      <c r="C258" s="154"/>
      <c r="D258" s="154"/>
      <c r="E258" s="154"/>
      <c r="F258" s="154"/>
      <c r="G258" s="154"/>
      <c r="H258" s="154"/>
      <c r="I258" s="154"/>
      <c r="J258" s="154"/>
      <c r="K258" s="154"/>
      <c r="L258" s="154"/>
      <c r="M258" s="154"/>
      <c r="N258" s="157"/>
      <c r="O258" s="154"/>
      <c r="P258" s="154"/>
      <c r="Q258" s="154"/>
      <c r="R258" s="154"/>
      <c r="S258" s="154"/>
      <c r="T258" s="154"/>
      <c r="U258" s="154"/>
      <c r="V258" s="154"/>
      <c r="W258" s="154"/>
      <c r="X258" s="154"/>
      <c r="Y258" s="154"/>
      <c r="Z258" s="154"/>
    </row>
    <row r="259" spans="1:26" s="155" customFormat="1" x14ac:dyDescent="0.3">
      <c r="A259" s="154"/>
      <c r="B259" s="154"/>
      <c r="C259" s="154"/>
      <c r="D259" s="154"/>
      <c r="E259" s="154"/>
      <c r="F259" s="154"/>
      <c r="G259" s="154"/>
      <c r="H259" s="154"/>
      <c r="I259" s="154"/>
      <c r="J259" s="154"/>
      <c r="K259" s="154"/>
      <c r="L259" s="154"/>
      <c r="M259" s="154"/>
      <c r="N259" s="157"/>
      <c r="O259" s="154"/>
      <c r="P259" s="154"/>
      <c r="Q259" s="154"/>
      <c r="R259" s="154"/>
      <c r="S259" s="154"/>
      <c r="T259" s="154"/>
      <c r="U259" s="154"/>
      <c r="V259" s="154"/>
      <c r="W259" s="154"/>
      <c r="X259" s="154"/>
      <c r="Y259" s="154"/>
      <c r="Z259" s="154"/>
    </row>
    <row r="260" spans="1:26" s="155" customFormat="1" x14ac:dyDescent="0.3">
      <c r="A260" s="154"/>
      <c r="B260" s="154"/>
      <c r="C260" s="154"/>
      <c r="D260" s="154"/>
      <c r="E260" s="154"/>
      <c r="F260" s="154"/>
      <c r="G260" s="154"/>
      <c r="H260" s="154"/>
      <c r="I260" s="154"/>
      <c r="J260" s="154"/>
      <c r="K260" s="154"/>
      <c r="L260" s="154"/>
      <c r="M260" s="154"/>
      <c r="N260" s="157"/>
      <c r="O260" s="154"/>
      <c r="P260" s="154"/>
      <c r="Q260" s="154"/>
      <c r="R260" s="154"/>
      <c r="S260" s="154"/>
      <c r="T260" s="154"/>
      <c r="U260" s="154"/>
      <c r="V260" s="154"/>
      <c r="W260" s="154"/>
      <c r="X260" s="154"/>
      <c r="Y260" s="154"/>
      <c r="Z260" s="154"/>
    </row>
    <row r="261" spans="1:26" s="155" customFormat="1" x14ac:dyDescent="0.3">
      <c r="A261" s="154"/>
      <c r="B261" s="154"/>
      <c r="C261" s="154"/>
      <c r="D261" s="154"/>
      <c r="E261" s="154"/>
      <c r="F261" s="154"/>
      <c r="G261" s="154"/>
      <c r="H261" s="154"/>
      <c r="I261" s="154"/>
      <c r="J261" s="154"/>
      <c r="K261" s="154"/>
      <c r="L261" s="154"/>
      <c r="M261" s="154"/>
      <c r="N261" s="157"/>
      <c r="O261" s="154"/>
      <c r="P261" s="154"/>
      <c r="Q261" s="154"/>
      <c r="R261" s="154"/>
      <c r="S261" s="154"/>
      <c r="T261" s="154"/>
      <c r="U261" s="154"/>
      <c r="V261" s="154"/>
      <c r="W261" s="154"/>
      <c r="X261" s="154"/>
      <c r="Y261" s="154"/>
      <c r="Z261" s="154"/>
    </row>
    <row r="262" spans="1:26" s="155" customFormat="1" x14ac:dyDescent="0.3">
      <c r="A262" s="154"/>
      <c r="B262" s="154"/>
      <c r="C262" s="154"/>
      <c r="D262" s="154"/>
      <c r="E262" s="154"/>
      <c r="F262" s="154"/>
      <c r="G262" s="154"/>
      <c r="H262" s="154"/>
      <c r="I262" s="154"/>
      <c r="J262" s="154"/>
      <c r="K262" s="154"/>
      <c r="L262" s="154"/>
      <c r="M262" s="154"/>
      <c r="N262" s="157"/>
      <c r="O262" s="154"/>
      <c r="P262" s="154"/>
      <c r="Q262" s="154"/>
      <c r="R262" s="154"/>
      <c r="S262" s="154"/>
      <c r="T262" s="154"/>
      <c r="U262" s="154"/>
      <c r="V262" s="154"/>
      <c r="W262" s="154"/>
      <c r="X262" s="154"/>
      <c r="Y262" s="154"/>
      <c r="Z262" s="154"/>
    </row>
    <row r="263" spans="1:26" s="155" customFormat="1" x14ac:dyDescent="0.3">
      <c r="A263" s="154"/>
      <c r="B263" s="154"/>
      <c r="C263" s="154"/>
      <c r="D263" s="154"/>
      <c r="E263" s="154"/>
      <c r="F263" s="154"/>
      <c r="G263" s="154"/>
      <c r="H263" s="154"/>
      <c r="I263" s="154"/>
      <c r="J263" s="154"/>
      <c r="K263" s="154"/>
      <c r="L263" s="154"/>
      <c r="M263" s="154"/>
      <c r="N263" s="157"/>
      <c r="O263" s="154"/>
      <c r="P263" s="154"/>
      <c r="Q263" s="154"/>
      <c r="R263" s="154"/>
      <c r="S263" s="154"/>
      <c r="T263" s="154"/>
      <c r="U263" s="154"/>
      <c r="V263" s="154"/>
      <c r="W263" s="154"/>
      <c r="X263" s="154"/>
      <c r="Y263" s="154"/>
      <c r="Z263" s="154"/>
    </row>
    <row r="264" spans="1:26" s="155" customFormat="1" x14ac:dyDescent="0.3">
      <c r="A264" s="154"/>
      <c r="B264" s="154"/>
      <c r="C264" s="154"/>
      <c r="D264" s="154"/>
      <c r="E264" s="154"/>
      <c r="F264" s="154"/>
      <c r="G264" s="154"/>
      <c r="H264" s="154"/>
      <c r="I264" s="154"/>
      <c r="J264" s="154"/>
      <c r="K264" s="154"/>
      <c r="L264" s="154"/>
      <c r="M264" s="154"/>
      <c r="N264" s="157"/>
      <c r="O264" s="154"/>
      <c r="P264" s="154"/>
      <c r="Q264" s="154"/>
      <c r="R264" s="154"/>
      <c r="S264" s="154"/>
      <c r="T264" s="154"/>
      <c r="U264" s="154"/>
      <c r="V264" s="154"/>
      <c r="W264" s="154"/>
      <c r="X264" s="154"/>
      <c r="Y264" s="154"/>
      <c r="Z264" s="154"/>
    </row>
    <row r="265" spans="1:26" s="155" customFormat="1" x14ac:dyDescent="0.3">
      <c r="A265" s="154"/>
      <c r="B265" s="154"/>
      <c r="C265" s="154"/>
      <c r="D265" s="154"/>
      <c r="E265" s="154"/>
      <c r="F265" s="154"/>
      <c r="G265" s="154"/>
      <c r="H265" s="154"/>
      <c r="I265" s="154"/>
      <c r="J265" s="154"/>
      <c r="K265" s="154"/>
      <c r="L265" s="154"/>
      <c r="M265" s="154"/>
      <c r="N265" s="157"/>
      <c r="O265" s="154"/>
      <c r="P265" s="154"/>
      <c r="Q265" s="154"/>
      <c r="R265" s="154"/>
      <c r="S265" s="154"/>
      <c r="T265" s="154"/>
      <c r="U265" s="154"/>
      <c r="V265" s="154"/>
      <c r="W265" s="154"/>
      <c r="X265" s="154"/>
      <c r="Y265" s="154"/>
      <c r="Z265" s="154"/>
    </row>
    <row r="266" spans="1:26" s="155" customFormat="1" x14ac:dyDescent="0.3">
      <c r="A266" s="154"/>
      <c r="B266" s="154"/>
      <c r="C266" s="154"/>
      <c r="D266" s="154"/>
      <c r="E266" s="154"/>
      <c r="F266" s="154"/>
      <c r="G266" s="154"/>
      <c r="H266" s="154"/>
      <c r="I266" s="154"/>
      <c r="J266" s="154"/>
      <c r="K266" s="154"/>
      <c r="L266" s="154"/>
      <c r="M266" s="154"/>
      <c r="N266" s="157"/>
      <c r="O266" s="154"/>
      <c r="P266" s="154"/>
      <c r="Q266" s="154"/>
      <c r="R266" s="154"/>
      <c r="S266" s="154"/>
      <c r="T266" s="154"/>
      <c r="U266" s="154"/>
      <c r="V266" s="154"/>
      <c r="W266" s="154"/>
      <c r="X266" s="154"/>
      <c r="Y266" s="154"/>
      <c r="Z266" s="154"/>
    </row>
    <row r="267" spans="1:26" s="155" customFormat="1" x14ac:dyDescent="0.3">
      <c r="A267" s="154"/>
      <c r="B267" s="154"/>
      <c r="C267" s="154"/>
      <c r="D267" s="154"/>
      <c r="E267" s="154"/>
      <c r="F267" s="154"/>
      <c r="G267" s="154"/>
      <c r="H267" s="154"/>
      <c r="I267" s="154"/>
      <c r="J267" s="154"/>
      <c r="K267" s="154"/>
      <c r="L267" s="154"/>
      <c r="M267" s="154"/>
      <c r="N267" s="157"/>
      <c r="O267" s="154"/>
      <c r="P267" s="154"/>
      <c r="Q267" s="154"/>
      <c r="R267" s="154"/>
      <c r="S267" s="154"/>
      <c r="T267" s="154"/>
      <c r="U267" s="154"/>
      <c r="V267" s="154"/>
      <c r="W267" s="154"/>
      <c r="X267" s="154"/>
      <c r="Y267" s="154"/>
      <c r="Z267" s="154"/>
    </row>
    <row r="268" spans="1:26" s="155" customFormat="1" x14ac:dyDescent="0.3">
      <c r="A268" s="154"/>
      <c r="B268" s="154"/>
      <c r="C268" s="154"/>
      <c r="D268" s="154"/>
      <c r="E268" s="154"/>
      <c r="F268" s="154"/>
      <c r="G268" s="154"/>
      <c r="H268" s="154"/>
      <c r="I268" s="154"/>
      <c r="J268" s="154"/>
      <c r="K268" s="154"/>
      <c r="L268" s="154"/>
      <c r="M268" s="154"/>
      <c r="N268" s="157"/>
      <c r="O268" s="154"/>
      <c r="P268" s="154"/>
      <c r="Q268" s="154"/>
      <c r="R268" s="154"/>
      <c r="S268" s="154"/>
      <c r="T268" s="154"/>
      <c r="U268" s="154"/>
      <c r="V268" s="154"/>
      <c r="W268" s="154"/>
      <c r="X268" s="154"/>
      <c r="Y268" s="154"/>
      <c r="Z268" s="154"/>
    </row>
    <row r="269" spans="1:26" s="155" customFormat="1" x14ac:dyDescent="0.3">
      <c r="A269" s="154"/>
      <c r="B269" s="154"/>
      <c r="C269" s="154"/>
      <c r="D269" s="154"/>
      <c r="E269" s="154"/>
      <c r="F269" s="154"/>
      <c r="G269" s="154"/>
      <c r="H269" s="154"/>
      <c r="I269" s="154"/>
      <c r="J269" s="154"/>
      <c r="K269" s="154"/>
      <c r="L269" s="154"/>
      <c r="M269" s="154"/>
      <c r="N269" s="157"/>
      <c r="O269" s="154"/>
      <c r="P269" s="154"/>
      <c r="Q269" s="154"/>
      <c r="R269" s="154"/>
      <c r="S269" s="154"/>
      <c r="T269" s="154"/>
      <c r="U269" s="154"/>
      <c r="V269" s="154"/>
      <c r="W269" s="154"/>
      <c r="X269" s="154"/>
      <c r="Y269" s="154"/>
      <c r="Z269" s="154"/>
    </row>
    <row r="270" spans="1:26" s="155" customFormat="1" x14ac:dyDescent="0.3">
      <c r="A270" s="154"/>
      <c r="B270" s="154"/>
      <c r="C270" s="154"/>
      <c r="D270" s="154"/>
      <c r="E270" s="154"/>
      <c r="F270" s="154"/>
      <c r="G270" s="154"/>
      <c r="H270" s="154"/>
      <c r="I270" s="154"/>
      <c r="J270" s="154"/>
      <c r="K270" s="154"/>
      <c r="L270" s="154"/>
      <c r="M270" s="154"/>
      <c r="N270" s="157"/>
      <c r="O270" s="154"/>
      <c r="P270" s="154"/>
      <c r="Q270" s="154"/>
      <c r="R270" s="154"/>
      <c r="S270" s="154"/>
      <c r="T270" s="154"/>
      <c r="U270" s="154"/>
      <c r="V270" s="154"/>
      <c r="W270" s="154"/>
      <c r="X270" s="154"/>
      <c r="Y270" s="154"/>
      <c r="Z270" s="154"/>
    </row>
    <row r="271" spans="1:26" s="155" customFormat="1" x14ac:dyDescent="0.3">
      <c r="A271" s="154"/>
      <c r="B271" s="154"/>
      <c r="C271" s="154"/>
      <c r="D271" s="154"/>
      <c r="E271" s="154"/>
      <c r="F271" s="154"/>
      <c r="G271" s="154"/>
      <c r="H271" s="154"/>
      <c r="I271" s="154"/>
      <c r="J271" s="154"/>
      <c r="K271" s="154"/>
      <c r="L271" s="154"/>
      <c r="M271" s="154"/>
      <c r="N271" s="157"/>
      <c r="O271" s="154"/>
      <c r="P271" s="154"/>
      <c r="Q271" s="154"/>
      <c r="R271" s="154"/>
      <c r="S271" s="154"/>
      <c r="T271" s="154"/>
      <c r="U271" s="154"/>
      <c r="V271" s="154"/>
      <c r="W271" s="154"/>
      <c r="X271" s="154"/>
      <c r="Y271" s="154"/>
      <c r="Z271" s="154"/>
    </row>
    <row r="272" spans="1:26" s="155" customFormat="1" x14ac:dyDescent="0.3">
      <c r="A272" s="154"/>
      <c r="B272" s="154"/>
      <c r="C272" s="154"/>
      <c r="D272" s="154"/>
      <c r="E272" s="154"/>
      <c r="F272" s="154"/>
      <c r="G272" s="154"/>
      <c r="H272" s="154"/>
      <c r="I272" s="154"/>
      <c r="J272" s="154"/>
      <c r="K272" s="154"/>
      <c r="L272" s="154"/>
      <c r="M272" s="154"/>
      <c r="N272" s="157"/>
      <c r="O272" s="154"/>
      <c r="P272" s="154"/>
      <c r="Q272" s="154"/>
      <c r="R272" s="154"/>
      <c r="S272" s="154"/>
      <c r="T272" s="154"/>
      <c r="U272" s="154"/>
      <c r="V272" s="154"/>
      <c r="W272" s="154"/>
      <c r="X272" s="154"/>
      <c r="Y272" s="154"/>
      <c r="Z272" s="154"/>
    </row>
    <row r="273" spans="1:26" s="155" customFormat="1" x14ac:dyDescent="0.3">
      <c r="A273" s="154"/>
      <c r="B273" s="154"/>
      <c r="C273" s="154"/>
      <c r="D273" s="154"/>
      <c r="E273" s="154"/>
      <c r="F273" s="154"/>
      <c r="G273" s="154"/>
      <c r="H273" s="154"/>
      <c r="I273" s="154"/>
      <c r="J273" s="154"/>
      <c r="K273" s="154"/>
      <c r="L273" s="154"/>
      <c r="M273" s="154"/>
      <c r="N273" s="157"/>
      <c r="O273" s="154"/>
      <c r="P273" s="154"/>
      <c r="Q273" s="154"/>
      <c r="R273" s="154"/>
      <c r="S273" s="154"/>
      <c r="T273" s="154"/>
      <c r="U273" s="154"/>
      <c r="V273" s="154"/>
      <c r="W273" s="154"/>
      <c r="X273" s="154"/>
      <c r="Y273" s="154"/>
      <c r="Z273" s="154"/>
    </row>
    <row r="274" spans="1:26" s="155" customFormat="1" x14ac:dyDescent="0.3">
      <c r="A274" s="154"/>
      <c r="B274" s="154"/>
      <c r="C274" s="154"/>
      <c r="D274" s="154"/>
      <c r="E274" s="154"/>
      <c r="F274" s="154"/>
      <c r="G274" s="154"/>
      <c r="H274" s="154"/>
      <c r="I274" s="154"/>
      <c r="J274" s="154"/>
      <c r="K274" s="154"/>
      <c r="L274" s="154"/>
      <c r="M274" s="154"/>
      <c r="N274" s="157"/>
      <c r="O274" s="154"/>
      <c r="P274" s="154"/>
      <c r="Q274" s="154"/>
      <c r="R274" s="154"/>
      <c r="S274" s="154"/>
      <c r="T274" s="154"/>
      <c r="U274" s="154"/>
      <c r="V274" s="154"/>
      <c r="W274" s="154"/>
      <c r="X274" s="154"/>
      <c r="Y274" s="154"/>
      <c r="Z274" s="154"/>
    </row>
    <row r="275" spans="1:26" s="155" customFormat="1" x14ac:dyDescent="0.3">
      <c r="A275" s="154"/>
      <c r="B275" s="154"/>
      <c r="C275" s="154"/>
      <c r="D275" s="154"/>
      <c r="E275" s="154"/>
      <c r="F275" s="154"/>
      <c r="G275" s="154"/>
      <c r="H275" s="154"/>
      <c r="I275" s="154"/>
      <c r="J275" s="154"/>
      <c r="K275" s="154"/>
      <c r="L275" s="154"/>
      <c r="M275" s="154"/>
      <c r="N275" s="157"/>
      <c r="O275" s="154"/>
      <c r="P275" s="154"/>
      <c r="Q275" s="154"/>
      <c r="R275" s="154"/>
      <c r="S275" s="154"/>
      <c r="T275" s="154"/>
      <c r="U275" s="154"/>
      <c r="V275" s="154"/>
      <c r="W275" s="154"/>
      <c r="X275" s="154"/>
      <c r="Y275" s="154"/>
      <c r="Z275" s="154"/>
    </row>
    <row r="276" spans="1:26" s="155" customFormat="1" x14ac:dyDescent="0.3">
      <c r="A276" s="154"/>
      <c r="B276" s="154"/>
      <c r="C276" s="154"/>
      <c r="D276" s="154"/>
      <c r="E276" s="154"/>
      <c r="F276" s="154"/>
      <c r="G276" s="154"/>
      <c r="H276" s="154"/>
      <c r="I276" s="154"/>
      <c r="J276" s="154"/>
      <c r="K276" s="154"/>
      <c r="L276" s="154"/>
      <c r="M276" s="154"/>
      <c r="N276" s="157"/>
      <c r="O276" s="154"/>
      <c r="P276" s="154"/>
      <c r="Q276" s="154"/>
      <c r="R276" s="154"/>
      <c r="S276" s="154"/>
      <c r="T276" s="154"/>
      <c r="U276" s="154"/>
      <c r="V276" s="154"/>
      <c r="W276" s="154"/>
      <c r="X276" s="154"/>
      <c r="Y276" s="154"/>
      <c r="Z276" s="154"/>
    </row>
    <row r="277" spans="1:26" s="155" customFormat="1" x14ac:dyDescent="0.3">
      <c r="A277" s="154"/>
      <c r="B277" s="154"/>
      <c r="C277" s="154"/>
      <c r="D277" s="154"/>
      <c r="E277" s="154"/>
      <c r="F277" s="154"/>
      <c r="G277" s="154"/>
      <c r="H277" s="154"/>
      <c r="I277" s="154"/>
      <c r="J277" s="154"/>
      <c r="K277" s="154"/>
      <c r="L277" s="154"/>
      <c r="M277" s="154"/>
      <c r="N277" s="157"/>
      <c r="O277" s="154"/>
      <c r="P277" s="154"/>
      <c r="Q277" s="154"/>
      <c r="R277" s="154"/>
      <c r="S277" s="154"/>
      <c r="T277" s="154"/>
      <c r="U277" s="154"/>
      <c r="V277" s="154"/>
      <c r="W277" s="154"/>
      <c r="X277" s="154"/>
      <c r="Y277" s="154"/>
      <c r="Z277" s="154"/>
    </row>
    <row r="278" spans="1:26" s="155" customFormat="1" x14ac:dyDescent="0.3">
      <c r="A278" s="154"/>
      <c r="B278" s="154"/>
      <c r="C278" s="154"/>
      <c r="D278" s="154"/>
      <c r="E278" s="154"/>
      <c r="F278" s="154"/>
      <c r="G278" s="154"/>
      <c r="H278" s="154"/>
      <c r="I278" s="154"/>
      <c r="J278" s="154"/>
      <c r="K278" s="154"/>
      <c r="L278" s="154"/>
      <c r="M278" s="154"/>
      <c r="N278" s="157"/>
      <c r="O278" s="154"/>
      <c r="P278" s="154"/>
      <c r="Q278" s="154"/>
      <c r="R278" s="154"/>
      <c r="S278" s="154"/>
      <c r="T278" s="154"/>
      <c r="U278" s="154"/>
      <c r="V278" s="154"/>
      <c r="W278" s="154"/>
      <c r="X278" s="154"/>
      <c r="Y278" s="154"/>
      <c r="Z278" s="154"/>
    </row>
    <row r="279" spans="1:26" s="155" customFormat="1" x14ac:dyDescent="0.3">
      <c r="A279" s="154"/>
      <c r="B279" s="154"/>
      <c r="C279" s="154"/>
      <c r="D279" s="154"/>
      <c r="E279" s="154"/>
      <c r="F279" s="154"/>
      <c r="G279" s="154"/>
      <c r="H279" s="154"/>
      <c r="I279" s="154"/>
      <c r="J279" s="154"/>
      <c r="K279" s="154"/>
      <c r="L279" s="154"/>
      <c r="M279" s="154"/>
      <c r="N279" s="157"/>
      <c r="O279" s="154"/>
      <c r="P279" s="154"/>
      <c r="Q279" s="154"/>
      <c r="R279" s="154"/>
      <c r="S279" s="154"/>
      <c r="T279" s="154"/>
      <c r="U279" s="154"/>
      <c r="V279" s="154"/>
      <c r="W279" s="154"/>
      <c r="X279" s="154"/>
      <c r="Y279" s="154"/>
      <c r="Z279" s="154"/>
    </row>
    <row r="280" spans="1:26" s="155" customFormat="1" x14ac:dyDescent="0.3">
      <c r="A280" s="154"/>
      <c r="B280" s="154"/>
      <c r="C280" s="154"/>
      <c r="D280" s="154"/>
      <c r="E280" s="154"/>
      <c r="F280" s="154"/>
      <c r="G280" s="154"/>
      <c r="H280" s="154"/>
      <c r="I280" s="154"/>
      <c r="J280" s="154"/>
      <c r="K280" s="154"/>
      <c r="L280" s="154"/>
      <c r="M280" s="154"/>
      <c r="N280" s="157"/>
      <c r="O280" s="154"/>
      <c r="P280" s="154"/>
      <c r="Q280" s="154"/>
      <c r="R280" s="154"/>
      <c r="S280" s="154"/>
      <c r="T280" s="154"/>
      <c r="U280" s="154"/>
      <c r="V280" s="154"/>
      <c r="W280" s="154"/>
      <c r="X280" s="154"/>
      <c r="Y280" s="154"/>
      <c r="Z280" s="154"/>
    </row>
    <row r="281" spans="1:26" s="155" customFormat="1" x14ac:dyDescent="0.3">
      <c r="A281" s="154"/>
      <c r="B281" s="154"/>
      <c r="C281" s="154"/>
      <c r="D281" s="154"/>
      <c r="E281" s="154"/>
      <c r="F281" s="154"/>
      <c r="G281" s="154"/>
      <c r="H281" s="154"/>
      <c r="I281" s="154"/>
      <c r="J281" s="154"/>
      <c r="K281" s="154"/>
      <c r="L281" s="154"/>
      <c r="M281" s="154"/>
      <c r="N281" s="157"/>
      <c r="O281" s="154"/>
      <c r="P281" s="154"/>
      <c r="Q281" s="154"/>
      <c r="R281" s="154"/>
      <c r="S281" s="154"/>
      <c r="T281" s="154"/>
      <c r="U281" s="154"/>
      <c r="V281" s="154"/>
      <c r="W281" s="154"/>
      <c r="X281" s="154"/>
      <c r="Y281" s="154"/>
      <c r="Z281" s="154"/>
    </row>
    <row r="282" spans="1:26" s="155" customFormat="1" x14ac:dyDescent="0.3">
      <c r="A282" s="154"/>
      <c r="B282" s="154"/>
      <c r="C282" s="154"/>
      <c r="D282" s="154"/>
      <c r="E282" s="154"/>
      <c r="F282" s="154"/>
      <c r="G282" s="154"/>
      <c r="H282" s="154"/>
      <c r="I282" s="154"/>
      <c r="J282" s="154"/>
      <c r="K282" s="154"/>
      <c r="L282" s="154"/>
      <c r="M282" s="154"/>
      <c r="N282" s="157"/>
      <c r="O282" s="156"/>
      <c r="P282" s="154"/>
      <c r="Q282" s="154"/>
      <c r="R282" s="154"/>
      <c r="S282" s="154"/>
      <c r="T282" s="154"/>
      <c r="U282" s="154"/>
      <c r="V282" s="154"/>
      <c r="W282" s="154"/>
      <c r="X282" s="154"/>
      <c r="Y282" s="154"/>
      <c r="Z282" s="154"/>
    </row>
    <row r="283" spans="1:26" s="155" customFormat="1" x14ac:dyDescent="0.3">
      <c r="A283" s="154"/>
      <c r="B283" s="154"/>
      <c r="C283" s="154"/>
      <c r="D283" s="154"/>
      <c r="E283" s="154"/>
      <c r="F283" s="154"/>
      <c r="G283" s="154"/>
      <c r="H283" s="154"/>
      <c r="I283" s="154"/>
      <c r="J283" s="154"/>
      <c r="K283" s="154"/>
      <c r="L283" s="154"/>
      <c r="M283" s="154"/>
      <c r="N283" s="157"/>
      <c r="O283" s="156"/>
      <c r="P283" s="154"/>
      <c r="Q283" s="154"/>
      <c r="R283" s="154"/>
      <c r="S283" s="154"/>
      <c r="T283" s="154"/>
      <c r="U283" s="154"/>
      <c r="V283" s="154"/>
      <c r="W283" s="154"/>
      <c r="X283" s="154"/>
      <c r="Y283" s="154"/>
      <c r="Z283" s="154"/>
    </row>
    <row r="284" spans="1:26" s="155" customFormat="1" x14ac:dyDescent="0.3">
      <c r="A284" s="154"/>
      <c r="B284" s="154"/>
      <c r="C284" s="154"/>
      <c r="D284" s="154"/>
      <c r="E284" s="154"/>
      <c r="F284" s="154"/>
      <c r="G284" s="154"/>
      <c r="H284" s="154"/>
      <c r="I284" s="154"/>
      <c r="J284" s="154"/>
      <c r="K284" s="154"/>
      <c r="L284" s="154"/>
      <c r="M284" s="154"/>
      <c r="N284" s="157"/>
      <c r="O284" s="156"/>
      <c r="P284" s="154"/>
      <c r="Q284" s="154"/>
      <c r="R284" s="154"/>
      <c r="S284" s="154"/>
      <c r="T284" s="154"/>
      <c r="U284" s="154"/>
      <c r="V284" s="154"/>
      <c r="W284" s="154"/>
      <c r="X284" s="154"/>
      <c r="Y284" s="154"/>
      <c r="Z284" s="154"/>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{F31CC924-2CCA-4C1C-99F8-398D3303334F}</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{CF829409-D6A3-4324-AF0A-A5BB9E6DE5F6}</x14:id>
        </ext>
      </extLst>
    </cfRule>
    <cfRule type="dataBar" priority="2">
      <dataBar>
        <cfvo type="min"/>
        <cfvo type="max"/>
        <color rgb="FF69AE23"/>
      </dataBar>
      <extLst>
        <ext xmlns:x14="http://schemas.microsoft.com/office/spreadsheetml/2009/9/main" uri="{B025F937-C7B1-47D3-B67F-A62EFF666E3E}">
          <x14:id>{084AF11C-56DE-4DF4-A7D6-90FCA22191DA}</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8 N12 N29:N30" formula="1"/>
  </ignoredErrors>
  <extLst>
    <ext xmlns:x14="http://schemas.microsoft.com/office/spreadsheetml/2009/9/main" uri="{78C0D931-6437-407d-A8EE-F0AAD7539E65}">
      <x14:conditionalFormattings>
        <x14:conditionalFormatting xmlns:xm="http://schemas.microsoft.com/office/excel/2006/main">
          <x14:cfRule type="dataBar" id="{F31CC924-2CCA-4C1C-99F8-398D3303334F}">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CF829409-D6A3-4324-AF0A-A5BB9E6DE5F6}">
            <x14:dataBar minLength="0" maxLength="100" gradient="0">
              <x14:cfvo type="autoMin"/>
              <x14:cfvo type="autoMax"/>
              <x14:negativeFillColor rgb="FFFF0000"/>
              <x14:axisColor rgb="FF000000"/>
            </x14:dataBar>
          </x14:cfRule>
          <x14:cfRule type="dataBar" id="{084AF11C-56DE-4DF4-A7D6-90FCA22191DA}">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400-000008000000}">
          <x14:colorSeries rgb="FF69AE23"/>
          <x14:colorNegative rgb="FFD00000"/>
          <x14:colorAxis rgb="FF000000"/>
          <x14:colorMarkers rgb="FF69AE23"/>
          <x14:colorFirst rgb="FFD00000"/>
          <x14:colorLast rgb="FFD00000"/>
          <x14:colorHigh rgb="FFD00000"/>
          <x14:colorLow rgb="FFD00000"/>
          <x14:sparklines>
            <x14:sparkline>
              <xm:f>Table_D5!B3:K3</xm:f>
              <xm:sqref>M3</xm:sqref>
            </x14:sparkline>
            <x14:sparkline>
              <xm:f>Table_D5!B4:K4</xm:f>
              <xm:sqref>M4</xm:sqref>
            </x14:sparkline>
          </x14:sparklines>
        </x14:sparklineGroup>
        <x14:sparklineGroup manualMax="0" manualMin="0" displayEmptyCellsAs="gap" markers="1" xr2:uid="{00000000-0003-0000-0400-000009000000}">
          <x14:colorSeries rgb="FF69AE23"/>
          <x14:colorNegative rgb="FFD00000"/>
          <x14:colorAxis rgb="FF000000"/>
          <x14:colorMarkers rgb="FF69AE23"/>
          <x14:colorFirst rgb="FFD00000"/>
          <x14:colorLast rgb="FFD00000"/>
          <x14:colorHigh rgb="FFD00000"/>
          <x14:colorLow rgb="FFD00000"/>
          <x14:sparklines>
            <x14:sparkline>
              <xm:f>Table_D5!B5:K5</xm:f>
              <xm:sqref>M5</xm:sqref>
            </x14:sparkline>
            <x14:sparkline>
              <xm:f>Table_D5!B6:K6</xm:f>
              <xm:sqref>M6</xm:sqref>
            </x14:sparkline>
            <x14:sparkline>
              <xm:f>Table_D5!B7:K7</xm:f>
              <xm:sqref>M7</xm:sqref>
            </x14:sparkline>
            <x14:sparkline>
              <xm:f>Table_D5!B8:K8</xm:f>
              <xm:sqref>M8</xm:sqref>
            </x14:sparkline>
            <x14:sparkline>
              <xm:f>Table_D5!B9:K9</xm:f>
              <xm:sqref>M9</xm:sqref>
            </x14:sparkline>
            <x14:sparkline>
              <xm:f>Table_D5!B10:K10</xm:f>
              <xm:sqref>M10</xm:sqref>
            </x14:sparkline>
            <x14:sparkline>
              <xm:f>Table_D5!B11:K11</xm:f>
              <xm:sqref>M11</xm:sqref>
            </x14:sparkline>
            <x14:sparkline>
              <xm:f>Table_D5!B12:K12</xm:f>
              <xm:sqref>M12</xm:sqref>
            </x14:sparkline>
            <x14:sparkline>
              <xm:f>Table_D5!B13:K13</xm:f>
              <xm:sqref>M13</xm:sqref>
            </x14:sparkline>
            <x14:sparkline>
              <xm:f>Table_D5!B14:K14</xm:f>
              <xm:sqref>M14</xm:sqref>
            </x14:sparkline>
            <x14:sparkline>
              <xm:f>Table_D5!B15:K15</xm:f>
              <xm:sqref>M15</xm:sqref>
            </x14:sparkline>
            <x14:sparkline>
              <xm:f>Table_D5!B16:K16</xm:f>
              <xm:sqref>M16</xm:sqref>
            </x14:sparkline>
            <x14:sparkline>
              <xm:f>Table_D5!B17:K17</xm:f>
              <xm:sqref>M17</xm:sqref>
            </x14:sparkline>
            <x14:sparkline>
              <xm:f>Table_D5!B18:K18</xm:f>
              <xm:sqref>M18</xm:sqref>
            </x14:sparkline>
            <x14:sparkline>
              <xm:f>Table_D5!B19:K19</xm:f>
              <xm:sqref>M19</xm:sqref>
            </x14:sparkline>
            <x14:sparkline>
              <xm:f>Table_D5!B20:K20</xm:f>
              <xm:sqref>M20</xm:sqref>
            </x14:sparkline>
            <x14:sparkline>
              <xm:f>Table_D5!B21:K21</xm:f>
              <xm:sqref>M21</xm:sqref>
            </x14:sparkline>
            <x14:sparkline>
              <xm:f>Table_D5!B22:K22</xm:f>
              <xm:sqref>M22</xm:sqref>
            </x14:sparkline>
            <x14:sparkline>
              <xm:f>Table_D5!B23:K23</xm:f>
              <xm:sqref>M23</xm:sqref>
            </x14:sparkline>
            <x14:sparkline>
              <xm:f>Table_D5!B24:K24</xm:f>
              <xm:sqref>M24</xm:sqref>
            </x14:sparkline>
            <x14:sparkline>
              <xm:f>Table_D5!B25:K25</xm:f>
              <xm:sqref>M25</xm:sqref>
            </x14:sparkline>
            <x14:sparkline>
              <xm:f>Table_D5!B26:K26</xm:f>
              <xm:sqref>M26</xm:sqref>
            </x14:sparkline>
            <x14:sparkline>
              <xm:f>Table_D5!B27:K27</xm:f>
              <xm:sqref>M27</xm:sqref>
            </x14:sparkline>
            <x14:sparkline>
              <xm:f>Table_D5!B28:K28</xm:f>
              <xm:sqref>M28</xm:sqref>
            </x14:sparkline>
            <x14:sparkline>
              <xm:f>Table_D5!B29:K29</xm:f>
              <xm:sqref>M29</xm:sqref>
            </x14:sparkline>
            <x14:sparkline>
              <xm:f>Table_D5!B30:K30</xm:f>
              <xm:sqref>M30</xm:sqref>
            </x14:sparkline>
            <x14:sparkline>
              <xm:f>Table_D5!B31:K31</xm:f>
              <xm:sqref>M31</xm:sqref>
            </x14:sparkline>
            <x14:sparkline>
              <xm:f>Table_D5!B32:K32</xm:f>
              <xm:sqref>M32</xm:sqref>
            </x14:sparkline>
            <x14:sparkline>
              <xm:f>Table_D5!B33:K33</xm:f>
              <xm:sqref>M33</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I306"/>
  <sheetViews>
    <sheetView zoomScale="90" zoomScaleNormal="90" workbookViewId="0">
      <selection activeCell="Q4" sqref="Q4:Q5"/>
    </sheetView>
  </sheetViews>
  <sheetFormatPr defaultColWidth="9.109375" defaultRowHeight="14.4" x14ac:dyDescent="0.3"/>
  <cols>
    <col min="1" max="1" width="14.44140625" style="154" customWidth="1"/>
    <col min="2" max="11" width="8" style="154" bestFit="1" customWidth="1"/>
    <col min="12" max="12" width="13.44140625" style="154" customWidth="1"/>
    <col min="13" max="13" width="17.33203125" style="154" customWidth="1"/>
    <col min="14" max="14" width="13.44140625" style="157" customWidth="1"/>
    <col min="15" max="15" width="8.44140625" style="156" bestFit="1" customWidth="1"/>
    <col min="16" max="16" width="9.109375" style="154"/>
    <col min="17" max="17" width="7.33203125" style="154" customWidth="1"/>
    <col min="18" max="18" width="7.33203125" style="154" bestFit="1" customWidth="1"/>
    <col min="19" max="19" width="9.109375" style="154"/>
    <col min="20" max="20" width="12.33203125" style="154" customWidth="1"/>
    <col min="21" max="21" width="9.44140625" style="154" customWidth="1"/>
    <col min="22" max="16384" width="9.109375" style="154"/>
  </cols>
  <sheetData>
    <row r="1" spans="1:25" s="150" customFormat="1" ht="36.75" customHeight="1" x14ac:dyDescent="0.25">
      <c r="A1" s="177" t="s">
        <v>137</v>
      </c>
      <c r="N1" s="151"/>
      <c r="O1" s="176"/>
    </row>
    <row r="2" spans="1:25" s="173" customFormat="1" ht="66.75" customHeight="1" x14ac:dyDescent="0.25">
      <c r="A2" s="175" t="s">
        <v>0</v>
      </c>
      <c r="B2" s="174">
        <v>2009</v>
      </c>
      <c r="C2" s="174">
        <v>2010</v>
      </c>
      <c r="D2" s="174">
        <v>2011</v>
      </c>
      <c r="E2" s="174">
        <v>2012</v>
      </c>
      <c r="F2" s="174">
        <v>2013</v>
      </c>
      <c r="G2" s="174">
        <v>2014</v>
      </c>
      <c r="H2" s="174">
        <v>2015</v>
      </c>
      <c r="I2" s="174">
        <v>2016</v>
      </c>
      <c r="J2" s="174">
        <v>2017</v>
      </c>
      <c r="K2" s="295">
        <v>2018</v>
      </c>
      <c r="L2" s="294"/>
      <c r="M2" s="119" t="s">
        <v>159</v>
      </c>
      <c r="N2" s="119" t="s">
        <v>160</v>
      </c>
      <c r="O2" s="174" t="s">
        <v>117</v>
      </c>
    </row>
    <row r="3" spans="1:25" s="150" customFormat="1" ht="18" customHeight="1" x14ac:dyDescent="0.25">
      <c r="A3" s="163" t="s">
        <v>3</v>
      </c>
      <c r="B3" s="147">
        <v>0.5081</v>
      </c>
      <c r="C3" s="147">
        <v>0.5423</v>
      </c>
      <c r="D3" s="147">
        <v>0.55479999999999996</v>
      </c>
      <c r="E3" s="147">
        <v>0.55699999999999994</v>
      </c>
      <c r="F3" s="147">
        <v>0.53500000000000003</v>
      </c>
      <c r="G3" s="147">
        <v>0.50429999999999997</v>
      </c>
      <c r="H3" s="147">
        <v>0.45700000000000002</v>
      </c>
      <c r="I3" s="147">
        <v>0.40970000000000001</v>
      </c>
      <c r="J3" s="147">
        <v>0.35300000000000004</v>
      </c>
      <c r="K3" s="147">
        <v>0.31860000000000005</v>
      </c>
      <c r="L3" s="162">
        <v>0.31860000000000005</v>
      </c>
      <c r="M3" s="166"/>
      <c r="N3" s="159">
        <f t="shared" ref="N3:N10" si="0">_xlfn.RRI(9,B3,K3)</f>
        <v>-5.0538416262440933E-2</v>
      </c>
      <c r="O3" s="182" t="s">
        <v>20</v>
      </c>
      <c r="P3" s="4"/>
      <c r="Q3" s="161"/>
      <c r="R3" s="161"/>
      <c r="S3" s="161"/>
      <c r="T3" s="161"/>
      <c r="U3" s="161"/>
      <c r="V3" s="161"/>
      <c r="W3" s="161"/>
      <c r="X3" s="152"/>
      <c r="Y3" s="161"/>
    </row>
    <row r="4" spans="1:25" s="150" customFormat="1" ht="18" customHeight="1" x14ac:dyDescent="0.25">
      <c r="A4" s="163" t="s">
        <v>15</v>
      </c>
      <c r="B4" s="147">
        <v>0.52010000000000001</v>
      </c>
      <c r="C4" s="147">
        <v>0.51399999999999979</v>
      </c>
      <c r="D4" s="147">
        <v>0.56580000000000008</v>
      </c>
      <c r="E4" s="147">
        <v>0.55399999999999994</v>
      </c>
      <c r="F4" s="147">
        <v>0.51619999999999999</v>
      </c>
      <c r="G4" s="147">
        <v>0.49519999999999986</v>
      </c>
      <c r="H4" s="147">
        <v>0.49480000000000002</v>
      </c>
      <c r="I4" s="147">
        <v>0.47889999999999999</v>
      </c>
      <c r="J4" s="147">
        <v>0.44210000000000005</v>
      </c>
      <c r="K4" s="147">
        <v>0.41459999999999991</v>
      </c>
      <c r="L4" s="162">
        <v>0.41459999999999991</v>
      </c>
      <c r="M4" s="166"/>
      <c r="N4" s="159">
        <f t="shared" si="0"/>
        <v>-2.4875043459631097E-2</v>
      </c>
      <c r="O4" s="182" t="s">
        <v>20</v>
      </c>
      <c r="P4" s="4"/>
      <c r="Q4" s="161"/>
      <c r="R4" s="161"/>
      <c r="S4" s="161"/>
      <c r="T4" s="161"/>
      <c r="U4" s="161"/>
      <c r="V4" s="161"/>
      <c r="W4" s="161"/>
      <c r="X4" s="152"/>
      <c r="Y4" s="161"/>
    </row>
    <row r="5" spans="1:25" s="150" customFormat="1" ht="18" customHeight="1" x14ac:dyDescent="0.25">
      <c r="A5" s="163" t="s">
        <v>23</v>
      </c>
      <c r="B5" s="147">
        <v>0.48419999999999996</v>
      </c>
      <c r="C5" s="147">
        <v>0.45800000000000002</v>
      </c>
      <c r="D5" s="147">
        <v>0.42579999999999996</v>
      </c>
      <c r="E5" s="147">
        <v>0.41659999999999997</v>
      </c>
      <c r="F5" s="147">
        <v>0.4864</v>
      </c>
      <c r="G5" s="147">
        <v>0.47820000000000001</v>
      </c>
      <c r="H5" s="147">
        <v>0.46040000000000003</v>
      </c>
      <c r="I5" s="147">
        <v>0.44079999999999997</v>
      </c>
      <c r="J5" s="66">
        <v>0.45140000000000002</v>
      </c>
      <c r="K5" s="66">
        <v>0.43979999999999997</v>
      </c>
      <c r="L5" s="162">
        <v>0.43979999999999997</v>
      </c>
      <c r="M5" s="166"/>
      <c r="N5" s="159">
        <f t="shared" si="0"/>
        <v>-1.0629543558111521E-2</v>
      </c>
      <c r="O5" s="182"/>
      <c r="P5" s="4"/>
      <c r="Q5" s="161"/>
      <c r="R5" s="161"/>
      <c r="S5" s="161"/>
      <c r="T5" s="161"/>
      <c r="U5" s="161"/>
      <c r="V5" s="161"/>
      <c r="W5" s="161"/>
      <c r="X5" s="152"/>
      <c r="Y5" s="161"/>
    </row>
    <row r="6" spans="1:25" s="150" customFormat="1" ht="18" customHeight="1" x14ac:dyDescent="0.25">
      <c r="A6" s="163" t="s">
        <v>5</v>
      </c>
      <c r="B6" s="147">
        <v>0.78759999999999997</v>
      </c>
      <c r="C6" s="147">
        <v>0.77490000000000003</v>
      </c>
      <c r="D6" s="147">
        <v>0.77280000000000004</v>
      </c>
      <c r="E6" s="147">
        <v>0.74849999999999994</v>
      </c>
      <c r="F6" s="147">
        <v>0.71310000000000007</v>
      </c>
      <c r="G6" s="147">
        <v>0.69320000000000004</v>
      </c>
      <c r="H6" s="66">
        <v>0.68080000000000007</v>
      </c>
      <c r="I6" s="147">
        <v>0.66249999999999998</v>
      </c>
      <c r="J6" s="147">
        <v>0.62939999999999996</v>
      </c>
      <c r="K6" s="147">
        <v>0.60620000000000007</v>
      </c>
      <c r="L6" s="162">
        <v>0.60620000000000007</v>
      </c>
      <c r="M6" s="166"/>
      <c r="N6" s="159">
        <f t="shared" si="0"/>
        <v>-2.8667762555116938E-2</v>
      </c>
      <c r="O6" s="182" t="s">
        <v>20</v>
      </c>
      <c r="P6" s="4"/>
      <c r="Q6" s="161"/>
      <c r="R6" s="161"/>
      <c r="S6" s="161"/>
      <c r="T6" s="161"/>
      <c r="U6" s="161"/>
      <c r="V6" s="161"/>
      <c r="W6" s="161"/>
      <c r="X6" s="152"/>
      <c r="Y6" s="161"/>
    </row>
    <row r="7" spans="1:25" s="150" customFormat="1" ht="18" customHeight="1" x14ac:dyDescent="0.25">
      <c r="A7" s="163" t="s">
        <v>30</v>
      </c>
      <c r="B7" s="147">
        <v>0.87459999999999993</v>
      </c>
      <c r="C7" s="147">
        <v>0.88469999999999993</v>
      </c>
      <c r="D7" s="147">
        <v>0.94540000000000002</v>
      </c>
      <c r="E7" s="147">
        <v>0.88839999999999997</v>
      </c>
      <c r="F7" s="147">
        <v>0.83719999999999994</v>
      </c>
      <c r="G7" s="147">
        <v>0.81630000000000003</v>
      </c>
      <c r="H7" s="147">
        <v>0.73230000000000006</v>
      </c>
      <c r="I7" s="147">
        <v>0.74339999999999995</v>
      </c>
      <c r="J7" s="147">
        <v>0.66990000000000005</v>
      </c>
      <c r="K7" s="147">
        <v>0.61880000000000002</v>
      </c>
      <c r="L7" s="162">
        <v>0.61880000000000002</v>
      </c>
      <c r="M7" s="166"/>
      <c r="N7" s="159">
        <f t="shared" si="0"/>
        <v>-3.7713181356322845E-2</v>
      </c>
      <c r="O7" s="182" t="s">
        <v>20</v>
      </c>
      <c r="P7" s="4"/>
      <c r="Q7" s="161"/>
      <c r="R7" s="161"/>
      <c r="S7" s="161"/>
      <c r="T7" s="161"/>
      <c r="U7" s="161"/>
      <c r="V7" s="161"/>
      <c r="W7" s="161"/>
      <c r="X7" s="152"/>
      <c r="Y7" s="161"/>
    </row>
    <row r="8" spans="1:25" s="150" customFormat="1" ht="18" customHeight="1" x14ac:dyDescent="0.25">
      <c r="A8" s="163" t="s">
        <v>1</v>
      </c>
      <c r="B8" s="147">
        <v>0.88779999999999992</v>
      </c>
      <c r="C8" s="147">
        <v>0.86540000000000006</v>
      </c>
      <c r="D8" s="147">
        <v>0.83479999999999999</v>
      </c>
      <c r="E8" s="147">
        <v>0.81289999999999996</v>
      </c>
      <c r="F8" s="147">
        <v>0.76479999999999992</v>
      </c>
      <c r="G8" s="147">
        <v>0.79239999999999999</v>
      </c>
      <c r="H8" s="147">
        <v>0.77100000000000002</v>
      </c>
      <c r="I8" s="147">
        <v>0.74580000000000002</v>
      </c>
      <c r="J8" s="147">
        <v>0.73259999999999992</v>
      </c>
      <c r="K8" s="147">
        <v>0.73409999999999997</v>
      </c>
      <c r="L8" s="162">
        <v>0.73409999999999997</v>
      </c>
      <c r="M8" s="166"/>
      <c r="N8" s="159">
        <f t="shared" si="0"/>
        <v>-2.0900844602213198E-2</v>
      </c>
      <c r="O8" s="182" t="s">
        <v>20</v>
      </c>
      <c r="P8" s="4"/>
      <c r="Q8" s="161"/>
      <c r="R8" s="161"/>
      <c r="S8" s="161"/>
      <c r="T8" s="161"/>
      <c r="U8" s="161"/>
      <c r="V8" s="161"/>
      <c r="W8" s="161"/>
      <c r="X8" s="152"/>
      <c r="Y8" s="161"/>
    </row>
    <row r="9" spans="1:25" s="150" customFormat="1" ht="18" customHeight="1" x14ac:dyDescent="0.25">
      <c r="A9" s="163" t="s">
        <v>9</v>
      </c>
      <c r="B9" s="147">
        <v>0.78589999999999993</v>
      </c>
      <c r="C9" s="147">
        <v>0.8175</v>
      </c>
      <c r="D9" s="147">
        <v>0.84610000000000007</v>
      </c>
      <c r="E9" s="147">
        <v>0.85060000000000002</v>
      </c>
      <c r="F9" s="147">
        <v>0.89169999999999994</v>
      </c>
      <c r="G9" s="147">
        <v>0.9022</v>
      </c>
      <c r="H9" s="147">
        <v>0.92289999999999994</v>
      </c>
      <c r="I9" s="147">
        <v>0.84799999999999998</v>
      </c>
      <c r="J9" s="147">
        <v>0.78580000000000005</v>
      </c>
      <c r="K9" s="147">
        <v>0.75180000000000002</v>
      </c>
      <c r="L9" s="162">
        <v>0.75180000000000002</v>
      </c>
      <c r="M9" s="166"/>
      <c r="N9" s="159">
        <f t="shared" si="0"/>
        <v>-4.9166763533912139E-3</v>
      </c>
      <c r="O9" s="183"/>
      <c r="P9" s="4"/>
      <c r="Q9" s="161"/>
      <c r="R9" s="161"/>
      <c r="S9" s="161"/>
      <c r="T9" s="161"/>
      <c r="U9" s="161"/>
      <c r="V9" s="161"/>
      <c r="W9" s="161"/>
      <c r="X9" s="152"/>
      <c r="Y9" s="161"/>
    </row>
    <row r="10" spans="1:25" s="150" customFormat="1" ht="18" customHeight="1" x14ac:dyDescent="0.25">
      <c r="A10" s="163" t="s">
        <v>7</v>
      </c>
      <c r="B10" s="147">
        <v>0.93940000000000001</v>
      </c>
      <c r="C10" s="147">
        <v>0.90579999999999994</v>
      </c>
      <c r="D10" s="147">
        <v>0.92920000000000003</v>
      </c>
      <c r="E10" s="147">
        <v>0.87349999999999994</v>
      </c>
      <c r="F10" s="147">
        <v>0.87019999999999997</v>
      </c>
      <c r="G10" s="147">
        <v>0.84039999999999992</v>
      </c>
      <c r="H10" s="147">
        <v>0.91830000000000001</v>
      </c>
      <c r="I10" s="147">
        <v>0.87329999999999997</v>
      </c>
      <c r="J10" s="147">
        <v>0.80610000000000004</v>
      </c>
      <c r="K10" s="147">
        <v>0.76850000000000007</v>
      </c>
      <c r="L10" s="162">
        <v>0.76850000000000007</v>
      </c>
      <c r="M10" s="166"/>
      <c r="N10" s="159">
        <f t="shared" si="0"/>
        <v>-2.2064147099137177E-2</v>
      </c>
      <c r="O10" s="182" t="s">
        <v>20</v>
      </c>
      <c r="P10" s="4"/>
      <c r="Q10" s="161"/>
      <c r="R10" s="161"/>
      <c r="S10" s="161"/>
      <c r="T10" s="161"/>
      <c r="U10" s="161"/>
      <c r="V10" s="161"/>
      <c r="W10" s="161"/>
      <c r="X10" s="152"/>
      <c r="Y10" s="161"/>
    </row>
    <row r="11" spans="1:25" s="150" customFormat="1" ht="18" customHeight="1" x14ac:dyDescent="0.25">
      <c r="A11" s="163" t="s">
        <v>27</v>
      </c>
      <c r="B11" s="219">
        <v>0.55259999999999998</v>
      </c>
      <c r="C11" s="223">
        <v>1.0152999999999999</v>
      </c>
      <c r="D11" s="223">
        <v>1.0533999999999999</v>
      </c>
      <c r="E11" s="223">
        <v>1.0113000000000001</v>
      </c>
      <c r="F11" s="223">
        <v>1.1233</v>
      </c>
      <c r="G11" s="66">
        <v>0.87819999999999976</v>
      </c>
      <c r="H11" s="66">
        <v>0.92679999999999996</v>
      </c>
      <c r="I11" s="66">
        <v>0.91259999999999974</v>
      </c>
      <c r="J11" s="66">
        <v>0.81029999999999991</v>
      </c>
      <c r="K11" s="66">
        <v>0.8163999999999999</v>
      </c>
      <c r="L11" s="162">
        <v>0.8163999999999999</v>
      </c>
      <c r="M11" s="166"/>
      <c r="N11" s="159">
        <f>_xlfn.RRI(4,G11,K11)</f>
        <v>-1.80770949427983E-2</v>
      </c>
      <c r="O11" s="183"/>
      <c r="P11" s="4"/>
      <c r="Q11" s="161"/>
      <c r="R11" s="161"/>
      <c r="S11" s="161"/>
      <c r="T11" s="161"/>
      <c r="U11" s="161"/>
      <c r="V11" s="161"/>
      <c r="W11" s="161"/>
      <c r="X11" s="152"/>
      <c r="Y11" s="161"/>
    </row>
    <row r="12" spans="1:25" s="150" customFormat="1" ht="18" customHeight="1" x14ac:dyDescent="0.25">
      <c r="A12" s="163" t="s">
        <v>19</v>
      </c>
      <c r="B12" s="147">
        <v>0.8872000000000001</v>
      </c>
      <c r="C12" s="147">
        <v>0.9113</v>
      </c>
      <c r="D12" s="147">
        <v>0.97789999999999999</v>
      </c>
      <c r="E12" s="147">
        <v>1.0278</v>
      </c>
      <c r="F12" s="147">
        <v>1.0549000000000002</v>
      </c>
      <c r="G12" s="147">
        <v>1.0516000000000001</v>
      </c>
      <c r="H12" s="147">
        <v>1.0548999999999999</v>
      </c>
      <c r="I12" s="147">
        <v>1.0493999999999999</v>
      </c>
      <c r="J12" s="147">
        <v>1.0342</v>
      </c>
      <c r="K12" s="147">
        <v>0.92969999999999997</v>
      </c>
      <c r="L12" s="162">
        <v>0.92969999999999997</v>
      </c>
      <c r="M12" s="166"/>
      <c r="N12" s="159">
        <f>_xlfn.RRI(9,B12,K12)</f>
        <v>5.2125960435416285E-3</v>
      </c>
      <c r="O12" s="183"/>
      <c r="P12" s="4"/>
      <c r="Q12" s="161"/>
      <c r="R12" s="161"/>
      <c r="S12" s="161"/>
      <c r="T12" s="161"/>
      <c r="U12" s="161"/>
      <c r="V12" s="161"/>
      <c r="W12" s="161"/>
      <c r="X12" s="152"/>
      <c r="Y12" s="161"/>
    </row>
    <row r="13" spans="1:25" s="150" customFormat="1" ht="18" customHeight="1" x14ac:dyDescent="0.25">
      <c r="A13" s="163" t="s">
        <v>31</v>
      </c>
      <c r="B13" s="147">
        <v>1.4796</v>
      </c>
      <c r="C13" s="147">
        <v>1.5079999999999998</v>
      </c>
      <c r="D13" s="147">
        <v>1.4756</v>
      </c>
      <c r="E13" s="147">
        <v>1.4484999999999997</v>
      </c>
      <c r="F13" s="147">
        <v>1.4163000000000001</v>
      </c>
      <c r="G13" s="147">
        <v>1.3426</v>
      </c>
      <c r="H13" s="147">
        <v>1.325</v>
      </c>
      <c r="I13" s="147">
        <v>1.2362</v>
      </c>
      <c r="J13" s="147">
        <v>1.1053999999999999</v>
      </c>
      <c r="K13" s="147">
        <v>0.96209999999999984</v>
      </c>
      <c r="L13" s="162">
        <v>0.96209999999999984</v>
      </c>
      <c r="M13" s="166"/>
      <c r="N13" s="159">
        <f>_xlfn.RRI(9,B13,K13)</f>
        <v>-4.6697669628571026E-2</v>
      </c>
      <c r="O13" s="182" t="s">
        <v>20</v>
      </c>
      <c r="P13" s="4"/>
      <c r="Q13" s="161"/>
      <c r="R13" s="161"/>
      <c r="S13" s="161"/>
      <c r="T13" s="161"/>
      <c r="U13" s="161"/>
      <c r="V13" s="161"/>
      <c r="W13" s="161"/>
      <c r="X13" s="152"/>
      <c r="Y13" s="161"/>
    </row>
    <row r="14" spans="1:25" s="150" customFormat="1" ht="18" customHeight="1" x14ac:dyDescent="0.25">
      <c r="A14" s="163" t="s">
        <v>28</v>
      </c>
      <c r="B14" s="147">
        <v>1.3259000000000001</v>
      </c>
      <c r="C14" s="147">
        <v>1.3609</v>
      </c>
      <c r="D14" s="147">
        <v>1.2933000000000001</v>
      </c>
      <c r="E14" s="147">
        <v>1.2951999999999999</v>
      </c>
      <c r="F14" s="147">
        <v>1.4661</v>
      </c>
      <c r="G14" s="147">
        <v>1.2968999999999997</v>
      </c>
      <c r="H14" s="147">
        <v>1.3141</v>
      </c>
      <c r="I14" s="147">
        <v>1.2001999999999999</v>
      </c>
      <c r="J14" s="147">
        <v>1.2302999999999999</v>
      </c>
      <c r="K14" s="147">
        <v>1.0468</v>
      </c>
      <c r="L14" s="162">
        <v>1.0468</v>
      </c>
      <c r="M14" s="166"/>
      <c r="N14" s="159">
        <f>_xlfn.RRI(9,B14,K14)</f>
        <v>-2.5919674631721401E-2</v>
      </c>
      <c r="O14" s="182" t="s">
        <v>20</v>
      </c>
      <c r="P14" s="4"/>
      <c r="Q14" s="161"/>
      <c r="R14" s="161"/>
      <c r="S14" s="161"/>
      <c r="T14" s="161"/>
      <c r="U14" s="161"/>
      <c r="V14" s="161"/>
      <c r="W14" s="161"/>
      <c r="X14" s="152"/>
      <c r="Y14" s="161"/>
    </row>
    <row r="15" spans="1:25" s="150" customFormat="1" ht="18" customHeight="1" x14ac:dyDescent="0.25">
      <c r="A15" s="163" t="s">
        <v>22</v>
      </c>
      <c r="B15" s="223">
        <v>1.2215</v>
      </c>
      <c r="C15" s="223">
        <v>1.0846</v>
      </c>
      <c r="D15" s="223">
        <v>1.1902999999999999</v>
      </c>
      <c r="E15" s="66">
        <v>1.0021</v>
      </c>
      <c r="F15" s="66">
        <v>0.9628000000000001</v>
      </c>
      <c r="G15" s="66">
        <v>0.91149999999999998</v>
      </c>
      <c r="H15" s="66">
        <v>0.91290000000000004</v>
      </c>
      <c r="I15" s="66">
        <v>0.88450000000000006</v>
      </c>
      <c r="J15" s="66">
        <v>0.86819999999999997</v>
      </c>
      <c r="K15" s="66">
        <v>1.0648</v>
      </c>
      <c r="L15" s="162">
        <v>1.0648</v>
      </c>
      <c r="M15" s="166"/>
      <c r="N15" s="159">
        <f>_xlfn.RRI(6,E15,K15)</f>
        <v>1.0166193162948201E-2</v>
      </c>
      <c r="O15" s="183" t="s">
        <v>14</v>
      </c>
      <c r="P15" s="4"/>
      <c r="Q15" s="161"/>
      <c r="R15" s="161"/>
      <c r="S15" s="161"/>
      <c r="T15" s="161"/>
      <c r="U15" s="161"/>
      <c r="V15" s="161"/>
      <c r="W15" s="161"/>
      <c r="X15" s="152"/>
      <c r="Y15" s="161"/>
    </row>
    <row r="16" spans="1:25" s="150" customFormat="1" ht="18" customHeight="1" x14ac:dyDescent="0.25">
      <c r="A16" s="163" t="s">
        <v>6</v>
      </c>
      <c r="B16" s="147">
        <v>1.0808</v>
      </c>
      <c r="C16" s="147">
        <v>1.1011</v>
      </c>
      <c r="D16" s="147">
        <v>1.0813999999999999</v>
      </c>
      <c r="E16" s="147">
        <v>1.0825999999999998</v>
      </c>
      <c r="F16" s="147">
        <v>1.1029999999999998</v>
      </c>
      <c r="G16" s="147">
        <v>1.1092000000000002</v>
      </c>
      <c r="H16" s="147">
        <v>1.1551000000000002</v>
      </c>
      <c r="I16" s="147">
        <v>1.1380999999999999</v>
      </c>
      <c r="J16" s="147">
        <v>1.1055999999999999</v>
      </c>
      <c r="K16" s="147">
        <v>1.1129</v>
      </c>
      <c r="L16" s="162">
        <v>1.1129</v>
      </c>
      <c r="M16" s="166"/>
      <c r="N16" s="159">
        <f t="shared" ref="N16:N23" si="1">_xlfn.RRI(9,B16,K16)</f>
        <v>3.2572615329904409E-3</v>
      </c>
      <c r="O16" s="182"/>
      <c r="P16" s="4"/>
      <c r="Q16" s="161"/>
      <c r="R16" s="161"/>
      <c r="S16" s="161"/>
      <c r="T16" s="161"/>
      <c r="U16" s="161"/>
      <c r="V16" s="161"/>
      <c r="W16" s="161"/>
      <c r="X16" s="152"/>
      <c r="Y16" s="161"/>
    </row>
    <row r="17" spans="1:25" s="150" customFormat="1" ht="18" customHeight="1" x14ac:dyDescent="0.25">
      <c r="A17" s="163" t="s">
        <v>12</v>
      </c>
      <c r="B17" s="147">
        <v>2.6090000000000004</v>
      </c>
      <c r="C17" s="147">
        <v>2.6931999999999996</v>
      </c>
      <c r="D17" s="147">
        <v>2.7339999999999995</v>
      </c>
      <c r="E17" s="147">
        <v>2.7659999999999996</v>
      </c>
      <c r="F17" s="147">
        <v>2.6387999999999998</v>
      </c>
      <c r="G17" s="147">
        <v>2.5524999999999998</v>
      </c>
      <c r="H17" s="147">
        <v>2.5715999999999997</v>
      </c>
      <c r="I17" s="147">
        <v>2.4041999999999999</v>
      </c>
      <c r="J17" s="147">
        <v>2.1725000000000003</v>
      </c>
      <c r="K17" s="147">
        <v>1.1665000000000001</v>
      </c>
      <c r="L17" s="162">
        <v>1.1665000000000001</v>
      </c>
      <c r="M17" s="166"/>
      <c r="N17" s="159">
        <f t="shared" si="1"/>
        <v>-8.5556788007393192E-2</v>
      </c>
      <c r="O17" s="182" t="s">
        <v>20</v>
      </c>
      <c r="P17" s="4"/>
      <c r="Q17" s="161"/>
      <c r="R17" s="161"/>
      <c r="S17" s="161"/>
      <c r="T17" s="161"/>
      <c r="U17" s="161"/>
      <c r="V17" s="161"/>
      <c r="W17" s="161"/>
      <c r="X17" s="152"/>
      <c r="Y17" s="161"/>
    </row>
    <row r="18" spans="1:25" s="150" customFormat="1" ht="18" customHeight="1" x14ac:dyDescent="0.25">
      <c r="A18" s="163" t="s">
        <v>29</v>
      </c>
      <c r="B18" s="147">
        <v>3.0430999999999999</v>
      </c>
      <c r="C18" s="147">
        <v>2.9764999999999997</v>
      </c>
      <c r="D18" s="147">
        <v>2.6938</v>
      </c>
      <c r="E18" s="147">
        <v>2.4733000000000001</v>
      </c>
      <c r="F18" s="147">
        <v>2.1808999999999998</v>
      </c>
      <c r="G18" s="147">
        <v>2.1177000000000001</v>
      </c>
      <c r="H18" s="147">
        <v>2.0469999999999997</v>
      </c>
      <c r="I18" s="147">
        <v>1.9159999999999999</v>
      </c>
      <c r="J18" s="147">
        <v>1.2559</v>
      </c>
      <c r="K18" s="147">
        <v>1.2376</v>
      </c>
      <c r="L18" s="162">
        <v>1.2376</v>
      </c>
      <c r="M18" s="166"/>
      <c r="N18" s="159">
        <f t="shared" si="1"/>
        <v>-9.5132692921531037E-2</v>
      </c>
      <c r="O18" s="182" t="s">
        <v>20</v>
      </c>
      <c r="P18" s="4"/>
      <c r="Q18" s="161"/>
      <c r="R18" s="161"/>
      <c r="S18" s="161"/>
      <c r="T18" s="161"/>
      <c r="U18" s="161"/>
      <c r="V18" s="161"/>
      <c r="W18" s="161"/>
      <c r="X18" s="152"/>
      <c r="Y18" s="161"/>
    </row>
    <row r="19" spans="1:25" s="150" customFormat="1" ht="18" customHeight="1" x14ac:dyDescent="0.25">
      <c r="A19" s="163" t="s">
        <v>17</v>
      </c>
      <c r="B19" s="147">
        <v>2.0028000000000001</v>
      </c>
      <c r="C19" s="147">
        <v>2.0006000000000004</v>
      </c>
      <c r="D19" s="147">
        <v>1.7903999999999998</v>
      </c>
      <c r="E19" s="147">
        <v>1.9212999999999998</v>
      </c>
      <c r="F19" s="147">
        <v>1.8371</v>
      </c>
      <c r="G19" s="147">
        <v>1.7479999999999998</v>
      </c>
      <c r="H19" s="147">
        <v>1.6008</v>
      </c>
      <c r="I19" s="147">
        <v>1.5118</v>
      </c>
      <c r="J19" s="147">
        <v>1.3733</v>
      </c>
      <c r="K19" s="147">
        <v>1.2999999999999998</v>
      </c>
      <c r="L19" s="162">
        <v>1.2999999999999998</v>
      </c>
      <c r="M19" s="166"/>
      <c r="N19" s="159">
        <f t="shared" si="1"/>
        <v>-4.6885480539710866E-2</v>
      </c>
      <c r="O19" s="182" t="s">
        <v>20</v>
      </c>
      <c r="P19" s="4"/>
      <c r="Q19" s="161"/>
      <c r="R19" s="161"/>
      <c r="S19" s="161"/>
      <c r="T19" s="161"/>
      <c r="U19" s="161"/>
      <c r="V19" s="161"/>
      <c r="W19" s="161"/>
      <c r="X19" s="152"/>
      <c r="Y19" s="161"/>
    </row>
    <row r="20" spans="1:25" s="150" customFormat="1" ht="18" customHeight="1" x14ac:dyDescent="0.25">
      <c r="A20" s="163" t="s">
        <v>10</v>
      </c>
      <c r="B20" s="147">
        <v>1.2470999999999999</v>
      </c>
      <c r="C20" s="147">
        <v>1.2343999999999999</v>
      </c>
      <c r="D20" s="147">
        <v>1.2313999999999998</v>
      </c>
      <c r="E20" s="147">
        <v>1.1864999999999999</v>
      </c>
      <c r="F20" s="147">
        <v>1.1767999999999998</v>
      </c>
      <c r="G20" s="147">
        <v>1.2061999999999999</v>
      </c>
      <c r="H20" s="147">
        <v>1.3952</v>
      </c>
      <c r="I20" s="147">
        <v>1.4221999999999999</v>
      </c>
      <c r="J20" s="147">
        <v>1.4910999999999999</v>
      </c>
      <c r="K20" s="147">
        <v>1.4794999999999998</v>
      </c>
      <c r="L20" s="162">
        <v>1.4794999999999998</v>
      </c>
      <c r="M20" s="166"/>
      <c r="N20" s="159">
        <f t="shared" si="1"/>
        <v>1.9168437494503365E-2</v>
      </c>
      <c r="O20" s="183" t="s">
        <v>14</v>
      </c>
      <c r="P20" s="4"/>
      <c r="Q20" s="161"/>
      <c r="R20" s="161"/>
      <c r="S20" s="161"/>
      <c r="T20" s="161"/>
      <c r="U20" s="161"/>
      <c r="V20" s="161"/>
      <c r="W20" s="161"/>
      <c r="X20" s="152"/>
      <c r="Y20" s="161"/>
    </row>
    <row r="21" spans="1:25" s="150" customFormat="1" ht="18" customHeight="1" x14ac:dyDescent="0.25">
      <c r="A21" s="163" t="s">
        <v>13</v>
      </c>
      <c r="B21" s="147">
        <v>1.4058999999999999</v>
      </c>
      <c r="C21" s="147">
        <v>1.3096999999999999</v>
      </c>
      <c r="D21" s="147">
        <v>1.3214000000000001</v>
      </c>
      <c r="E21" s="147">
        <v>1.4903999999999999</v>
      </c>
      <c r="F21" s="147">
        <v>1.4746999999999999</v>
      </c>
      <c r="G21" s="147">
        <v>1.4963000000000009</v>
      </c>
      <c r="H21" s="147">
        <v>1.4953000000000003</v>
      </c>
      <c r="I21" s="147">
        <v>1.4872999999999998</v>
      </c>
      <c r="J21" s="147">
        <v>1.5008999999999999</v>
      </c>
      <c r="K21" s="147">
        <v>1.4827999999999995</v>
      </c>
      <c r="L21" s="162">
        <v>1.4827999999999995</v>
      </c>
      <c r="M21" s="166"/>
      <c r="N21" s="159">
        <f t="shared" si="1"/>
        <v>5.9347104935556505E-3</v>
      </c>
      <c r="O21" s="183" t="s">
        <v>14</v>
      </c>
      <c r="P21" s="4"/>
      <c r="Q21" s="161"/>
      <c r="R21" s="161"/>
      <c r="S21" s="161"/>
      <c r="T21" s="161"/>
      <c r="U21" s="161"/>
      <c r="V21" s="161"/>
      <c r="W21" s="161"/>
      <c r="X21" s="152"/>
      <c r="Y21" s="161"/>
    </row>
    <row r="22" spans="1:25" s="150" customFormat="1" ht="18" customHeight="1" x14ac:dyDescent="0.25">
      <c r="A22" s="171" t="s">
        <v>16</v>
      </c>
      <c r="B22" s="170">
        <v>1.7919438949193365</v>
      </c>
      <c r="C22" s="170">
        <v>1.8832944659057471</v>
      </c>
      <c r="D22" s="170">
        <v>1.8440589286128606</v>
      </c>
      <c r="E22" s="170">
        <v>1.8253090598161426</v>
      </c>
      <c r="F22" s="170">
        <v>1.8069159440726685</v>
      </c>
      <c r="G22" s="170">
        <v>1.7714219239739279</v>
      </c>
      <c r="H22" s="170">
        <v>1.7749281176030545</v>
      </c>
      <c r="I22" s="170">
        <v>1.7032795534970155</v>
      </c>
      <c r="J22" s="170">
        <v>1.5881306890658782</v>
      </c>
      <c r="K22" s="170">
        <v>1.5137962625116452</v>
      </c>
      <c r="L22" s="169">
        <v>1.5137962625116452</v>
      </c>
      <c r="M22" s="166"/>
      <c r="N22" s="168">
        <f t="shared" si="1"/>
        <v>-1.8567725644157318E-2</v>
      </c>
      <c r="O22" s="182" t="s">
        <v>20</v>
      </c>
      <c r="P22" s="158"/>
      <c r="Q22" s="161"/>
      <c r="R22" s="161"/>
      <c r="S22" s="161"/>
      <c r="T22" s="161"/>
      <c r="U22" s="161"/>
      <c r="V22" s="161"/>
      <c r="W22" s="161"/>
      <c r="X22" s="152"/>
      <c r="Y22" s="161"/>
    </row>
    <row r="23" spans="1:25" s="150" customFormat="1" ht="18" customHeight="1" x14ac:dyDescent="0.25">
      <c r="A23" s="163" t="s">
        <v>8</v>
      </c>
      <c r="B23" s="147">
        <v>2.8024</v>
      </c>
      <c r="C23" s="147">
        <v>2.8501999999999996</v>
      </c>
      <c r="D23" s="147">
        <v>2.8425000000000002</v>
      </c>
      <c r="E23" s="147">
        <v>2.7672000000000003</v>
      </c>
      <c r="F23" s="147">
        <v>2.6473999999999998</v>
      </c>
      <c r="G23" s="147">
        <v>2.5667999999999997</v>
      </c>
      <c r="H23" s="147">
        <v>2.4847999999999999</v>
      </c>
      <c r="I23" s="147">
        <v>2.4125999999999999</v>
      </c>
      <c r="J23" s="147">
        <v>2.7706</v>
      </c>
      <c r="K23" s="147">
        <v>2.0463</v>
      </c>
      <c r="L23" s="162">
        <v>2.0463</v>
      </c>
      <c r="M23" s="166"/>
      <c r="N23" s="159">
        <f t="shared" si="1"/>
        <v>-3.4334811835081358E-2</v>
      </c>
      <c r="O23" s="182" t="s">
        <v>20</v>
      </c>
      <c r="P23" s="4"/>
      <c r="Q23" s="161"/>
      <c r="R23" s="161"/>
      <c r="S23" s="161"/>
      <c r="T23" s="161"/>
      <c r="U23" s="161"/>
      <c r="V23" s="161"/>
      <c r="W23" s="161"/>
      <c r="X23" s="152"/>
      <c r="Y23" s="161"/>
    </row>
    <row r="24" spans="1:25" s="150" customFormat="1" ht="18" customHeight="1" x14ac:dyDescent="0.25">
      <c r="A24" s="163" t="s">
        <v>26</v>
      </c>
      <c r="B24" s="219">
        <v>2.0282999999999998</v>
      </c>
      <c r="C24" s="219"/>
      <c r="D24" s="66">
        <v>2.4123000000000006</v>
      </c>
      <c r="E24" s="66">
        <v>1.9511999999999998</v>
      </c>
      <c r="F24" s="66">
        <v>2.1776999999999997</v>
      </c>
      <c r="G24" s="66">
        <v>0.62609999999999999</v>
      </c>
      <c r="H24" s="66">
        <v>2.4</v>
      </c>
      <c r="I24" s="66">
        <v>2.2574999999999998</v>
      </c>
      <c r="J24" s="66">
        <v>2.1196999999999999</v>
      </c>
      <c r="K24" s="66">
        <v>2.0766</v>
      </c>
      <c r="L24" s="162">
        <v>2.0766</v>
      </c>
      <c r="M24" s="166"/>
      <c r="N24" s="159">
        <f>_xlfn.RRI(7,D24,K24)</f>
        <v>-2.1179455675342851E-2</v>
      </c>
      <c r="O24" s="182"/>
      <c r="P24" s="153"/>
      <c r="Q24" s="161"/>
      <c r="R24" s="161"/>
      <c r="S24" s="161"/>
      <c r="T24" s="161"/>
      <c r="U24" s="161"/>
      <c r="V24" s="161"/>
      <c r="W24" s="161"/>
      <c r="X24" s="152"/>
      <c r="Y24" s="161"/>
    </row>
    <row r="25" spans="1:25" s="150" customFormat="1" ht="18" customHeight="1" x14ac:dyDescent="0.25">
      <c r="A25" s="163" t="s">
        <v>2</v>
      </c>
      <c r="B25" s="147">
        <v>1.7944</v>
      </c>
      <c r="C25" s="147">
        <v>1.9670000000000001</v>
      </c>
      <c r="D25" s="147">
        <v>1.9405000000000001</v>
      </c>
      <c r="E25" s="147">
        <v>1.9653</v>
      </c>
      <c r="F25" s="147">
        <v>2.1120000000000001</v>
      </c>
      <c r="G25" s="147">
        <v>2.4289000000000001</v>
      </c>
      <c r="H25" s="147">
        <v>2.7084000000000006</v>
      </c>
      <c r="I25" s="147">
        <v>2.3790999999999998</v>
      </c>
      <c r="J25" s="147">
        <v>2.4027000000000003</v>
      </c>
      <c r="K25" s="147">
        <v>2.3039000000000001</v>
      </c>
      <c r="L25" s="162">
        <v>2.3039000000000001</v>
      </c>
      <c r="M25" s="166"/>
      <c r="N25" s="159">
        <f>_xlfn.RRI(9,B25,K25)</f>
        <v>2.8159481622635374E-2</v>
      </c>
      <c r="O25" s="183" t="s">
        <v>14</v>
      </c>
      <c r="P25" s="4"/>
      <c r="Q25" s="161"/>
      <c r="R25" s="161"/>
      <c r="S25" s="161"/>
      <c r="T25" s="161"/>
      <c r="U25" s="161"/>
      <c r="V25" s="161"/>
      <c r="W25" s="161"/>
      <c r="X25" s="152"/>
      <c r="Y25" s="161"/>
    </row>
    <row r="26" spans="1:25" s="150" customFormat="1" ht="18" customHeight="1" x14ac:dyDescent="0.25">
      <c r="A26" s="163" t="s">
        <v>24</v>
      </c>
      <c r="B26" s="147">
        <v>1.6529</v>
      </c>
      <c r="C26" s="147">
        <v>1.7837000000000001</v>
      </c>
      <c r="D26" s="147">
        <v>1.8585</v>
      </c>
      <c r="E26" s="147">
        <v>2.0103</v>
      </c>
      <c r="F26" s="147">
        <v>2.9247000000000005</v>
      </c>
      <c r="G26" s="147">
        <v>3.0551000000000004</v>
      </c>
      <c r="H26" s="147">
        <v>2.6375000000000002</v>
      </c>
      <c r="I26" s="147">
        <v>2.3738000000000001</v>
      </c>
      <c r="J26" s="147">
        <v>2.1815000000000002</v>
      </c>
      <c r="K26" s="147">
        <v>2.3462999999999998</v>
      </c>
      <c r="L26" s="162">
        <v>2.3462999999999998</v>
      </c>
      <c r="M26" s="166"/>
      <c r="N26" s="159">
        <f>_xlfn.RRI(9,B26,K26)</f>
        <v>3.969057439241741E-2</v>
      </c>
      <c r="O26" s="183"/>
      <c r="P26" s="4"/>
      <c r="Q26" s="161"/>
      <c r="R26" s="161"/>
      <c r="S26" s="161"/>
      <c r="T26" s="161"/>
      <c r="U26" s="161"/>
      <c r="V26" s="161"/>
      <c r="W26" s="161"/>
      <c r="X26" s="152"/>
      <c r="Y26" s="161"/>
    </row>
    <row r="27" spans="1:25" s="150" customFormat="1" ht="18" customHeight="1" x14ac:dyDescent="0.25">
      <c r="A27" s="163" t="s">
        <v>18</v>
      </c>
      <c r="B27" s="147">
        <v>3.6086000000000009</v>
      </c>
      <c r="C27" s="147">
        <v>3.5131000000000001</v>
      </c>
      <c r="D27" s="147">
        <v>3.4644000000000004</v>
      </c>
      <c r="E27" s="147">
        <v>3.4826999999999999</v>
      </c>
      <c r="F27" s="147">
        <v>3.5545</v>
      </c>
      <c r="G27" s="147">
        <v>3.407</v>
      </c>
      <c r="H27" s="147">
        <v>3.3746999999999998</v>
      </c>
      <c r="I27" s="147">
        <v>3.2258</v>
      </c>
      <c r="J27" s="147">
        <v>2.6829999999999998</v>
      </c>
      <c r="K27" s="147">
        <v>2.6500999999999997</v>
      </c>
      <c r="L27" s="162">
        <v>2.6500999999999997</v>
      </c>
      <c r="M27" s="166"/>
      <c r="N27" s="159">
        <f>_xlfn.RRI(9,B27,K27)</f>
        <v>-3.3720840135395003E-2</v>
      </c>
      <c r="O27" s="182" t="s">
        <v>20</v>
      </c>
      <c r="P27" s="4"/>
      <c r="Q27" s="161"/>
      <c r="R27" s="161"/>
      <c r="S27" s="161"/>
      <c r="T27" s="161"/>
      <c r="U27" s="161"/>
      <c r="V27" s="161"/>
      <c r="W27" s="161"/>
      <c r="X27" s="152"/>
      <c r="Y27" s="161"/>
    </row>
    <row r="28" spans="1:25" s="150" customFormat="1" ht="18" customHeight="1" x14ac:dyDescent="0.25">
      <c r="A28" s="163" t="s">
        <v>21</v>
      </c>
      <c r="B28" s="221">
        <v>2.4168000000000003</v>
      </c>
      <c r="C28" s="221">
        <v>2.5361000000000002</v>
      </c>
      <c r="D28" s="221">
        <v>2.5707</v>
      </c>
      <c r="E28" s="221">
        <v>2.4578000000000002</v>
      </c>
      <c r="F28" s="221">
        <v>2.3589999999999995</v>
      </c>
      <c r="G28" s="221">
        <v>2.3111999999999999</v>
      </c>
      <c r="H28" s="221">
        <v>2.3483999999999998</v>
      </c>
      <c r="I28" s="66">
        <v>2.8999000000000001</v>
      </c>
      <c r="J28" s="66">
        <v>2.8223000000000003</v>
      </c>
      <c r="K28" s="66">
        <v>2.6780000000000004</v>
      </c>
      <c r="L28" s="162">
        <v>2.6780000000000004</v>
      </c>
      <c r="M28" s="166"/>
      <c r="N28" s="159" t="s">
        <v>11</v>
      </c>
      <c r="O28" s="182"/>
      <c r="P28" s="4"/>
      <c r="Q28" s="161"/>
      <c r="R28" s="161"/>
      <c r="S28" s="161"/>
      <c r="T28" s="161"/>
      <c r="U28" s="161"/>
      <c r="V28" s="161"/>
      <c r="W28" s="161"/>
      <c r="X28" s="152"/>
      <c r="Y28" s="161"/>
    </row>
    <row r="29" spans="1:25" s="150" customFormat="1" ht="18" customHeight="1" x14ac:dyDescent="0.25">
      <c r="A29" s="163" t="s">
        <v>4</v>
      </c>
      <c r="B29" s="147">
        <v>1.9710000000000001</v>
      </c>
      <c r="C29" s="147">
        <v>1.9916999999999998</v>
      </c>
      <c r="D29" s="147">
        <v>2.2555999999999998</v>
      </c>
      <c r="E29" s="147">
        <v>2.4011</v>
      </c>
      <c r="F29" s="147">
        <v>2.5190999999999999</v>
      </c>
      <c r="G29" s="147">
        <v>2.8680000000000003</v>
      </c>
      <c r="H29" s="147">
        <v>2.8283999999999998</v>
      </c>
      <c r="I29" s="147">
        <v>2.7755000000000001</v>
      </c>
      <c r="J29" s="147">
        <v>2.8607</v>
      </c>
      <c r="K29" s="147">
        <v>2.8061000000000003</v>
      </c>
      <c r="L29" s="162">
        <v>2.8061000000000003</v>
      </c>
      <c r="M29" s="166"/>
      <c r="N29" s="159">
        <f>_xlfn.RRI(9,B29,K29)</f>
        <v>4.0030989273961426E-2</v>
      </c>
      <c r="O29" s="183" t="s">
        <v>14</v>
      </c>
      <c r="P29" s="4"/>
      <c r="Q29" s="161"/>
      <c r="R29" s="161"/>
      <c r="S29" s="161"/>
      <c r="T29" s="161"/>
      <c r="U29" s="161"/>
      <c r="V29" s="161"/>
      <c r="W29" s="161"/>
      <c r="X29" s="152"/>
      <c r="Y29" s="161"/>
    </row>
    <row r="30" spans="1:25" s="150" customFormat="1" ht="18" customHeight="1" x14ac:dyDescent="0.25">
      <c r="A30" s="163" t="s">
        <v>25</v>
      </c>
      <c r="B30" s="219">
        <v>2.6022000000000003</v>
      </c>
      <c r="C30" s="223">
        <v>2.8498000000000001</v>
      </c>
      <c r="D30" s="66">
        <v>2.6193</v>
      </c>
      <c r="E30" s="66">
        <v>2.3641000000000001</v>
      </c>
      <c r="F30" s="66">
        <v>2.0552999999999999</v>
      </c>
      <c r="G30" s="66">
        <v>2.5575000000000001</v>
      </c>
      <c r="H30" s="66">
        <v>2.6417999999999999</v>
      </c>
      <c r="I30" s="66">
        <v>2.6124999999999998</v>
      </c>
      <c r="J30" s="66">
        <v>2.5988000000000007</v>
      </c>
      <c r="K30" s="66">
        <v>2.9333</v>
      </c>
      <c r="L30" s="162">
        <v>2.9333</v>
      </c>
      <c r="M30" s="166"/>
      <c r="N30" s="159">
        <f>_xlfn.RRI(7,D30,K30)</f>
        <v>1.6305937311821062E-2</v>
      </c>
      <c r="O30" s="182"/>
      <c r="P30" s="4"/>
      <c r="Q30" s="161"/>
      <c r="R30" s="161"/>
      <c r="S30" s="161"/>
      <c r="T30" s="161"/>
      <c r="U30" s="161"/>
      <c r="V30" s="161"/>
      <c r="W30" s="161"/>
      <c r="X30" s="152"/>
      <c r="Y30" s="161"/>
    </row>
    <row r="31" spans="1:25" s="150" customFormat="1" ht="18" customHeight="1" x14ac:dyDescent="0.25">
      <c r="A31" s="163" t="s">
        <v>32</v>
      </c>
      <c r="B31" s="219">
        <v>1.2508999999999999</v>
      </c>
      <c r="C31" s="219"/>
      <c r="D31" s="68">
        <v>3.3877999999999995</v>
      </c>
      <c r="E31" s="68">
        <v>3.3621999999999996</v>
      </c>
      <c r="F31" s="68">
        <v>3.4685999999999995</v>
      </c>
      <c r="G31" s="68">
        <v>3.7199000000000004</v>
      </c>
      <c r="H31" s="68">
        <v>3.5013999999999998</v>
      </c>
      <c r="I31" s="68">
        <v>2.8941000000000003</v>
      </c>
      <c r="J31" s="68">
        <v>3.2490000000000001</v>
      </c>
      <c r="K31" s="68">
        <v>3.2808999999999999</v>
      </c>
      <c r="L31" s="162">
        <v>3.2808999999999999</v>
      </c>
      <c r="M31" s="166"/>
      <c r="N31" s="159">
        <f>_xlfn.RRI(7,D31,K31)</f>
        <v>-4.5699498800332305E-3</v>
      </c>
      <c r="O31" s="182"/>
      <c r="P31" s="4"/>
      <c r="Q31" s="161"/>
      <c r="R31" s="161"/>
      <c r="S31" s="161"/>
      <c r="T31" s="161"/>
      <c r="U31" s="161"/>
      <c r="V31" s="161"/>
      <c r="W31" s="161"/>
      <c r="X31" s="152"/>
      <c r="Y31" s="161"/>
    </row>
    <row r="32" spans="1:25" s="153" customFormat="1" ht="18" customHeight="1" x14ac:dyDescent="0.25">
      <c r="A32" s="163" t="s">
        <v>33</v>
      </c>
      <c r="B32" s="68">
        <v>4.1013999999999999</v>
      </c>
      <c r="C32" s="68">
        <v>4.0716000000000001</v>
      </c>
      <c r="D32" s="68">
        <v>3.7654000000000001</v>
      </c>
      <c r="E32" s="68">
        <v>3.5124999999999997</v>
      </c>
      <c r="F32" s="68">
        <v>3.9829000000000003</v>
      </c>
      <c r="G32" s="68">
        <v>3.2178999999999998</v>
      </c>
      <c r="H32" s="68">
        <v>4.5551000000000004</v>
      </c>
      <c r="I32" s="68">
        <v>7.0181999999999993</v>
      </c>
      <c r="J32" s="68">
        <v>6.2054999999999998</v>
      </c>
      <c r="K32" s="219"/>
      <c r="L32" s="162"/>
      <c r="M32" s="166"/>
      <c r="N32" s="159">
        <f>_xlfn.RRI(8,B32,J32)</f>
        <v>5.3126598155152971E-2</v>
      </c>
      <c r="O32" s="184"/>
      <c r="P32" s="4"/>
      <c r="Q32" s="160"/>
      <c r="R32" s="160"/>
      <c r="S32" s="160"/>
      <c r="T32" s="160"/>
      <c r="U32" s="160"/>
      <c r="V32" s="160"/>
      <c r="W32" s="160"/>
      <c r="X32" s="164"/>
      <c r="Y32" s="160"/>
    </row>
    <row r="33" spans="1:35" s="153" customFormat="1" ht="18" customHeight="1" x14ac:dyDescent="0.25">
      <c r="A33" s="163" t="s">
        <v>34</v>
      </c>
      <c r="B33" s="66">
        <v>1.2431000000000001</v>
      </c>
      <c r="C33" s="66">
        <v>1.1891</v>
      </c>
      <c r="D33" s="66">
        <v>1.1058999999999999</v>
      </c>
      <c r="E33" s="66">
        <v>1.0279</v>
      </c>
      <c r="F33" s="66">
        <v>0.85270000000000012</v>
      </c>
      <c r="G33" s="66">
        <v>0.88029999999999986</v>
      </c>
      <c r="H33" s="66">
        <v>0.87549999999999994</v>
      </c>
      <c r="I33" s="219"/>
      <c r="J33" s="219"/>
      <c r="K33" s="219"/>
      <c r="L33" s="162"/>
      <c r="M33" s="166"/>
      <c r="N33" s="159">
        <f>_xlfn.RRI(6,B33,H33)</f>
        <v>-5.675390917290446E-2</v>
      </c>
      <c r="O33" s="165" t="s">
        <v>20</v>
      </c>
      <c r="P33" s="181"/>
      <c r="Q33" s="160"/>
      <c r="R33" s="160"/>
      <c r="S33" s="160"/>
      <c r="T33" s="160"/>
      <c r="U33" s="160"/>
      <c r="V33" s="160"/>
      <c r="W33" s="160"/>
      <c r="X33" s="160"/>
    </row>
    <row r="34" spans="1:35" s="150" customFormat="1" ht="13.2" x14ac:dyDescent="0.25">
      <c r="N34" s="159"/>
      <c r="O34" s="158"/>
      <c r="Q34" s="67"/>
      <c r="R34" s="67"/>
      <c r="S34" s="67"/>
      <c r="T34" s="67"/>
      <c r="U34" s="67"/>
      <c r="V34" s="67"/>
    </row>
    <row r="35" spans="1:35" s="150" customFormat="1" ht="13.2" x14ac:dyDescent="0.25">
      <c r="N35" s="151"/>
      <c r="Q35" s="67"/>
      <c r="R35" s="67"/>
      <c r="S35" s="67"/>
      <c r="T35" s="67"/>
      <c r="U35" s="67"/>
      <c r="V35" s="67"/>
    </row>
    <row r="36" spans="1:35" s="150" customFormat="1" ht="13.2" x14ac:dyDescent="0.25">
      <c r="N36" s="151"/>
      <c r="Q36" s="67"/>
      <c r="R36" s="67"/>
      <c r="S36" s="67"/>
      <c r="T36" s="67"/>
      <c r="U36" s="67"/>
      <c r="V36" s="67"/>
    </row>
    <row r="37" spans="1:35" s="150" customFormat="1" ht="13.2" x14ac:dyDescent="0.25">
      <c r="A37" s="13" t="s">
        <v>131</v>
      </c>
      <c r="N37" s="151"/>
      <c r="Q37" s="67"/>
      <c r="R37" s="67"/>
      <c r="S37" s="67"/>
      <c r="T37" s="67"/>
      <c r="U37" s="67"/>
      <c r="V37" s="67"/>
    </row>
    <row r="38" spans="1:35" s="150" customFormat="1" ht="13.2" x14ac:dyDescent="0.25">
      <c r="A38" s="13" t="s">
        <v>115</v>
      </c>
      <c r="N38" s="151"/>
    </row>
    <row r="39" spans="1:35" s="133" customFormat="1" x14ac:dyDescent="0.3">
      <c r="A39" s="136" t="s">
        <v>156</v>
      </c>
      <c r="N39" s="134"/>
    </row>
    <row r="40" spans="1:35" s="150" customFormat="1" ht="13.2" x14ac:dyDescent="0.25">
      <c r="A40" s="13" t="s">
        <v>116</v>
      </c>
      <c r="B40" s="13"/>
      <c r="N40" s="151"/>
    </row>
    <row r="41" spans="1:35" s="150" customFormat="1" ht="13.2" x14ac:dyDescent="0.25">
      <c r="A41" s="12"/>
      <c r="N41" s="151"/>
    </row>
    <row r="42" spans="1:35" s="150" customFormat="1" ht="13.2" x14ac:dyDescent="0.25">
      <c r="A42" s="13"/>
      <c r="N42" s="151"/>
    </row>
    <row r="43" spans="1:35" s="150" customFormat="1" ht="13.2" x14ac:dyDescent="0.25">
      <c r="N43" s="151"/>
    </row>
    <row r="44" spans="1:35" s="155" customFormat="1" x14ac:dyDescent="0.3">
      <c r="A44" s="154"/>
      <c r="B44" s="154"/>
      <c r="C44" s="154"/>
      <c r="D44" s="154"/>
      <c r="E44" s="154"/>
      <c r="F44" s="154"/>
      <c r="G44" s="154"/>
      <c r="H44" s="154"/>
      <c r="I44" s="154"/>
      <c r="J44" s="154"/>
      <c r="K44" s="154"/>
      <c r="L44" s="154"/>
      <c r="M44" s="154"/>
      <c r="N44" s="157"/>
      <c r="O44" s="154"/>
      <c r="P44" s="154"/>
      <c r="Q44" s="154"/>
      <c r="R44" s="154"/>
      <c r="S44" s="154"/>
      <c r="T44" s="154"/>
      <c r="U44" s="154"/>
      <c r="V44" s="154"/>
      <c r="W44" s="154"/>
      <c r="X44" s="154"/>
      <c r="Y44" s="154"/>
      <c r="Z44" s="154"/>
      <c r="AA44" s="154"/>
      <c r="AB44" s="154"/>
      <c r="AC44" s="154"/>
      <c r="AD44" s="154"/>
      <c r="AE44" s="154"/>
      <c r="AF44" s="154"/>
      <c r="AG44" s="154"/>
      <c r="AH44" s="154"/>
      <c r="AI44" s="154"/>
    </row>
    <row r="45" spans="1:35" s="155" customFormat="1" x14ac:dyDescent="0.3">
      <c r="A45" s="154"/>
      <c r="B45" s="154"/>
      <c r="C45" s="154"/>
      <c r="D45" s="154"/>
      <c r="E45" s="154"/>
      <c r="F45" s="154"/>
      <c r="G45" s="154"/>
      <c r="H45" s="154"/>
      <c r="I45" s="154"/>
      <c r="J45" s="154"/>
      <c r="K45" s="154"/>
      <c r="L45" s="154"/>
      <c r="M45" s="154"/>
      <c r="N45" s="157"/>
      <c r="O45" s="154"/>
      <c r="P45" s="154"/>
      <c r="Q45" s="154"/>
      <c r="R45" s="154"/>
      <c r="S45" s="154"/>
      <c r="T45" s="154"/>
      <c r="U45" s="154"/>
      <c r="V45" s="154"/>
      <c r="W45" s="154"/>
      <c r="X45" s="154"/>
      <c r="Y45" s="154"/>
      <c r="Z45" s="154"/>
      <c r="AA45" s="154"/>
      <c r="AB45" s="154"/>
      <c r="AC45" s="154"/>
      <c r="AD45" s="154"/>
      <c r="AE45" s="154"/>
      <c r="AF45" s="154"/>
      <c r="AG45" s="154"/>
      <c r="AH45" s="154"/>
      <c r="AI45" s="154"/>
    </row>
    <row r="46" spans="1:35" s="155" customFormat="1" x14ac:dyDescent="0.3">
      <c r="A46" s="154"/>
      <c r="B46" s="154"/>
      <c r="C46" s="154"/>
      <c r="D46" s="154"/>
      <c r="E46" s="154"/>
      <c r="F46" s="154"/>
      <c r="G46" s="154"/>
      <c r="H46" s="154"/>
      <c r="I46" s="154"/>
      <c r="J46" s="154"/>
      <c r="K46" s="154"/>
      <c r="L46" s="154"/>
      <c r="M46" s="154"/>
      <c r="N46" s="157"/>
      <c r="O46" s="154"/>
      <c r="P46" s="154"/>
      <c r="Q46" s="154"/>
      <c r="R46" s="154"/>
      <c r="S46" s="154"/>
      <c r="T46" s="154"/>
      <c r="U46" s="154"/>
      <c r="V46" s="154"/>
      <c r="W46" s="154"/>
      <c r="X46" s="154"/>
      <c r="Y46" s="154"/>
      <c r="Z46" s="154"/>
      <c r="AA46" s="154"/>
      <c r="AB46" s="154"/>
      <c r="AC46" s="154"/>
      <c r="AD46" s="154"/>
      <c r="AE46" s="154"/>
      <c r="AF46" s="154"/>
      <c r="AG46" s="154"/>
      <c r="AH46" s="154"/>
      <c r="AI46" s="154"/>
    </row>
    <row r="47" spans="1:35" s="155" customFormat="1" x14ac:dyDescent="0.3">
      <c r="A47" s="154"/>
      <c r="B47" s="154"/>
      <c r="C47" s="154"/>
      <c r="D47" s="154"/>
      <c r="E47" s="154"/>
      <c r="F47" s="154"/>
      <c r="G47" s="154"/>
      <c r="H47" s="154"/>
      <c r="I47" s="154"/>
      <c r="J47" s="154"/>
      <c r="K47" s="154"/>
      <c r="L47" s="154"/>
      <c r="M47" s="154"/>
      <c r="N47" s="157"/>
      <c r="O47" s="154"/>
      <c r="P47" s="154"/>
      <c r="Q47" s="154"/>
      <c r="R47" s="154"/>
      <c r="S47" s="154"/>
      <c r="T47" s="154"/>
      <c r="U47" s="154"/>
      <c r="V47" s="154"/>
      <c r="W47" s="154"/>
      <c r="X47" s="154"/>
      <c r="Y47" s="154"/>
      <c r="Z47" s="154"/>
      <c r="AA47" s="154"/>
      <c r="AB47" s="154"/>
      <c r="AC47" s="154"/>
      <c r="AD47" s="154"/>
      <c r="AE47" s="154"/>
      <c r="AF47" s="154"/>
      <c r="AG47" s="154"/>
      <c r="AH47" s="154"/>
      <c r="AI47" s="154"/>
    </row>
    <row r="48" spans="1:35" s="155" customFormat="1" x14ac:dyDescent="0.3">
      <c r="A48" s="154"/>
      <c r="B48" s="154"/>
      <c r="C48" s="154"/>
      <c r="D48" s="154"/>
      <c r="E48" s="154"/>
      <c r="F48" s="154"/>
      <c r="G48" s="154"/>
      <c r="H48" s="154"/>
      <c r="I48" s="154"/>
      <c r="J48" s="154"/>
      <c r="K48" s="154"/>
      <c r="L48" s="154"/>
      <c r="M48" s="154"/>
      <c r="N48" s="157"/>
      <c r="O48" s="154"/>
      <c r="P48" s="154"/>
      <c r="Q48" s="154"/>
      <c r="R48" s="154"/>
      <c r="S48" s="154"/>
      <c r="T48" s="154"/>
      <c r="U48" s="154"/>
      <c r="V48" s="154"/>
      <c r="W48" s="154"/>
      <c r="X48" s="154"/>
      <c r="Y48" s="154"/>
      <c r="Z48" s="154"/>
      <c r="AA48" s="154"/>
      <c r="AB48" s="154"/>
      <c r="AC48" s="154"/>
      <c r="AD48" s="154"/>
      <c r="AE48" s="154"/>
      <c r="AF48" s="154"/>
      <c r="AG48" s="154"/>
      <c r="AH48" s="154"/>
      <c r="AI48" s="154"/>
    </row>
    <row r="49" spans="1:35" s="155" customFormat="1" x14ac:dyDescent="0.3">
      <c r="A49" s="154"/>
      <c r="B49" s="154"/>
      <c r="C49" s="154"/>
      <c r="D49" s="154"/>
      <c r="E49" s="154"/>
      <c r="F49" s="154"/>
      <c r="G49" s="154"/>
      <c r="H49" s="154"/>
      <c r="I49" s="154"/>
      <c r="J49" s="154"/>
      <c r="K49" s="154"/>
      <c r="L49" s="154"/>
      <c r="M49" s="154"/>
      <c r="N49" s="157"/>
      <c r="O49" s="154"/>
      <c r="P49" s="154"/>
      <c r="Q49" s="154"/>
      <c r="R49" s="154"/>
      <c r="S49" s="154"/>
      <c r="T49" s="154"/>
      <c r="U49" s="154"/>
      <c r="V49" s="154"/>
      <c r="W49" s="154"/>
      <c r="X49" s="154"/>
      <c r="Y49" s="154"/>
      <c r="Z49" s="154"/>
      <c r="AA49" s="154"/>
      <c r="AB49" s="154"/>
      <c r="AC49" s="154"/>
      <c r="AD49" s="154"/>
      <c r="AE49" s="154"/>
      <c r="AF49" s="154"/>
      <c r="AG49" s="154"/>
      <c r="AH49" s="154"/>
      <c r="AI49" s="154"/>
    </row>
    <row r="50" spans="1:35" s="155" customFormat="1" x14ac:dyDescent="0.3">
      <c r="A50" s="154"/>
      <c r="B50" s="154"/>
      <c r="C50" s="154"/>
      <c r="D50" s="154"/>
      <c r="E50" s="154"/>
      <c r="F50" s="154"/>
      <c r="G50" s="154"/>
      <c r="H50" s="154"/>
      <c r="I50" s="154"/>
      <c r="J50" s="154"/>
      <c r="K50" s="154"/>
      <c r="L50" s="154"/>
      <c r="M50" s="154"/>
      <c r="N50" s="157"/>
      <c r="O50" s="154"/>
      <c r="P50" s="154"/>
      <c r="Q50" s="154"/>
      <c r="R50" s="154"/>
      <c r="S50" s="154"/>
      <c r="T50" s="154"/>
      <c r="U50" s="154"/>
      <c r="V50" s="154"/>
      <c r="W50" s="154"/>
      <c r="X50" s="154"/>
      <c r="Y50" s="154"/>
      <c r="Z50" s="154"/>
      <c r="AA50" s="154"/>
      <c r="AB50" s="154"/>
      <c r="AC50" s="154"/>
      <c r="AD50" s="154"/>
      <c r="AE50" s="154"/>
      <c r="AF50" s="154"/>
      <c r="AG50" s="154"/>
      <c r="AH50" s="154"/>
      <c r="AI50" s="154"/>
    </row>
    <row r="51" spans="1:35" s="155" customFormat="1" x14ac:dyDescent="0.3">
      <c r="A51" s="154"/>
      <c r="B51" s="154"/>
      <c r="C51" s="154"/>
      <c r="D51" s="154"/>
      <c r="E51" s="154"/>
      <c r="F51" s="154"/>
      <c r="G51" s="154"/>
      <c r="H51" s="154"/>
      <c r="I51" s="154"/>
      <c r="J51" s="154"/>
      <c r="K51" s="154"/>
      <c r="L51" s="154"/>
      <c r="M51" s="154"/>
      <c r="N51" s="157"/>
      <c r="O51" s="154"/>
      <c r="P51" s="154"/>
      <c r="Q51" s="154"/>
      <c r="R51" s="154"/>
      <c r="S51" s="154"/>
      <c r="T51" s="154"/>
      <c r="U51" s="154"/>
      <c r="V51" s="154"/>
      <c r="W51" s="154"/>
      <c r="X51" s="154"/>
      <c r="Y51" s="154"/>
      <c r="Z51" s="154"/>
      <c r="AA51" s="154"/>
      <c r="AB51" s="154"/>
      <c r="AC51" s="154"/>
      <c r="AD51" s="154"/>
      <c r="AE51" s="154"/>
      <c r="AF51" s="154"/>
      <c r="AG51" s="154"/>
      <c r="AH51" s="154"/>
      <c r="AI51" s="154"/>
    </row>
    <row r="52" spans="1:35" s="155" customFormat="1" x14ac:dyDescent="0.3">
      <c r="A52" s="154"/>
      <c r="B52" s="154"/>
      <c r="C52" s="154"/>
      <c r="D52" s="154"/>
      <c r="E52" s="154"/>
      <c r="F52" s="154"/>
      <c r="G52" s="154"/>
      <c r="H52" s="154"/>
      <c r="I52" s="154"/>
      <c r="J52" s="154"/>
      <c r="K52" s="154"/>
      <c r="L52" s="154"/>
      <c r="M52" s="154"/>
      <c r="N52" s="157"/>
      <c r="O52" s="154"/>
      <c r="P52" s="154"/>
      <c r="Q52" s="154"/>
      <c r="R52" s="154"/>
      <c r="S52" s="154"/>
      <c r="T52" s="154"/>
      <c r="U52" s="154"/>
      <c r="V52" s="154"/>
      <c r="W52" s="154"/>
      <c r="X52" s="154"/>
      <c r="Y52" s="154"/>
      <c r="Z52" s="154"/>
      <c r="AA52" s="154"/>
      <c r="AB52" s="154"/>
      <c r="AC52" s="154"/>
      <c r="AD52" s="154"/>
      <c r="AE52" s="154"/>
      <c r="AF52" s="154"/>
      <c r="AG52" s="154"/>
      <c r="AH52" s="154"/>
      <c r="AI52" s="154"/>
    </row>
    <row r="53" spans="1:35" s="155" customFormat="1" x14ac:dyDescent="0.3">
      <c r="A53" s="154"/>
      <c r="B53" s="154"/>
      <c r="C53" s="154"/>
      <c r="D53" s="154"/>
      <c r="E53" s="154"/>
      <c r="F53" s="154"/>
      <c r="G53" s="154"/>
      <c r="H53" s="154"/>
      <c r="I53" s="154"/>
      <c r="J53" s="154"/>
      <c r="K53" s="154"/>
      <c r="L53" s="154"/>
      <c r="M53" s="154"/>
      <c r="N53" s="157"/>
      <c r="O53" s="154"/>
      <c r="P53" s="154"/>
      <c r="Q53" s="154"/>
      <c r="R53" s="154"/>
      <c r="S53" s="154"/>
      <c r="T53" s="154"/>
      <c r="U53" s="154"/>
      <c r="V53" s="154"/>
      <c r="W53" s="154"/>
      <c r="X53" s="154"/>
      <c r="Y53" s="154"/>
      <c r="Z53" s="154"/>
      <c r="AA53" s="154"/>
      <c r="AB53" s="154"/>
      <c r="AC53" s="154"/>
      <c r="AD53" s="154"/>
      <c r="AE53" s="154"/>
      <c r="AF53" s="154"/>
      <c r="AG53" s="154"/>
      <c r="AH53" s="154"/>
      <c r="AI53" s="154"/>
    </row>
    <row r="54" spans="1:35" s="155" customFormat="1" x14ac:dyDescent="0.3">
      <c r="A54" s="154"/>
      <c r="B54" s="154"/>
      <c r="C54" s="154"/>
      <c r="D54" s="154"/>
      <c r="E54" s="154"/>
      <c r="F54" s="154"/>
      <c r="G54" s="154"/>
      <c r="H54" s="154"/>
      <c r="I54" s="154"/>
      <c r="J54" s="154"/>
      <c r="K54" s="154"/>
      <c r="L54" s="154"/>
      <c r="M54" s="154"/>
      <c r="N54" s="157"/>
      <c r="O54" s="154"/>
      <c r="P54" s="154"/>
      <c r="Q54" s="154"/>
      <c r="R54" s="154"/>
      <c r="S54" s="154"/>
      <c r="T54" s="154"/>
      <c r="U54" s="154"/>
      <c r="V54" s="154"/>
      <c r="W54" s="154"/>
      <c r="X54" s="154"/>
      <c r="Y54" s="154"/>
      <c r="Z54" s="154"/>
      <c r="AA54" s="154"/>
      <c r="AB54" s="154"/>
      <c r="AC54" s="154"/>
      <c r="AD54" s="154"/>
      <c r="AE54" s="154"/>
      <c r="AF54" s="154"/>
      <c r="AG54" s="154"/>
      <c r="AH54" s="154"/>
      <c r="AI54" s="154"/>
    </row>
    <row r="55" spans="1:35" s="155" customFormat="1" x14ac:dyDescent="0.3">
      <c r="A55" s="154"/>
      <c r="B55" s="154"/>
      <c r="C55" s="154"/>
      <c r="D55" s="154"/>
      <c r="E55" s="154"/>
      <c r="F55" s="154"/>
      <c r="G55" s="154"/>
      <c r="H55" s="154"/>
      <c r="I55" s="154"/>
      <c r="J55" s="154"/>
      <c r="K55" s="154"/>
      <c r="L55" s="154"/>
      <c r="M55" s="154"/>
      <c r="N55" s="157"/>
      <c r="O55" s="154"/>
      <c r="P55" s="154"/>
      <c r="Q55" s="154"/>
      <c r="R55" s="154"/>
      <c r="S55" s="154"/>
      <c r="T55" s="154"/>
      <c r="U55" s="154"/>
      <c r="V55" s="154"/>
      <c r="W55" s="154"/>
      <c r="X55" s="154"/>
      <c r="Y55" s="154"/>
      <c r="Z55" s="154"/>
      <c r="AA55" s="154"/>
      <c r="AB55" s="154"/>
      <c r="AC55" s="154"/>
      <c r="AD55" s="154"/>
      <c r="AE55" s="154"/>
      <c r="AF55" s="154"/>
      <c r="AG55" s="154"/>
      <c r="AH55" s="154"/>
      <c r="AI55" s="154"/>
    </row>
    <row r="56" spans="1:35" s="155" customFormat="1" x14ac:dyDescent="0.3">
      <c r="A56" s="154"/>
      <c r="B56" s="154"/>
      <c r="C56" s="154"/>
      <c r="D56" s="154"/>
      <c r="E56" s="154"/>
      <c r="F56" s="154"/>
      <c r="G56" s="154"/>
      <c r="H56" s="154"/>
      <c r="I56" s="154"/>
      <c r="J56" s="154"/>
      <c r="K56" s="154"/>
      <c r="L56" s="154"/>
      <c r="M56" s="154"/>
      <c r="N56" s="157"/>
      <c r="O56" s="154"/>
      <c r="P56" s="154"/>
      <c r="Q56" s="154"/>
      <c r="R56" s="154"/>
      <c r="S56" s="154"/>
      <c r="T56" s="154"/>
      <c r="U56" s="154"/>
      <c r="V56" s="154"/>
      <c r="W56" s="154"/>
      <c r="X56" s="154"/>
      <c r="Y56" s="154"/>
      <c r="Z56" s="154"/>
      <c r="AA56" s="154"/>
      <c r="AB56" s="154"/>
      <c r="AC56" s="154"/>
      <c r="AD56" s="154"/>
      <c r="AE56" s="154"/>
      <c r="AF56" s="154"/>
      <c r="AG56" s="154"/>
      <c r="AH56" s="154"/>
      <c r="AI56" s="154"/>
    </row>
    <row r="57" spans="1:35" s="155" customFormat="1" x14ac:dyDescent="0.3">
      <c r="A57" s="154"/>
      <c r="B57" s="154"/>
      <c r="C57" s="154"/>
      <c r="D57" s="154"/>
      <c r="E57" s="154"/>
      <c r="F57" s="154"/>
      <c r="G57" s="154"/>
      <c r="H57" s="154"/>
      <c r="I57" s="154"/>
      <c r="J57" s="154"/>
      <c r="K57" s="154"/>
      <c r="L57" s="154"/>
      <c r="M57" s="154"/>
      <c r="N57" s="157"/>
      <c r="O57" s="154"/>
      <c r="P57" s="154"/>
      <c r="Q57" s="154"/>
      <c r="R57" s="154"/>
      <c r="S57" s="154"/>
      <c r="T57" s="154"/>
      <c r="U57" s="154"/>
      <c r="V57" s="154"/>
      <c r="W57" s="154"/>
      <c r="X57" s="154"/>
      <c r="Y57" s="154"/>
      <c r="Z57" s="154"/>
      <c r="AA57" s="154"/>
      <c r="AB57" s="154"/>
      <c r="AC57" s="154"/>
      <c r="AD57" s="154"/>
      <c r="AE57" s="154"/>
      <c r="AF57" s="154"/>
      <c r="AG57" s="154"/>
      <c r="AH57" s="154"/>
      <c r="AI57" s="154"/>
    </row>
    <row r="58" spans="1:35" s="155" customFormat="1" x14ac:dyDescent="0.3">
      <c r="A58" s="154"/>
      <c r="B58" s="154"/>
      <c r="C58" s="154"/>
      <c r="D58" s="154"/>
      <c r="E58" s="154"/>
      <c r="F58" s="154"/>
      <c r="G58" s="154"/>
      <c r="H58" s="154"/>
      <c r="I58" s="154"/>
      <c r="J58" s="154"/>
      <c r="K58" s="154"/>
      <c r="L58" s="154"/>
      <c r="M58" s="154"/>
      <c r="N58" s="157"/>
      <c r="O58" s="154"/>
      <c r="P58" s="154"/>
      <c r="Q58" s="154"/>
      <c r="R58" s="154"/>
      <c r="S58" s="154"/>
      <c r="T58" s="154"/>
      <c r="U58" s="154"/>
      <c r="V58" s="154"/>
      <c r="W58" s="154"/>
      <c r="X58" s="154"/>
      <c r="Y58" s="154"/>
      <c r="Z58" s="154"/>
      <c r="AA58" s="154"/>
      <c r="AB58" s="154"/>
      <c r="AC58" s="154"/>
      <c r="AD58" s="154"/>
      <c r="AE58" s="154"/>
      <c r="AF58" s="154"/>
      <c r="AG58" s="154"/>
      <c r="AH58" s="154"/>
      <c r="AI58" s="154"/>
    </row>
    <row r="59" spans="1:35" s="155" customFormat="1" x14ac:dyDescent="0.3">
      <c r="A59" s="154"/>
      <c r="B59" s="154"/>
      <c r="C59" s="154"/>
      <c r="D59" s="154"/>
      <c r="E59" s="154"/>
      <c r="F59" s="154"/>
      <c r="G59" s="154"/>
      <c r="H59" s="154"/>
      <c r="I59" s="154"/>
      <c r="J59" s="154"/>
      <c r="K59" s="154"/>
      <c r="L59" s="154"/>
      <c r="M59" s="154"/>
      <c r="N59" s="157"/>
      <c r="O59" s="154"/>
      <c r="P59" s="154"/>
      <c r="Q59" s="154"/>
      <c r="R59" s="154"/>
      <c r="S59" s="154"/>
      <c r="T59" s="154"/>
      <c r="U59" s="154"/>
      <c r="V59" s="154"/>
      <c r="W59" s="154"/>
      <c r="X59" s="154"/>
      <c r="Y59" s="154"/>
      <c r="Z59" s="154"/>
      <c r="AA59" s="154"/>
      <c r="AB59" s="154"/>
      <c r="AC59" s="154"/>
      <c r="AD59" s="154"/>
      <c r="AE59" s="154"/>
      <c r="AF59" s="154"/>
      <c r="AG59" s="154"/>
      <c r="AH59" s="154"/>
      <c r="AI59" s="154"/>
    </row>
    <row r="60" spans="1:35" s="155" customFormat="1" x14ac:dyDescent="0.3">
      <c r="A60" s="154"/>
      <c r="B60" s="154"/>
      <c r="C60" s="154"/>
      <c r="D60" s="154"/>
      <c r="E60" s="154"/>
      <c r="F60" s="154"/>
      <c r="G60" s="154"/>
      <c r="H60" s="154"/>
      <c r="I60" s="154"/>
      <c r="J60" s="154"/>
      <c r="K60" s="154"/>
      <c r="L60" s="154"/>
      <c r="M60" s="154"/>
      <c r="N60" s="157"/>
      <c r="O60" s="154"/>
      <c r="P60" s="154"/>
      <c r="Q60" s="154"/>
      <c r="R60" s="154"/>
      <c r="S60" s="154"/>
      <c r="T60" s="154"/>
      <c r="U60" s="154"/>
      <c r="V60" s="154"/>
      <c r="W60" s="154"/>
      <c r="X60" s="154"/>
      <c r="Y60" s="154"/>
      <c r="Z60" s="154"/>
      <c r="AA60" s="154"/>
      <c r="AB60" s="154"/>
      <c r="AC60" s="154"/>
      <c r="AD60" s="154"/>
      <c r="AE60" s="154"/>
      <c r="AF60" s="154"/>
      <c r="AG60" s="154"/>
      <c r="AH60" s="154"/>
      <c r="AI60" s="154"/>
    </row>
    <row r="61" spans="1:35" s="155" customFormat="1" x14ac:dyDescent="0.3">
      <c r="A61" s="154"/>
      <c r="B61" s="154"/>
      <c r="C61" s="154"/>
      <c r="D61" s="154"/>
      <c r="E61" s="154"/>
      <c r="F61" s="154"/>
      <c r="G61" s="154"/>
      <c r="H61" s="154"/>
      <c r="I61" s="154"/>
      <c r="J61" s="154"/>
      <c r="K61" s="154"/>
      <c r="L61" s="154"/>
      <c r="M61" s="154"/>
      <c r="N61" s="157"/>
      <c r="O61" s="154"/>
      <c r="P61" s="154"/>
      <c r="Q61" s="154"/>
      <c r="R61" s="154"/>
      <c r="S61" s="154"/>
      <c r="T61" s="154"/>
      <c r="U61" s="154"/>
      <c r="V61" s="154"/>
      <c r="W61" s="154"/>
      <c r="X61" s="154"/>
      <c r="Y61" s="154"/>
      <c r="Z61" s="154"/>
      <c r="AA61" s="154"/>
      <c r="AB61" s="154"/>
      <c r="AC61" s="154"/>
      <c r="AD61" s="154"/>
      <c r="AE61" s="154"/>
      <c r="AF61" s="154"/>
      <c r="AG61" s="154"/>
      <c r="AH61" s="154"/>
      <c r="AI61" s="154"/>
    </row>
    <row r="62" spans="1:35" s="155" customFormat="1" x14ac:dyDescent="0.3">
      <c r="A62" s="154"/>
      <c r="B62" s="154"/>
      <c r="C62" s="154"/>
      <c r="D62" s="154"/>
      <c r="E62" s="154"/>
      <c r="F62" s="154"/>
      <c r="G62" s="154"/>
      <c r="H62" s="154"/>
      <c r="I62" s="154"/>
      <c r="J62" s="154"/>
      <c r="K62" s="154"/>
      <c r="L62" s="154"/>
      <c r="M62" s="154"/>
      <c r="N62" s="157"/>
      <c r="O62" s="154"/>
      <c r="P62" s="154"/>
      <c r="Q62" s="154"/>
      <c r="R62" s="154"/>
      <c r="S62" s="154"/>
      <c r="T62" s="154"/>
      <c r="U62" s="154"/>
      <c r="V62" s="154"/>
      <c r="W62" s="154"/>
      <c r="X62" s="154"/>
      <c r="Y62" s="154"/>
      <c r="Z62" s="154"/>
      <c r="AA62" s="154"/>
      <c r="AB62" s="154"/>
      <c r="AC62" s="154"/>
      <c r="AD62" s="154"/>
      <c r="AE62" s="154"/>
      <c r="AF62" s="154"/>
      <c r="AG62" s="154"/>
      <c r="AH62" s="154"/>
      <c r="AI62" s="154"/>
    </row>
    <row r="63" spans="1:35" s="155" customFormat="1" x14ac:dyDescent="0.3">
      <c r="A63" s="154"/>
      <c r="B63" s="154"/>
      <c r="C63" s="154"/>
      <c r="D63" s="154"/>
      <c r="E63" s="154"/>
      <c r="F63" s="154"/>
      <c r="G63" s="154"/>
      <c r="H63" s="154"/>
      <c r="I63" s="154"/>
      <c r="J63" s="154"/>
      <c r="K63" s="154"/>
      <c r="L63" s="154"/>
      <c r="M63" s="154"/>
      <c r="N63" s="157"/>
      <c r="O63" s="154"/>
      <c r="P63" s="154"/>
      <c r="Q63" s="154"/>
      <c r="R63" s="154"/>
      <c r="S63" s="154"/>
      <c r="T63" s="154"/>
      <c r="U63" s="154"/>
      <c r="V63" s="154"/>
      <c r="W63" s="154"/>
      <c r="X63" s="154"/>
      <c r="Y63" s="154"/>
      <c r="Z63" s="154"/>
      <c r="AA63" s="154"/>
      <c r="AB63" s="154"/>
      <c r="AC63" s="154"/>
      <c r="AD63" s="154"/>
      <c r="AE63" s="154"/>
      <c r="AF63" s="154"/>
      <c r="AG63" s="154"/>
      <c r="AH63" s="154"/>
      <c r="AI63" s="154"/>
    </row>
    <row r="64" spans="1:35" s="155" customFormat="1" x14ac:dyDescent="0.3">
      <c r="A64" s="154"/>
      <c r="B64" s="154"/>
      <c r="C64" s="154"/>
      <c r="D64" s="154"/>
      <c r="E64" s="154"/>
      <c r="F64" s="154"/>
      <c r="G64" s="154"/>
      <c r="H64" s="154"/>
      <c r="I64" s="154"/>
      <c r="J64" s="154"/>
      <c r="K64" s="154"/>
      <c r="L64" s="154"/>
      <c r="M64" s="154"/>
      <c r="N64" s="157"/>
      <c r="O64" s="154"/>
      <c r="P64" s="154"/>
      <c r="Q64" s="154"/>
      <c r="R64" s="154"/>
      <c r="S64" s="154"/>
      <c r="T64" s="154"/>
      <c r="U64" s="154"/>
      <c r="V64" s="154"/>
      <c r="W64" s="154"/>
      <c r="X64" s="154"/>
      <c r="Y64" s="154"/>
      <c r="Z64" s="154"/>
      <c r="AA64" s="154"/>
      <c r="AB64" s="154"/>
      <c r="AC64" s="154"/>
      <c r="AD64" s="154"/>
      <c r="AE64" s="154"/>
      <c r="AF64" s="154"/>
      <c r="AG64" s="154"/>
      <c r="AH64" s="154"/>
      <c r="AI64" s="154"/>
    </row>
    <row r="65" spans="1:35" s="155" customFormat="1" x14ac:dyDescent="0.3">
      <c r="A65" s="154"/>
      <c r="B65" s="154"/>
      <c r="C65" s="154"/>
      <c r="D65" s="154"/>
      <c r="E65" s="154"/>
      <c r="F65" s="154"/>
      <c r="G65" s="154"/>
      <c r="H65" s="154"/>
      <c r="I65" s="154"/>
      <c r="J65" s="154"/>
      <c r="K65" s="154"/>
      <c r="L65" s="154"/>
      <c r="M65" s="154"/>
      <c r="N65" s="157"/>
      <c r="O65" s="154"/>
      <c r="P65" s="154"/>
      <c r="Q65" s="154"/>
      <c r="R65" s="154"/>
      <c r="S65" s="154"/>
      <c r="T65" s="154"/>
      <c r="U65" s="154"/>
      <c r="V65" s="154"/>
      <c r="W65" s="154"/>
      <c r="X65" s="154"/>
      <c r="Y65" s="154"/>
      <c r="Z65" s="154"/>
      <c r="AA65" s="154"/>
      <c r="AB65" s="154"/>
      <c r="AC65" s="154"/>
      <c r="AD65" s="154"/>
      <c r="AE65" s="154"/>
      <c r="AF65" s="154"/>
      <c r="AG65" s="154"/>
      <c r="AH65" s="154"/>
      <c r="AI65" s="154"/>
    </row>
    <row r="66" spans="1:35" s="155" customFormat="1" x14ac:dyDescent="0.3">
      <c r="A66" s="154"/>
      <c r="B66" s="154"/>
      <c r="C66" s="154"/>
      <c r="D66" s="154"/>
      <c r="E66" s="154"/>
      <c r="F66" s="154"/>
      <c r="G66" s="154"/>
      <c r="H66" s="154"/>
      <c r="I66" s="154"/>
      <c r="J66" s="154"/>
      <c r="K66" s="154"/>
      <c r="L66" s="154"/>
      <c r="M66" s="154"/>
      <c r="N66" s="157"/>
      <c r="O66" s="154"/>
      <c r="P66" s="154"/>
      <c r="Q66" s="154"/>
      <c r="R66" s="154"/>
      <c r="S66" s="154"/>
      <c r="T66" s="154"/>
      <c r="U66" s="154"/>
      <c r="V66" s="154"/>
      <c r="W66" s="154"/>
      <c r="X66" s="154"/>
      <c r="Y66" s="154"/>
      <c r="Z66" s="154"/>
      <c r="AA66" s="154"/>
      <c r="AB66" s="154"/>
      <c r="AC66" s="154"/>
      <c r="AD66" s="154"/>
      <c r="AE66" s="154"/>
      <c r="AF66" s="154"/>
      <c r="AG66" s="154"/>
      <c r="AH66" s="154"/>
      <c r="AI66" s="154"/>
    </row>
    <row r="67" spans="1:35" s="155" customFormat="1" x14ac:dyDescent="0.3">
      <c r="A67" s="154"/>
      <c r="B67" s="154"/>
      <c r="C67" s="154"/>
      <c r="D67" s="154"/>
      <c r="E67" s="154"/>
      <c r="F67" s="154"/>
      <c r="G67" s="154"/>
      <c r="H67" s="154"/>
      <c r="I67" s="154"/>
      <c r="J67" s="154"/>
      <c r="K67" s="154"/>
      <c r="L67" s="154"/>
      <c r="M67" s="154"/>
      <c r="N67" s="157"/>
      <c r="O67" s="154"/>
      <c r="P67" s="154"/>
      <c r="Q67" s="154"/>
      <c r="R67" s="154"/>
      <c r="S67" s="154"/>
      <c r="T67" s="154"/>
      <c r="U67" s="154"/>
      <c r="V67" s="154"/>
      <c r="W67" s="154"/>
      <c r="X67" s="154"/>
      <c r="Y67" s="154"/>
      <c r="Z67" s="154"/>
      <c r="AA67" s="154"/>
      <c r="AB67" s="154"/>
      <c r="AC67" s="154"/>
      <c r="AD67" s="154"/>
      <c r="AE67" s="154"/>
      <c r="AF67" s="154"/>
      <c r="AG67" s="154"/>
      <c r="AH67" s="154"/>
      <c r="AI67" s="154"/>
    </row>
    <row r="68" spans="1:35" s="155" customFormat="1" x14ac:dyDescent="0.3">
      <c r="A68" s="154"/>
      <c r="B68" s="154"/>
      <c r="C68" s="154"/>
      <c r="D68" s="154"/>
      <c r="E68" s="154"/>
      <c r="F68" s="154"/>
      <c r="G68" s="154"/>
      <c r="H68" s="154"/>
      <c r="I68" s="154"/>
      <c r="J68" s="154"/>
      <c r="K68" s="154"/>
      <c r="L68" s="154"/>
      <c r="M68" s="154"/>
      <c r="N68" s="157"/>
      <c r="O68" s="154"/>
      <c r="P68" s="154"/>
      <c r="Q68" s="154"/>
      <c r="R68" s="154"/>
      <c r="S68" s="154"/>
      <c r="T68" s="154"/>
      <c r="U68" s="154"/>
      <c r="V68" s="154"/>
      <c r="W68" s="154"/>
      <c r="X68" s="154"/>
      <c r="Y68" s="154"/>
      <c r="Z68" s="154"/>
      <c r="AA68" s="154"/>
      <c r="AB68" s="154"/>
      <c r="AC68" s="154"/>
      <c r="AD68" s="154"/>
      <c r="AE68" s="154"/>
      <c r="AF68" s="154"/>
      <c r="AG68" s="154"/>
      <c r="AH68" s="154"/>
      <c r="AI68" s="154"/>
    </row>
    <row r="69" spans="1:35" s="155" customFormat="1" x14ac:dyDescent="0.3">
      <c r="A69" s="154"/>
      <c r="B69" s="154"/>
      <c r="C69" s="154"/>
      <c r="D69" s="154"/>
      <c r="E69" s="154"/>
      <c r="F69" s="154"/>
      <c r="G69" s="154"/>
      <c r="H69" s="154"/>
      <c r="I69" s="154"/>
      <c r="J69" s="154"/>
      <c r="K69" s="154"/>
      <c r="L69" s="154"/>
      <c r="M69" s="154"/>
      <c r="N69" s="157"/>
      <c r="O69" s="154"/>
      <c r="P69" s="154"/>
      <c r="Q69" s="154"/>
      <c r="R69" s="154"/>
      <c r="S69" s="154"/>
      <c r="T69" s="154"/>
      <c r="U69" s="154"/>
      <c r="V69" s="154"/>
      <c r="W69" s="154"/>
      <c r="X69" s="154"/>
      <c r="Y69" s="154"/>
      <c r="Z69" s="154"/>
      <c r="AA69" s="154"/>
      <c r="AB69" s="154"/>
      <c r="AC69" s="154"/>
      <c r="AD69" s="154"/>
      <c r="AE69" s="154"/>
      <c r="AF69" s="154"/>
      <c r="AG69" s="154"/>
      <c r="AH69" s="154"/>
      <c r="AI69" s="154"/>
    </row>
    <row r="70" spans="1:35" s="155" customFormat="1" x14ac:dyDescent="0.3">
      <c r="A70" s="154"/>
      <c r="B70" s="154"/>
      <c r="C70" s="154"/>
      <c r="D70" s="154"/>
      <c r="E70" s="154"/>
      <c r="F70" s="154"/>
      <c r="G70" s="154"/>
      <c r="H70" s="154"/>
      <c r="I70" s="154"/>
      <c r="J70" s="154"/>
      <c r="K70" s="154"/>
      <c r="L70" s="154"/>
      <c r="M70" s="154"/>
      <c r="N70" s="157"/>
      <c r="O70" s="154"/>
      <c r="P70" s="154"/>
      <c r="Q70" s="154"/>
      <c r="R70" s="154"/>
      <c r="S70" s="154"/>
      <c r="T70" s="154"/>
      <c r="U70" s="154"/>
      <c r="V70" s="154"/>
      <c r="W70" s="154"/>
      <c r="X70" s="154"/>
      <c r="Y70" s="154"/>
      <c r="Z70" s="154"/>
      <c r="AA70" s="154"/>
      <c r="AB70" s="154"/>
      <c r="AC70" s="154"/>
      <c r="AD70" s="154"/>
      <c r="AE70" s="154"/>
      <c r="AF70" s="154"/>
      <c r="AG70" s="154"/>
      <c r="AH70" s="154"/>
      <c r="AI70" s="154"/>
    </row>
    <row r="71" spans="1:35" s="155" customFormat="1" x14ac:dyDescent="0.3">
      <c r="A71" s="154"/>
      <c r="B71" s="154"/>
      <c r="C71" s="154"/>
      <c r="D71" s="154"/>
      <c r="E71" s="154"/>
      <c r="F71" s="154"/>
      <c r="G71" s="154"/>
      <c r="H71" s="154"/>
      <c r="I71" s="154"/>
      <c r="J71" s="154"/>
      <c r="K71" s="154"/>
      <c r="L71" s="154"/>
      <c r="M71" s="154"/>
      <c r="N71" s="157"/>
      <c r="O71" s="154"/>
      <c r="P71" s="154"/>
      <c r="Q71" s="154"/>
      <c r="R71" s="154"/>
      <c r="S71" s="154"/>
      <c r="T71" s="154"/>
      <c r="U71" s="154"/>
      <c r="V71" s="154"/>
      <c r="W71" s="154"/>
      <c r="X71" s="154"/>
      <c r="Y71" s="154"/>
      <c r="Z71" s="154"/>
      <c r="AA71" s="154"/>
      <c r="AB71" s="154"/>
      <c r="AC71" s="154"/>
      <c r="AD71" s="154"/>
      <c r="AE71" s="154"/>
      <c r="AF71" s="154"/>
      <c r="AG71" s="154"/>
      <c r="AH71" s="154"/>
      <c r="AI71" s="154"/>
    </row>
    <row r="72" spans="1:35" s="155" customFormat="1" x14ac:dyDescent="0.3">
      <c r="A72" s="154"/>
      <c r="B72" s="154"/>
      <c r="C72" s="154"/>
      <c r="D72" s="154"/>
      <c r="E72" s="154"/>
      <c r="F72" s="154"/>
      <c r="G72" s="154"/>
      <c r="H72" s="154"/>
      <c r="I72" s="154"/>
      <c r="J72" s="154"/>
      <c r="K72" s="154"/>
      <c r="L72" s="154"/>
      <c r="M72" s="154"/>
      <c r="N72" s="157"/>
      <c r="O72" s="154"/>
      <c r="P72" s="154"/>
      <c r="Q72" s="154"/>
      <c r="R72" s="154"/>
      <c r="S72" s="154"/>
      <c r="T72" s="154"/>
      <c r="U72" s="154"/>
      <c r="V72" s="154"/>
      <c r="W72" s="154"/>
      <c r="X72" s="154"/>
      <c r="Y72" s="154"/>
      <c r="Z72" s="154"/>
      <c r="AA72" s="154"/>
      <c r="AB72" s="154"/>
      <c r="AC72" s="154"/>
      <c r="AD72" s="154"/>
      <c r="AE72" s="154"/>
      <c r="AF72" s="154"/>
      <c r="AG72" s="154"/>
      <c r="AH72" s="154"/>
      <c r="AI72" s="154"/>
    </row>
    <row r="73" spans="1:35" s="155" customFormat="1" x14ac:dyDescent="0.3">
      <c r="A73" s="154"/>
      <c r="B73" s="154"/>
      <c r="C73" s="154"/>
      <c r="D73" s="154"/>
      <c r="E73" s="154"/>
      <c r="F73" s="154"/>
      <c r="G73" s="154"/>
      <c r="H73" s="154"/>
      <c r="I73" s="154"/>
      <c r="J73" s="154"/>
      <c r="K73" s="154"/>
      <c r="L73" s="154"/>
      <c r="M73" s="154"/>
      <c r="N73" s="157"/>
      <c r="O73" s="154"/>
      <c r="P73" s="154"/>
      <c r="Q73" s="154"/>
      <c r="R73" s="154"/>
      <c r="S73" s="154"/>
      <c r="T73" s="154"/>
      <c r="U73" s="154"/>
      <c r="V73" s="154"/>
      <c r="W73" s="154"/>
      <c r="X73" s="154"/>
      <c r="Y73" s="154"/>
      <c r="Z73" s="154"/>
      <c r="AA73" s="154"/>
      <c r="AB73" s="154"/>
      <c r="AC73" s="154"/>
      <c r="AD73" s="154"/>
      <c r="AE73" s="154"/>
      <c r="AF73" s="154"/>
      <c r="AG73" s="154"/>
      <c r="AH73" s="154"/>
      <c r="AI73" s="154"/>
    </row>
    <row r="74" spans="1:35" s="155" customFormat="1" x14ac:dyDescent="0.3">
      <c r="A74" s="154"/>
      <c r="B74" s="154"/>
      <c r="C74" s="154"/>
      <c r="D74" s="154"/>
      <c r="E74" s="154"/>
      <c r="F74" s="154"/>
      <c r="G74" s="154"/>
      <c r="H74" s="154"/>
      <c r="I74" s="154"/>
      <c r="J74" s="154"/>
      <c r="K74" s="154"/>
      <c r="L74" s="154"/>
      <c r="M74" s="154"/>
      <c r="N74" s="157"/>
      <c r="O74" s="154"/>
      <c r="P74" s="154"/>
      <c r="Q74" s="154"/>
      <c r="R74" s="154"/>
      <c r="S74" s="154"/>
      <c r="T74" s="154"/>
      <c r="U74" s="154"/>
      <c r="V74" s="154"/>
      <c r="W74" s="154"/>
      <c r="X74" s="154"/>
      <c r="Y74" s="154"/>
      <c r="Z74" s="154"/>
      <c r="AA74" s="154"/>
      <c r="AB74" s="154"/>
      <c r="AC74" s="154"/>
      <c r="AD74" s="154"/>
      <c r="AE74" s="154"/>
      <c r="AF74" s="154"/>
      <c r="AG74" s="154"/>
      <c r="AH74" s="154"/>
      <c r="AI74" s="154"/>
    </row>
    <row r="75" spans="1:35" s="155" customFormat="1" x14ac:dyDescent="0.3">
      <c r="A75" s="154"/>
      <c r="B75" s="154"/>
      <c r="C75" s="154"/>
      <c r="D75" s="154"/>
      <c r="E75" s="154"/>
      <c r="F75" s="154"/>
      <c r="G75" s="154"/>
      <c r="H75" s="154"/>
      <c r="I75" s="154"/>
      <c r="J75" s="154"/>
      <c r="K75" s="154"/>
      <c r="L75" s="154"/>
      <c r="M75" s="154"/>
      <c r="N75" s="157"/>
      <c r="O75" s="154"/>
      <c r="P75" s="154"/>
      <c r="Q75" s="154"/>
      <c r="R75" s="154"/>
      <c r="S75" s="154"/>
      <c r="T75" s="154"/>
      <c r="U75" s="154"/>
      <c r="V75" s="154"/>
      <c r="W75" s="154"/>
      <c r="X75" s="154"/>
      <c r="Y75" s="154"/>
      <c r="Z75" s="154"/>
      <c r="AA75" s="154"/>
      <c r="AB75" s="154"/>
      <c r="AC75" s="154"/>
      <c r="AD75" s="154"/>
      <c r="AE75" s="154"/>
      <c r="AF75" s="154"/>
      <c r="AG75" s="154"/>
      <c r="AH75" s="154"/>
      <c r="AI75" s="154"/>
    </row>
    <row r="76" spans="1:35" s="155" customFormat="1" x14ac:dyDescent="0.3">
      <c r="A76" s="154"/>
      <c r="B76" s="154"/>
      <c r="C76" s="154"/>
      <c r="D76" s="154"/>
      <c r="E76" s="154"/>
      <c r="F76" s="154"/>
      <c r="G76" s="154"/>
      <c r="H76" s="154"/>
      <c r="I76" s="154"/>
      <c r="J76" s="154"/>
      <c r="K76" s="154"/>
      <c r="L76" s="154"/>
      <c r="M76" s="154"/>
      <c r="N76" s="157"/>
      <c r="O76" s="154"/>
      <c r="P76" s="154"/>
      <c r="Q76" s="154"/>
      <c r="R76" s="154"/>
      <c r="S76" s="154"/>
      <c r="T76" s="154"/>
      <c r="U76" s="154"/>
      <c r="V76" s="154"/>
      <c r="W76" s="154"/>
      <c r="X76" s="154"/>
      <c r="Y76" s="154"/>
      <c r="Z76" s="154"/>
      <c r="AA76" s="154"/>
      <c r="AB76" s="154"/>
      <c r="AC76" s="154"/>
      <c r="AD76" s="154"/>
      <c r="AE76" s="154"/>
      <c r="AF76" s="154"/>
      <c r="AG76" s="154"/>
      <c r="AH76" s="154"/>
      <c r="AI76" s="154"/>
    </row>
    <row r="77" spans="1:35" s="155" customFormat="1" x14ac:dyDescent="0.3">
      <c r="A77" s="154"/>
      <c r="B77" s="154"/>
      <c r="C77" s="154"/>
      <c r="D77" s="154"/>
      <c r="E77" s="154"/>
      <c r="F77" s="154"/>
      <c r="G77" s="154"/>
      <c r="H77" s="154"/>
      <c r="I77" s="154"/>
      <c r="J77" s="154"/>
      <c r="K77" s="154"/>
      <c r="L77" s="154"/>
      <c r="M77" s="154"/>
      <c r="N77" s="157"/>
      <c r="O77" s="154"/>
      <c r="P77" s="154"/>
      <c r="Q77" s="154"/>
      <c r="R77" s="154"/>
      <c r="S77" s="154"/>
      <c r="T77" s="154"/>
      <c r="U77" s="154"/>
      <c r="V77" s="154"/>
      <c r="W77" s="154"/>
      <c r="X77" s="154"/>
      <c r="Y77" s="154"/>
      <c r="Z77" s="154"/>
      <c r="AA77" s="154"/>
      <c r="AB77" s="154"/>
      <c r="AC77" s="154"/>
      <c r="AD77" s="154"/>
      <c r="AE77" s="154"/>
      <c r="AF77" s="154"/>
      <c r="AG77" s="154"/>
      <c r="AH77" s="154"/>
      <c r="AI77" s="154"/>
    </row>
    <row r="78" spans="1:35" s="155" customFormat="1" x14ac:dyDescent="0.3">
      <c r="A78" s="154"/>
      <c r="B78" s="154"/>
      <c r="C78" s="154"/>
      <c r="D78" s="154"/>
      <c r="E78" s="154"/>
      <c r="F78" s="154"/>
      <c r="G78" s="154"/>
      <c r="H78" s="154"/>
      <c r="I78" s="154"/>
      <c r="J78" s="154"/>
      <c r="K78" s="154"/>
      <c r="L78" s="154"/>
      <c r="M78" s="154"/>
      <c r="N78" s="157"/>
      <c r="O78" s="154"/>
      <c r="P78" s="154"/>
      <c r="Q78" s="154"/>
      <c r="R78" s="154"/>
      <c r="S78" s="154"/>
      <c r="T78" s="154"/>
      <c r="U78" s="154"/>
      <c r="V78" s="154"/>
      <c r="W78" s="154"/>
      <c r="X78" s="154"/>
      <c r="Y78" s="154"/>
      <c r="Z78" s="154"/>
      <c r="AA78" s="154"/>
      <c r="AB78" s="154"/>
      <c r="AC78" s="154"/>
      <c r="AD78" s="154"/>
      <c r="AE78" s="154"/>
      <c r="AF78" s="154"/>
      <c r="AG78" s="154"/>
      <c r="AH78" s="154"/>
      <c r="AI78" s="154"/>
    </row>
    <row r="79" spans="1:35" s="155" customFormat="1" x14ac:dyDescent="0.3">
      <c r="A79" s="154"/>
      <c r="B79" s="154"/>
      <c r="C79" s="154"/>
      <c r="D79" s="154"/>
      <c r="E79" s="154"/>
      <c r="F79" s="154"/>
      <c r="G79" s="154"/>
      <c r="H79" s="154"/>
      <c r="I79" s="154"/>
      <c r="J79" s="154"/>
      <c r="K79" s="154"/>
      <c r="L79" s="154"/>
      <c r="M79" s="154"/>
      <c r="N79" s="157"/>
      <c r="O79" s="154"/>
      <c r="P79" s="154"/>
      <c r="Q79" s="154"/>
      <c r="R79" s="154"/>
      <c r="S79" s="154"/>
      <c r="T79" s="154"/>
      <c r="U79" s="154"/>
      <c r="V79" s="154"/>
      <c r="W79" s="154"/>
      <c r="X79" s="154"/>
      <c r="Y79" s="154"/>
      <c r="Z79" s="154"/>
      <c r="AA79" s="154"/>
      <c r="AB79" s="154"/>
      <c r="AC79" s="154"/>
      <c r="AD79" s="154"/>
      <c r="AE79" s="154"/>
      <c r="AF79" s="154"/>
      <c r="AG79" s="154"/>
      <c r="AH79" s="154"/>
      <c r="AI79" s="154"/>
    </row>
    <row r="80" spans="1:35" s="155" customFormat="1" x14ac:dyDescent="0.3">
      <c r="A80" s="154"/>
      <c r="B80" s="154"/>
      <c r="C80" s="154"/>
      <c r="D80" s="154"/>
      <c r="E80" s="154"/>
      <c r="F80" s="154"/>
      <c r="G80" s="154"/>
      <c r="H80" s="154"/>
      <c r="I80" s="154"/>
      <c r="J80" s="154"/>
      <c r="K80" s="154"/>
      <c r="L80" s="154"/>
      <c r="M80" s="154"/>
      <c r="N80" s="157"/>
      <c r="O80" s="154"/>
      <c r="P80" s="154"/>
      <c r="Q80" s="154"/>
      <c r="R80" s="154"/>
      <c r="S80" s="154"/>
      <c r="T80" s="154"/>
      <c r="U80" s="154"/>
      <c r="V80" s="154"/>
      <c r="W80" s="154"/>
      <c r="X80" s="154"/>
      <c r="Y80" s="154"/>
      <c r="Z80" s="154"/>
      <c r="AA80" s="154"/>
      <c r="AB80" s="154"/>
      <c r="AC80" s="154"/>
      <c r="AD80" s="154"/>
      <c r="AE80" s="154"/>
      <c r="AF80" s="154"/>
      <c r="AG80" s="154"/>
      <c r="AH80" s="154"/>
      <c r="AI80" s="154"/>
    </row>
    <row r="81" spans="1:35" s="155" customFormat="1" x14ac:dyDescent="0.3">
      <c r="A81" s="154"/>
      <c r="B81" s="154"/>
      <c r="C81" s="154"/>
      <c r="D81" s="154"/>
      <c r="E81" s="154"/>
      <c r="F81" s="154"/>
      <c r="G81" s="154"/>
      <c r="H81" s="154"/>
      <c r="I81" s="154"/>
      <c r="J81" s="154"/>
      <c r="K81" s="154"/>
      <c r="L81" s="154"/>
      <c r="M81" s="154"/>
      <c r="N81" s="157"/>
      <c r="O81" s="154"/>
      <c r="P81" s="154"/>
      <c r="Q81" s="154"/>
      <c r="R81" s="154"/>
      <c r="S81" s="154"/>
      <c r="T81" s="154"/>
      <c r="U81" s="154"/>
      <c r="V81" s="154"/>
      <c r="W81" s="154"/>
      <c r="X81" s="154"/>
      <c r="Y81" s="154"/>
      <c r="Z81" s="154"/>
      <c r="AA81" s="154"/>
      <c r="AB81" s="154"/>
      <c r="AC81" s="154"/>
      <c r="AD81" s="154"/>
      <c r="AE81" s="154"/>
      <c r="AF81" s="154"/>
      <c r="AG81" s="154"/>
      <c r="AH81" s="154"/>
      <c r="AI81" s="154"/>
    </row>
    <row r="82" spans="1:35" s="155" customFormat="1" x14ac:dyDescent="0.3">
      <c r="A82" s="154"/>
      <c r="B82" s="154"/>
      <c r="C82" s="154"/>
      <c r="D82" s="154"/>
      <c r="E82" s="154"/>
      <c r="F82" s="154"/>
      <c r="G82" s="154"/>
      <c r="H82" s="154"/>
      <c r="I82" s="154"/>
      <c r="J82" s="154"/>
      <c r="K82" s="154"/>
      <c r="L82" s="154"/>
      <c r="M82" s="154"/>
      <c r="N82" s="157"/>
      <c r="O82" s="154"/>
      <c r="P82" s="154"/>
      <c r="Q82" s="154"/>
      <c r="R82" s="154"/>
      <c r="S82" s="154"/>
      <c r="T82" s="154"/>
      <c r="U82" s="154"/>
      <c r="V82" s="154"/>
      <c r="W82" s="154"/>
      <c r="X82" s="154"/>
      <c r="Y82" s="154"/>
      <c r="Z82" s="154"/>
      <c r="AA82" s="154"/>
      <c r="AB82" s="154"/>
      <c r="AC82" s="154"/>
      <c r="AD82" s="154"/>
      <c r="AE82" s="154"/>
      <c r="AF82" s="154"/>
      <c r="AG82" s="154"/>
      <c r="AH82" s="154"/>
      <c r="AI82" s="154"/>
    </row>
    <row r="83" spans="1:35" s="155" customFormat="1" x14ac:dyDescent="0.3">
      <c r="A83" s="154"/>
      <c r="B83" s="154"/>
      <c r="C83" s="154"/>
      <c r="D83" s="154"/>
      <c r="E83" s="154"/>
      <c r="F83" s="154"/>
      <c r="G83" s="154"/>
      <c r="H83" s="154"/>
      <c r="I83" s="154"/>
      <c r="J83" s="154"/>
      <c r="K83" s="154"/>
      <c r="L83" s="154"/>
      <c r="M83" s="154"/>
      <c r="N83" s="157"/>
      <c r="O83" s="154"/>
      <c r="P83" s="154"/>
      <c r="Q83" s="154"/>
      <c r="R83" s="154"/>
      <c r="S83" s="154"/>
      <c r="T83" s="154"/>
      <c r="U83" s="154"/>
      <c r="V83" s="154"/>
      <c r="W83" s="154"/>
      <c r="X83" s="154"/>
      <c r="Y83" s="154"/>
      <c r="Z83" s="154"/>
      <c r="AA83" s="154"/>
      <c r="AB83" s="154"/>
      <c r="AC83" s="154"/>
      <c r="AD83" s="154"/>
      <c r="AE83" s="154"/>
      <c r="AF83" s="154"/>
      <c r="AG83" s="154"/>
      <c r="AH83" s="154"/>
      <c r="AI83" s="154"/>
    </row>
    <row r="84" spans="1:35" s="155" customFormat="1" x14ac:dyDescent="0.3">
      <c r="A84" s="154"/>
      <c r="B84" s="154"/>
      <c r="C84" s="154"/>
      <c r="D84" s="154"/>
      <c r="E84" s="154"/>
      <c r="F84" s="154"/>
      <c r="G84" s="154"/>
      <c r="H84" s="154"/>
      <c r="I84" s="154"/>
      <c r="J84" s="154"/>
      <c r="K84" s="154"/>
      <c r="L84" s="154"/>
      <c r="M84" s="154"/>
      <c r="N84" s="157"/>
      <c r="O84" s="154"/>
      <c r="P84" s="154"/>
      <c r="Q84" s="154"/>
      <c r="R84" s="154"/>
      <c r="S84" s="154"/>
      <c r="T84" s="154"/>
      <c r="U84" s="154"/>
      <c r="V84" s="154"/>
      <c r="W84" s="154"/>
      <c r="X84" s="154"/>
      <c r="Y84" s="154"/>
      <c r="Z84" s="154"/>
      <c r="AA84" s="154"/>
      <c r="AB84" s="154"/>
      <c r="AC84" s="154"/>
      <c r="AD84" s="154"/>
      <c r="AE84" s="154"/>
      <c r="AF84" s="154"/>
      <c r="AG84" s="154"/>
      <c r="AH84" s="154"/>
      <c r="AI84" s="154"/>
    </row>
    <row r="85" spans="1:35" s="155" customFormat="1" x14ac:dyDescent="0.3">
      <c r="A85" s="154"/>
      <c r="B85" s="154"/>
      <c r="C85" s="154"/>
      <c r="D85" s="154"/>
      <c r="E85" s="154"/>
      <c r="F85" s="154"/>
      <c r="G85" s="154"/>
      <c r="H85" s="154"/>
      <c r="I85" s="154"/>
      <c r="J85" s="154"/>
      <c r="K85" s="154"/>
      <c r="L85" s="154"/>
      <c r="M85" s="154"/>
      <c r="N85" s="157"/>
      <c r="O85" s="154"/>
      <c r="P85" s="154"/>
      <c r="Q85" s="154"/>
      <c r="R85" s="154"/>
      <c r="S85" s="154"/>
      <c r="T85" s="154"/>
      <c r="U85" s="154"/>
      <c r="V85" s="154"/>
      <c r="W85" s="154"/>
      <c r="X85" s="154"/>
      <c r="Y85" s="154"/>
      <c r="Z85" s="154"/>
      <c r="AA85" s="154"/>
      <c r="AB85" s="154"/>
      <c r="AC85" s="154"/>
      <c r="AD85" s="154"/>
      <c r="AE85" s="154"/>
      <c r="AF85" s="154"/>
      <c r="AG85" s="154"/>
      <c r="AH85" s="154"/>
      <c r="AI85" s="154"/>
    </row>
    <row r="86" spans="1:35" s="155" customFormat="1" x14ac:dyDescent="0.3">
      <c r="A86" s="154"/>
      <c r="B86" s="154"/>
      <c r="C86" s="154"/>
      <c r="D86" s="154"/>
      <c r="E86" s="154"/>
      <c r="F86" s="154"/>
      <c r="G86" s="154"/>
      <c r="H86" s="154"/>
      <c r="I86" s="154"/>
      <c r="J86" s="154"/>
      <c r="K86" s="154"/>
      <c r="L86" s="154"/>
      <c r="M86" s="154"/>
      <c r="N86" s="157"/>
      <c r="O86" s="154"/>
      <c r="P86" s="154"/>
      <c r="Q86" s="154"/>
      <c r="R86" s="154"/>
      <c r="S86" s="154"/>
      <c r="T86" s="154"/>
      <c r="U86" s="154"/>
      <c r="V86" s="154"/>
      <c r="W86" s="154"/>
      <c r="X86" s="154"/>
      <c r="Y86" s="154"/>
      <c r="Z86" s="154"/>
      <c r="AA86" s="154"/>
      <c r="AB86" s="154"/>
      <c r="AC86" s="154"/>
      <c r="AD86" s="154"/>
      <c r="AE86" s="154"/>
      <c r="AF86" s="154"/>
      <c r="AG86" s="154"/>
      <c r="AH86" s="154"/>
      <c r="AI86" s="154"/>
    </row>
    <row r="87" spans="1:35" s="155" customFormat="1" x14ac:dyDescent="0.3">
      <c r="A87" s="154"/>
      <c r="B87" s="154"/>
      <c r="C87" s="154"/>
      <c r="D87" s="154"/>
      <c r="E87" s="154"/>
      <c r="F87" s="154"/>
      <c r="G87" s="154"/>
      <c r="H87" s="154"/>
      <c r="I87" s="154"/>
      <c r="J87" s="154"/>
      <c r="K87" s="154"/>
      <c r="L87" s="154"/>
      <c r="M87" s="154"/>
      <c r="N87" s="157"/>
      <c r="O87" s="154"/>
      <c r="P87" s="154"/>
      <c r="Q87" s="154"/>
      <c r="R87" s="154"/>
      <c r="S87" s="154"/>
      <c r="T87" s="154"/>
      <c r="U87" s="154"/>
      <c r="V87" s="154"/>
      <c r="W87" s="154"/>
      <c r="X87" s="154"/>
      <c r="Y87" s="154"/>
      <c r="Z87" s="154"/>
      <c r="AA87" s="154"/>
      <c r="AB87" s="154"/>
      <c r="AC87" s="154"/>
      <c r="AD87" s="154"/>
      <c r="AE87" s="154"/>
      <c r="AF87" s="154"/>
      <c r="AG87" s="154"/>
      <c r="AH87" s="154"/>
      <c r="AI87" s="154"/>
    </row>
    <row r="88" spans="1:35" s="155" customFormat="1" x14ac:dyDescent="0.3">
      <c r="A88" s="154"/>
      <c r="B88" s="154"/>
      <c r="C88" s="154"/>
      <c r="D88" s="154"/>
      <c r="E88" s="154"/>
      <c r="F88" s="154"/>
      <c r="G88" s="154"/>
      <c r="H88" s="154"/>
      <c r="I88" s="154"/>
      <c r="J88" s="154"/>
      <c r="K88" s="154"/>
      <c r="L88" s="154"/>
      <c r="M88" s="154"/>
      <c r="N88" s="157"/>
      <c r="O88" s="154"/>
      <c r="P88" s="154"/>
      <c r="Q88" s="154"/>
      <c r="R88" s="154"/>
      <c r="S88" s="154"/>
      <c r="T88" s="154"/>
      <c r="U88" s="154"/>
      <c r="V88" s="154"/>
      <c r="W88" s="154"/>
      <c r="X88" s="154"/>
      <c r="Y88" s="154"/>
      <c r="Z88" s="154"/>
      <c r="AA88" s="154"/>
      <c r="AB88" s="154"/>
      <c r="AC88" s="154"/>
      <c r="AD88" s="154"/>
      <c r="AE88" s="154"/>
      <c r="AF88" s="154"/>
      <c r="AG88" s="154"/>
      <c r="AH88" s="154"/>
      <c r="AI88" s="154"/>
    </row>
    <row r="89" spans="1:35" s="155" customFormat="1" x14ac:dyDescent="0.3">
      <c r="A89" s="154"/>
      <c r="B89" s="154"/>
      <c r="C89" s="154"/>
      <c r="D89" s="154"/>
      <c r="E89" s="154"/>
      <c r="F89" s="154"/>
      <c r="G89" s="154"/>
      <c r="H89" s="154"/>
      <c r="I89" s="154"/>
      <c r="J89" s="154"/>
      <c r="K89" s="154"/>
      <c r="L89" s="154"/>
      <c r="M89" s="154"/>
      <c r="N89" s="157"/>
      <c r="O89" s="154"/>
      <c r="P89" s="154"/>
      <c r="Q89" s="154"/>
      <c r="R89" s="154"/>
      <c r="S89" s="154"/>
      <c r="T89" s="154"/>
      <c r="U89" s="154"/>
      <c r="V89" s="154"/>
      <c r="W89" s="154"/>
      <c r="X89" s="154"/>
      <c r="Y89" s="154"/>
      <c r="Z89" s="154"/>
      <c r="AA89" s="154"/>
      <c r="AB89" s="154"/>
      <c r="AC89" s="154"/>
      <c r="AD89" s="154"/>
      <c r="AE89" s="154"/>
      <c r="AF89" s="154"/>
      <c r="AG89" s="154"/>
      <c r="AH89" s="154"/>
      <c r="AI89" s="154"/>
    </row>
    <row r="90" spans="1:35" s="155" customFormat="1" x14ac:dyDescent="0.3">
      <c r="A90" s="154"/>
      <c r="B90" s="154"/>
      <c r="C90" s="154"/>
      <c r="D90" s="154"/>
      <c r="E90" s="154"/>
      <c r="F90" s="154"/>
      <c r="G90" s="154"/>
      <c r="H90" s="154"/>
      <c r="I90" s="154"/>
      <c r="J90" s="154"/>
      <c r="K90" s="154"/>
      <c r="L90" s="154"/>
      <c r="M90" s="154"/>
      <c r="N90" s="157"/>
      <c r="O90" s="154"/>
      <c r="P90" s="154"/>
      <c r="Q90" s="154"/>
      <c r="R90" s="154"/>
      <c r="S90" s="154"/>
      <c r="T90" s="154"/>
      <c r="U90" s="154"/>
      <c r="V90" s="154"/>
      <c r="W90" s="154"/>
      <c r="X90" s="154"/>
      <c r="Y90" s="154"/>
      <c r="Z90" s="154"/>
      <c r="AA90" s="154"/>
      <c r="AB90" s="154"/>
      <c r="AC90" s="154"/>
      <c r="AD90" s="154"/>
      <c r="AE90" s="154"/>
      <c r="AF90" s="154"/>
      <c r="AG90" s="154"/>
      <c r="AH90" s="154"/>
      <c r="AI90" s="154"/>
    </row>
    <row r="91" spans="1:35" s="155" customFormat="1" x14ac:dyDescent="0.3">
      <c r="A91" s="154"/>
      <c r="B91" s="154"/>
      <c r="C91" s="154"/>
      <c r="D91" s="154"/>
      <c r="E91" s="154"/>
      <c r="F91" s="154"/>
      <c r="G91" s="154"/>
      <c r="H91" s="154"/>
      <c r="I91" s="154"/>
      <c r="J91" s="154"/>
      <c r="K91" s="154"/>
      <c r="L91" s="154"/>
      <c r="M91" s="154"/>
      <c r="N91" s="157"/>
      <c r="O91" s="154"/>
      <c r="P91" s="154"/>
      <c r="Q91" s="154"/>
      <c r="R91" s="154"/>
      <c r="S91" s="154"/>
      <c r="T91" s="154"/>
      <c r="U91" s="154"/>
      <c r="V91" s="154"/>
      <c r="W91" s="154"/>
      <c r="X91" s="154"/>
      <c r="Y91" s="154"/>
      <c r="Z91" s="154"/>
      <c r="AA91" s="154"/>
      <c r="AB91" s="154"/>
      <c r="AC91" s="154"/>
      <c r="AD91" s="154"/>
      <c r="AE91" s="154"/>
      <c r="AF91" s="154"/>
      <c r="AG91" s="154"/>
      <c r="AH91" s="154"/>
      <c r="AI91" s="154"/>
    </row>
    <row r="92" spans="1:35" s="155" customFormat="1" x14ac:dyDescent="0.3">
      <c r="A92" s="154"/>
      <c r="B92" s="154"/>
      <c r="C92" s="154"/>
      <c r="D92" s="154"/>
      <c r="E92" s="154"/>
      <c r="F92" s="154"/>
      <c r="G92" s="154"/>
      <c r="H92" s="154"/>
      <c r="I92" s="154"/>
      <c r="J92" s="154"/>
      <c r="K92" s="154"/>
      <c r="L92" s="154"/>
      <c r="M92" s="154"/>
      <c r="N92" s="157"/>
      <c r="O92" s="154"/>
      <c r="P92" s="154"/>
      <c r="Q92" s="154"/>
      <c r="R92" s="154"/>
      <c r="S92" s="154"/>
      <c r="T92" s="154"/>
      <c r="U92" s="154"/>
      <c r="V92" s="154"/>
      <c r="W92" s="154"/>
      <c r="X92" s="154"/>
      <c r="Y92" s="154"/>
      <c r="Z92" s="154"/>
      <c r="AA92" s="154"/>
      <c r="AB92" s="154"/>
      <c r="AC92" s="154"/>
      <c r="AD92" s="154"/>
      <c r="AE92" s="154"/>
      <c r="AF92" s="154"/>
      <c r="AG92" s="154"/>
      <c r="AH92" s="154"/>
      <c r="AI92" s="154"/>
    </row>
    <row r="93" spans="1:35" s="155" customFormat="1" x14ac:dyDescent="0.3">
      <c r="A93" s="154"/>
      <c r="B93" s="154"/>
      <c r="C93" s="154"/>
      <c r="D93" s="154"/>
      <c r="E93" s="154"/>
      <c r="F93" s="154"/>
      <c r="G93" s="154"/>
      <c r="H93" s="154"/>
      <c r="I93" s="154"/>
      <c r="J93" s="154"/>
      <c r="K93" s="154"/>
      <c r="L93" s="154"/>
      <c r="M93" s="154"/>
      <c r="N93" s="157"/>
      <c r="O93" s="154"/>
      <c r="P93" s="154"/>
      <c r="Q93" s="154"/>
      <c r="R93" s="154"/>
      <c r="S93" s="154"/>
      <c r="T93" s="154"/>
      <c r="U93" s="154"/>
      <c r="V93" s="154"/>
      <c r="W93" s="154"/>
      <c r="X93" s="154"/>
      <c r="Y93" s="154"/>
      <c r="Z93" s="154"/>
      <c r="AA93" s="154"/>
      <c r="AB93" s="154"/>
      <c r="AC93" s="154"/>
      <c r="AD93" s="154"/>
      <c r="AE93" s="154"/>
      <c r="AF93" s="154"/>
      <c r="AG93" s="154"/>
      <c r="AH93" s="154"/>
      <c r="AI93" s="154"/>
    </row>
    <row r="94" spans="1:35" s="155" customFormat="1" x14ac:dyDescent="0.3">
      <c r="A94" s="154"/>
      <c r="B94" s="154"/>
      <c r="C94" s="154"/>
      <c r="D94" s="154"/>
      <c r="E94" s="154"/>
      <c r="F94" s="154"/>
      <c r="G94" s="154"/>
      <c r="H94" s="154"/>
      <c r="I94" s="154"/>
      <c r="J94" s="154"/>
      <c r="K94" s="154"/>
      <c r="L94" s="154"/>
      <c r="M94" s="154"/>
      <c r="N94" s="157"/>
      <c r="O94" s="154"/>
      <c r="P94" s="154"/>
      <c r="Q94" s="154"/>
      <c r="R94" s="154"/>
      <c r="S94" s="154"/>
      <c r="T94" s="154"/>
      <c r="U94" s="154"/>
      <c r="V94" s="154"/>
      <c r="W94" s="154"/>
      <c r="X94" s="154"/>
      <c r="Y94" s="154"/>
      <c r="Z94" s="154"/>
      <c r="AA94" s="154"/>
      <c r="AB94" s="154"/>
      <c r="AC94" s="154"/>
      <c r="AD94" s="154"/>
      <c r="AE94" s="154"/>
      <c r="AF94" s="154"/>
      <c r="AG94" s="154"/>
      <c r="AH94" s="154"/>
      <c r="AI94" s="154"/>
    </row>
    <row r="95" spans="1:35" s="155" customFormat="1" x14ac:dyDescent="0.3">
      <c r="A95" s="154"/>
      <c r="B95" s="154"/>
      <c r="C95" s="154"/>
      <c r="D95" s="154"/>
      <c r="E95" s="154"/>
      <c r="F95" s="154"/>
      <c r="G95" s="154"/>
      <c r="H95" s="154"/>
      <c r="I95" s="154"/>
      <c r="J95" s="154"/>
      <c r="K95" s="154"/>
      <c r="L95" s="154"/>
      <c r="M95" s="154"/>
      <c r="N95" s="157"/>
      <c r="O95" s="154"/>
      <c r="P95" s="154"/>
      <c r="Q95" s="154"/>
      <c r="R95" s="154"/>
      <c r="S95" s="154"/>
      <c r="T95" s="154"/>
      <c r="U95" s="154"/>
      <c r="V95" s="154"/>
      <c r="W95" s="154"/>
      <c r="X95" s="154"/>
      <c r="Y95" s="154"/>
      <c r="Z95" s="154"/>
      <c r="AA95" s="154"/>
      <c r="AB95" s="154"/>
      <c r="AC95" s="154"/>
      <c r="AD95" s="154"/>
      <c r="AE95" s="154"/>
      <c r="AF95" s="154"/>
      <c r="AG95" s="154"/>
      <c r="AH95" s="154"/>
      <c r="AI95" s="154"/>
    </row>
    <row r="96" spans="1:35" s="155" customFormat="1" x14ac:dyDescent="0.3">
      <c r="A96" s="154"/>
      <c r="B96" s="154"/>
      <c r="C96" s="154"/>
      <c r="D96" s="154"/>
      <c r="E96" s="154"/>
      <c r="F96" s="154"/>
      <c r="G96" s="154"/>
      <c r="H96" s="154"/>
      <c r="I96" s="154"/>
      <c r="J96" s="154"/>
      <c r="K96" s="154"/>
      <c r="L96" s="154"/>
      <c r="M96" s="154"/>
      <c r="N96" s="157"/>
      <c r="O96" s="154"/>
      <c r="P96" s="154"/>
      <c r="Q96" s="154"/>
      <c r="R96" s="154"/>
      <c r="S96" s="154"/>
      <c r="T96" s="154"/>
      <c r="U96" s="154"/>
      <c r="V96" s="154"/>
      <c r="W96" s="154"/>
      <c r="X96" s="154"/>
      <c r="Y96" s="154"/>
      <c r="Z96" s="154"/>
      <c r="AA96" s="154"/>
      <c r="AB96" s="154"/>
      <c r="AC96" s="154"/>
      <c r="AD96" s="154"/>
      <c r="AE96" s="154"/>
      <c r="AF96" s="154"/>
      <c r="AG96" s="154"/>
      <c r="AH96" s="154"/>
      <c r="AI96" s="154"/>
    </row>
    <row r="97" spans="1:35" s="155" customFormat="1" x14ac:dyDescent="0.3">
      <c r="A97" s="154"/>
      <c r="B97" s="154"/>
      <c r="C97" s="154"/>
      <c r="D97" s="154"/>
      <c r="E97" s="154"/>
      <c r="F97" s="154"/>
      <c r="G97" s="154"/>
      <c r="H97" s="154"/>
      <c r="I97" s="154"/>
      <c r="J97" s="154"/>
      <c r="K97" s="154"/>
      <c r="L97" s="154"/>
      <c r="M97" s="154"/>
      <c r="N97" s="157"/>
      <c r="O97" s="154"/>
      <c r="P97" s="154"/>
      <c r="Q97" s="154"/>
      <c r="R97" s="154"/>
      <c r="S97" s="154"/>
      <c r="T97" s="154"/>
      <c r="U97" s="154"/>
      <c r="V97" s="154"/>
      <c r="W97" s="154"/>
      <c r="X97" s="154"/>
      <c r="Y97" s="154"/>
      <c r="Z97" s="154"/>
      <c r="AA97" s="154"/>
      <c r="AB97" s="154"/>
      <c r="AC97" s="154"/>
      <c r="AD97" s="154"/>
      <c r="AE97" s="154"/>
      <c r="AF97" s="154"/>
      <c r="AG97" s="154"/>
      <c r="AH97" s="154"/>
      <c r="AI97" s="154"/>
    </row>
    <row r="98" spans="1:35" s="155" customFormat="1" x14ac:dyDescent="0.3">
      <c r="A98" s="154"/>
      <c r="B98" s="154"/>
      <c r="C98" s="154"/>
      <c r="D98" s="154"/>
      <c r="E98" s="154"/>
      <c r="F98" s="154"/>
      <c r="G98" s="154"/>
      <c r="H98" s="154"/>
      <c r="I98" s="154"/>
      <c r="J98" s="154"/>
      <c r="K98" s="154"/>
      <c r="L98" s="154"/>
      <c r="M98" s="154"/>
      <c r="N98" s="157"/>
      <c r="O98" s="154"/>
      <c r="P98" s="154"/>
      <c r="Q98" s="154"/>
      <c r="R98" s="154"/>
      <c r="S98" s="154"/>
      <c r="T98" s="154"/>
      <c r="U98" s="154"/>
      <c r="V98" s="154"/>
      <c r="W98" s="154"/>
      <c r="X98" s="154"/>
      <c r="Y98" s="154"/>
      <c r="Z98" s="154"/>
      <c r="AA98" s="154"/>
      <c r="AB98" s="154"/>
      <c r="AC98" s="154"/>
      <c r="AD98" s="154"/>
      <c r="AE98" s="154"/>
      <c r="AF98" s="154"/>
      <c r="AG98" s="154"/>
      <c r="AH98" s="154"/>
      <c r="AI98" s="154"/>
    </row>
    <row r="99" spans="1:35" s="155" customFormat="1" x14ac:dyDescent="0.3">
      <c r="A99" s="154"/>
      <c r="B99" s="154"/>
      <c r="C99" s="154"/>
      <c r="D99" s="154"/>
      <c r="E99" s="154"/>
      <c r="F99" s="154"/>
      <c r="G99" s="154"/>
      <c r="H99" s="154"/>
      <c r="I99" s="154"/>
      <c r="J99" s="154"/>
      <c r="K99" s="154"/>
      <c r="L99" s="154"/>
      <c r="M99" s="154"/>
      <c r="N99" s="157"/>
      <c r="O99" s="154"/>
      <c r="P99" s="154"/>
      <c r="Q99" s="154"/>
      <c r="R99" s="154"/>
      <c r="S99" s="154"/>
      <c r="T99" s="154"/>
      <c r="U99" s="154"/>
      <c r="V99" s="154"/>
      <c r="W99" s="154"/>
      <c r="X99" s="154"/>
      <c r="Y99" s="154"/>
      <c r="Z99" s="154"/>
      <c r="AA99" s="154"/>
      <c r="AB99" s="154"/>
      <c r="AC99" s="154"/>
      <c r="AD99" s="154"/>
      <c r="AE99" s="154"/>
      <c r="AF99" s="154"/>
      <c r="AG99" s="154"/>
      <c r="AH99" s="154"/>
      <c r="AI99" s="154"/>
    </row>
    <row r="100" spans="1:35" s="155" customFormat="1" x14ac:dyDescent="0.3">
      <c r="A100" s="154"/>
      <c r="B100" s="154"/>
      <c r="C100" s="154"/>
      <c r="D100" s="154"/>
      <c r="E100" s="154"/>
      <c r="F100" s="154"/>
      <c r="G100" s="154"/>
      <c r="H100" s="154"/>
      <c r="I100" s="154"/>
      <c r="J100" s="154"/>
      <c r="K100" s="154"/>
      <c r="L100" s="154"/>
      <c r="M100" s="154"/>
      <c r="N100" s="157"/>
      <c r="O100" s="154"/>
      <c r="P100" s="154"/>
      <c r="Q100" s="154"/>
      <c r="R100" s="154"/>
      <c r="S100" s="154"/>
      <c r="T100" s="154"/>
      <c r="U100" s="154"/>
      <c r="V100" s="154"/>
      <c r="W100" s="154"/>
      <c r="X100" s="154"/>
      <c r="Y100" s="154"/>
      <c r="Z100" s="154"/>
      <c r="AA100" s="154"/>
      <c r="AB100" s="154"/>
      <c r="AC100" s="154"/>
      <c r="AD100" s="154"/>
      <c r="AE100" s="154"/>
      <c r="AF100" s="154"/>
      <c r="AG100" s="154"/>
      <c r="AH100" s="154"/>
      <c r="AI100" s="154"/>
    </row>
    <row r="101" spans="1:35" s="155" customFormat="1" x14ac:dyDescent="0.3">
      <c r="A101" s="154"/>
      <c r="B101" s="154"/>
      <c r="C101" s="154"/>
      <c r="D101" s="154"/>
      <c r="E101" s="154"/>
      <c r="F101" s="154"/>
      <c r="G101" s="154"/>
      <c r="H101" s="154"/>
      <c r="I101" s="154"/>
      <c r="J101" s="154"/>
      <c r="K101" s="154"/>
      <c r="L101" s="154"/>
      <c r="M101" s="154"/>
      <c r="N101" s="157"/>
      <c r="O101" s="154"/>
      <c r="P101" s="154"/>
      <c r="Q101" s="154"/>
      <c r="R101" s="154"/>
      <c r="S101" s="154"/>
      <c r="T101" s="154"/>
      <c r="U101" s="154"/>
      <c r="V101" s="154"/>
      <c r="W101" s="154"/>
      <c r="X101" s="154"/>
      <c r="Y101" s="154"/>
      <c r="Z101" s="154"/>
      <c r="AA101" s="154"/>
      <c r="AB101" s="154"/>
      <c r="AC101" s="154"/>
      <c r="AD101" s="154"/>
      <c r="AE101" s="154"/>
      <c r="AF101" s="154"/>
      <c r="AG101" s="154"/>
      <c r="AH101" s="154"/>
      <c r="AI101" s="154"/>
    </row>
    <row r="102" spans="1:35" s="155" customFormat="1" x14ac:dyDescent="0.3">
      <c r="A102" s="154"/>
      <c r="B102" s="154"/>
      <c r="C102" s="154"/>
      <c r="D102" s="154"/>
      <c r="E102" s="154"/>
      <c r="F102" s="154"/>
      <c r="G102" s="154"/>
      <c r="H102" s="154"/>
      <c r="I102" s="154"/>
      <c r="J102" s="154"/>
      <c r="K102" s="154"/>
      <c r="L102" s="154"/>
      <c r="M102" s="154"/>
      <c r="N102" s="157"/>
      <c r="O102" s="154"/>
      <c r="P102" s="154"/>
      <c r="Q102" s="154"/>
      <c r="R102" s="154"/>
      <c r="S102" s="154"/>
      <c r="T102" s="154"/>
      <c r="U102" s="154"/>
      <c r="V102" s="154"/>
      <c r="W102" s="154"/>
      <c r="X102" s="154"/>
      <c r="Y102" s="154"/>
      <c r="Z102" s="154"/>
      <c r="AA102" s="154"/>
      <c r="AB102" s="154"/>
      <c r="AC102" s="154"/>
      <c r="AD102" s="154"/>
      <c r="AE102" s="154"/>
      <c r="AF102" s="154"/>
      <c r="AG102" s="154"/>
      <c r="AH102" s="154"/>
      <c r="AI102" s="154"/>
    </row>
    <row r="103" spans="1:35" s="155" customFormat="1" x14ac:dyDescent="0.3">
      <c r="A103" s="154"/>
      <c r="B103" s="154"/>
      <c r="C103" s="154"/>
      <c r="D103" s="154"/>
      <c r="E103" s="154"/>
      <c r="F103" s="154"/>
      <c r="G103" s="154"/>
      <c r="H103" s="154"/>
      <c r="I103" s="154"/>
      <c r="J103" s="154"/>
      <c r="K103" s="154"/>
      <c r="L103" s="154"/>
      <c r="M103" s="154"/>
      <c r="N103" s="157"/>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row>
    <row r="104" spans="1:35" s="155" customFormat="1" x14ac:dyDescent="0.3">
      <c r="A104" s="154"/>
      <c r="B104" s="154"/>
      <c r="C104" s="154"/>
      <c r="D104" s="154"/>
      <c r="E104" s="154"/>
      <c r="F104" s="154"/>
      <c r="G104" s="154"/>
      <c r="H104" s="154"/>
      <c r="I104" s="154"/>
      <c r="J104" s="154"/>
      <c r="K104" s="154"/>
      <c r="L104" s="154"/>
      <c r="M104" s="154"/>
      <c r="N104" s="157"/>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row>
    <row r="105" spans="1:35" s="155" customFormat="1" x14ac:dyDescent="0.3">
      <c r="A105" s="154"/>
      <c r="B105" s="154"/>
      <c r="C105" s="154"/>
      <c r="D105" s="154"/>
      <c r="E105" s="154"/>
      <c r="F105" s="154"/>
      <c r="G105" s="154"/>
      <c r="H105" s="154"/>
      <c r="I105" s="154"/>
      <c r="J105" s="154"/>
      <c r="K105" s="154"/>
      <c r="L105" s="154"/>
      <c r="M105" s="154"/>
      <c r="N105" s="157"/>
      <c r="O105" s="154"/>
      <c r="P105" s="154"/>
      <c r="Q105" s="154"/>
      <c r="R105" s="154"/>
      <c r="S105" s="154"/>
      <c r="T105" s="154"/>
      <c r="U105" s="154"/>
      <c r="V105" s="154"/>
      <c r="W105" s="154"/>
      <c r="X105" s="154"/>
      <c r="Y105" s="154"/>
      <c r="Z105" s="154"/>
      <c r="AA105" s="154"/>
      <c r="AB105" s="154"/>
      <c r="AC105" s="154"/>
      <c r="AD105" s="154"/>
      <c r="AE105" s="154"/>
      <c r="AF105" s="154"/>
      <c r="AG105" s="154"/>
      <c r="AH105" s="154"/>
      <c r="AI105" s="154"/>
    </row>
    <row r="106" spans="1:35" s="155" customFormat="1" x14ac:dyDescent="0.3">
      <c r="A106" s="154"/>
      <c r="B106" s="154"/>
      <c r="C106" s="154"/>
      <c r="D106" s="154"/>
      <c r="E106" s="154"/>
      <c r="F106" s="154"/>
      <c r="G106" s="154"/>
      <c r="H106" s="154"/>
      <c r="I106" s="154"/>
      <c r="J106" s="154"/>
      <c r="K106" s="154"/>
      <c r="L106" s="154"/>
      <c r="M106" s="154"/>
      <c r="N106" s="157"/>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row>
    <row r="107" spans="1:35" s="155" customFormat="1" x14ac:dyDescent="0.3">
      <c r="A107" s="154"/>
      <c r="B107" s="154"/>
      <c r="C107" s="154"/>
      <c r="D107" s="154"/>
      <c r="E107" s="154"/>
      <c r="F107" s="154"/>
      <c r="G107" s="154"/>
      <c r="H107" s="154"/>
      <c r="I107" s="154"/>
      <c r="J107" s="154"/>
      <c r="K107" s="154"/>
      <c r="L107" s="154"/>
      <c r="M107" s="154"/>
      <c r="N107" s="157"/>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row>
    <row r="108" spans="1:35" s="155" customFormat="1" x14ac:dyDescent="0.3">
      <c r="A108" s="154"/>
      <c r="B108" s="154"/>
      <c r="C108" s="154"/>
      <c r="D108" s="154"/>
      <c r="E108" s="154"/>
      <c r="F108" s="154"/>
      <c r="G108" s="154"/>
      <c r="H108" s="154"/>
      <c r="I108" s="154"/>
      <c r="J108" s="154"/>
      <c r="K108" s="154"/>
      <c r="L108" s="154"/>
      <c r="M108" s="154"/>
      <c r="N108" s="157"/>
      <c r="O108" s="154"/>
      <c r="P108" s="154"/>
      <c r="Q108" s="154"/>
      <c r="R108" s="154"/>
      <c r="S108" s="154"/>
      <c r="T108" s="154"/>
      <c r="U108" s="154"/>
      <c r="V108" s="154"/>
      <c r="W108" s="154"/>
      <c r="X108" s="154"/>
      <c r="Y108" s="154"/>
      <c r="Z108" s="154"/>
      <c r="AA108" s="154"/>
      <c r="AB108" s="154"/>
      <c r="AC108" s="154"/>
      <c r="AD108" s="154"/>
      <c r="AE108" s="154"/>
      <c r="AF108" s="154"/>
      <c r="AG108" s="154"/>
      <c r="AH108" s="154"/>
      <c r="AI108" s="154"/>
    </row>
    <row r="109" spans="1:35" s="155" customFormat="1" x14ac:dyDescent="0.3">
      <c r="A109" s="154"/>
      <c r="B109" s="154"/>
      <c r="C109" s="154"/>
      <c r="D109" s="154"/>
      <c r="E109" s="154"/>
      <c r="F109" s="154"/>
      <c r="G109" s="154"/>
      <c r="H109" s="154"/>
      <c r="I109" s="154"/>
      <c r="J109" s="154"/>
      <c r="K109" s="154"/>
      <c r="L109" s="154"/>
      <c r="M109" s="154"/>
      <c r="N109" s="157"/>
      <c r="O109" s="154"/>
      <c r="P109" s="154"/>
      <c r="Q109" s="154"/>
      <c r="R109" s="154"/>
      <c r="S109" s="154"/>
      <c r="T109" s="154"/>
      <c r="U109" s="154"/>
      <c r="V109" s="154"/>
      <c r="W109" s="154"/>
      <c r="X109" s="154"/>
      <c r="Y109" s="154"/>
      <c r="Z109" s="154"/>
      <c r="AA109" s="154"/>
      <c r="AB109" s="154"/>
      <c r="AC109" s="154"/>
      <c r="AD109" s="154"/>
      <c r="AE109" s="154"/>
      <c r="AF109" s="154"/>
      <c r="AG109" s="154"/>
      <c r="AH109" s="154"/>
      <c r="AI109" s="154"/>
    </row>
    <row r="110" spans="1:35" s="155" customFormat="1" x14ac:dyDescent="0.3">
      <c r="A110" s="154"/>
      <c r="B110" s="154"/>
      <c r="C110" s="154"/>
      <c r="D110" s="154"/>
      <c r="E110" s="154"/>
      <c r="F110" s="154"/>
      <c r="G110" s="154"/>
      <c r="H110" s="154"/>
      <c r="I110" s="154"/>
      <c r="J110" s="154"/>
      <c r="K110" s="154"/>
      <c r="L110" s="154"/>
      <c r="M110" s="154"/>
      <c r="N110" s="157"/>
      <c r="O110" s="154"/>
      <c r="P110" s="154"/>
      <c r="Q110" s="154"/>
      <c r="R110" s="154"/>
      <c r="S110" s="154"/>
      <c r="T110" s="154"/>
      <c r="U110" s="154"/>
      <c r="V110" s="154"/>
      <c r="W110" s="154"/>
      <c r="X110" s="154"/>
      <c r="Y110" s="154"/>
      <c r="Z110" s="154"/>
      <c r="AA110" s="154"/>
      <c r="AB110" s="154"/>
      <c r="AC110" s="154"/>
      <c r="AD110" s="154"/>
      <c r="AE110" s="154"/>
      <c r="AF110" s="154"/>
      <c r="AG110" s="154"/>
      <c r="AH110" s="154"/>
      <c r="AI110" s="154"/>
    </row>
    <row r="111" spans="1:35" s="155" customFormat="1" x14ac:dyDescent="0.3">
      <c r="A111" s="154"/>
      <c r="B111" s="154"/>
      <c r="C111" s="154"/>
      <c r="D111" s="154"/>
      <c r="E111" s="154"/>
      <c r="F111" s="154"/>
      <c r="G111" s="154"/>
      <c r="H111" s="154"/>
      <c r="I111" s="154"/>
      <c r="J111" s="154"/>
      <c r="K111" s="154"/>
      <c r="L111" s="154"/>
      <c r="M111" s="154"/>
      <c r="N111" s="157"/>
      <c r="O111" s="154"/>
      <c r="P111" s="154"/>
      <c r="Q111" s="154"/>
      <c r="R111" s="154"/>
      <c r="S111" s="154"/>
      <c r="T111" s="154"/>
      <c r="U111" s="154"/>
      <c r="V111" s="154"/>
      <c r="W111" s="154"/>
      <c r="X111" s="154"/>
      <c r="Y111" s="154"/>
      <c r="Z111" s="154"/>
      <c r="AA111" s="154"/>
      <c r="AB111" s="154"/>
      <c r="AC111" s="154"/>
      <c r="AD111" s="154"/>
      <c r="AE111" s="154"/>
      <c r="AF111" s="154"/>
      <c r="AG111" s="154"/>
      <c r="AH111" s="154"/>
      <c r="AI111" s="154"/>
    </row>
    <row r="112" spans="1:35" s="155" customFormat="1" x14ac:dyDescent="0.3">
      <c r="A112" s="154"/>
      <c r="B112" s="154"/>
      <c r="C112" s="154"/>
      <c r="D112" s="154"/>
      <c r="E112" s="154"/>
      <c r="F112" s="154"/>
      <c r="G112" s="154"/>
      <c r="H112" s="154"/>
      <c r="I112" s="154"/>
      <c r="J112" s="154"/>
      <c r="K112" s="154"/>
      <c r="L112" s="154"/>
      <c r="M112" s="154"/>
      <c r="N112" s="157"/>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row>
    <row r="113" spans="1:35" s="155" customFormat="1" x14ac:dyDescent="0.3">
      <c r="A113" s="154"/>
      <c r="B113" s="154"/>
      <c r="C113" s="154"/>
      <c r="D113" s="154"/>
      <c r="E113" s="154"/>
      <c r="F113" s="154"/>
      <c r="G113" s="154"/>
      <c r="H113" s="154"/>
      <c r="I113" s="154"/>
      <c r="J113" s="154"/>
      <c r="K113" s="154"/>
      <c r="L113" s="154"/>
      <c r="M113" s="154"/>
      <c r="N113" s="157"/>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row>
    <row r="114" spans="1:35" s="155" customFormat="1" x14ac:dyDescent="0.3">
      <c r="A114" s="154"/>
      <c r="B114" s="154"/>
      <c r="C114" s="154"/>
      <c r="D114" s="154"/>
      <c r="E114" s="154"/>
      <c r="F114" s="154"/>
      <c r="G114" s="154"/>
      <c r="H114" s="154"/>
      <c r="I114" s="154"/>
      <c r="J114" s="154"/>
      <c r="K114" s="154"/>
      <c r="L114" s="154"/>
      <c r="M114" s="154"/>
      <c r="N114" s="157"/>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row>
    <row r="115" spans="1:35" s="155" customFormat="1" x14ac:dyDescent="0.3">
      <c r="A115" s="154"/>
      <c r="B115" s="154"/>
      <c r="C115" s="154"/>
      <c r="D115" s="154"/>
      <c r="E115" s="154"/>
      <c r="F115" s="154"/>
      <c r="G115" s="154"/>
      <c r="H115" s="154"/>
      <c r="I115" s="154"/>
      <c r="J115" s="154"/>
      <c r="K115" s="154"/>
      <c r="L115" s="154"/>
      <c r="M115" s="154"/>
      <c r="N115" s="157"/>
      <c r="O115" s="154"/>
      <c r="P115" s="154"/>
      <c r="Q115" s="154"/>
      <c r="R115" s="154"/>
      <c r="S115" s="154"/>
      <c r="T115" s="154"/>
      <c r="U115" s="154"/>
      <c r="V115" s="154"/>
      <c r="W115" s="154"/>
      <c r="X115" s="154"/>
      <c r="Y115" s="154"/>
      <c r="Z115" s="154"/>
      <c r="AA115" s="154"/>
      <c r="AB115" s="154"/>
      <c r="AC115" s="154"/>
      <c r="AD115" s="154"/>
      <c r="AE115" s="154"/>
      <c r="AF115" s="154"/>
      <c r="AG115" s="154"/>
      <c r="AH115" s="154"/>
      <c r="AI115" s="154"/>
    </row>
    <row r="116" spans="1:35" s="155" customFormat="1" x14ac:dyDescent="0.3">
      <c r="A116" s="154"/>
      <c r="B116" s="154"/>
      <c r="C116" s="154"/>
      <c r="D116" s="154"/>
      <c r="E116" s="154"/>
      <c r="F116" s="154"/>
      <c r="G116" s="154"/>
      <c r="H116" s="154"/>
      <c r="I116" s="154"/>
      <c r="J116" s="154"/>
      <c r="K116" s="154"/>
      <c r="L116" s="154"/>
      <c r="M116" s="154"/>
      <c r="N116" s="157"/>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row>
    <row r="117" spans="1:35" s="155" customFormat="1" x14ac:dyDescent="0.3">
      <c r="A117" s="154"/>
      <c r="B117" s="154"/>
      <c r="C117" s="154"/>
      <c r="D117" s="154"/>
      <c r="E117" s="154"/>
      <c r="F117" s="154"/>
      <c r="G117" s="154"/>
      <c r="H117" s="154"/>
      <c r="I117" s="154"/>
      <c r="J117" s="154"/>
      <c r="K117" s="154"/>
      <c r="L117" s="154"/>
      <c r="M117" s="154"/>
      <c r="N117" s="157"/>
      <c r="O117" s="154"/>
      <c r="P117" s="154"/>
      <c r="Q117" s="154"/>
      <c r="R117" s="154"/>
      <c r="S117" s="154"/>
      <c r="T117" s="154"/>
      <c r="U117" s="154"/>
      <c r="V117" s="154"/>
      <c r="W117" s="154"/>
      <c r="X117" s="154"/>
      <c r="Y117" s="154"/>
      <c r="Z117" s="154"/>
      <c r="AA117" s="154"/>
      <c r="AB117" s="154"/>
      <c r="AC117" s="154"/>
      <c r="AD117" s="154"/>
      <c r="AE117" s="154"/>
      <c r="AF117" s="154"/>
      <c r="AG117" s="154"/>
      <c r="AH117" s="154"/>
      <c r="AI117" s="154"/>
    </row>
    <row r="118" spans="1:35" s="155" customFormat="1" x14ac:dyDescent="0.3">
      <c r="A118" s="154"/>
      <c r="B118" s="154"/>
      <c r="C118" s="154"/>
      <c r="D118" s="154"/>
      <c r="E118" s="154"/>
      <c r="F118" s="154"/>
      <c r="G118" s="154"/>
      <c r="H118" s="154"/>
      <c r="I118" s="154"/>
      <c r="J118" s="154"/>
      <c r="K118" s="154"/>
      <c r="L118" s="154"/>
      <c r="M118" s="154"/>
      <c r="N118" s="157"/>
      <c r="O118" s="154"/>
      <c r="P118" s="154"/>
      <c r="Q118" s="154"/>
      <c r="R118" s="154"/>
      <c r="S118" s="154"/>
      <c r="T118" s="154"/>
      <c r="U118" s="154"/>
      <c r="V118" s="154"/>
      <c r="W118" s="154"/>
      <c r="X118" s="154"/>
      <c r="Y118" s="154"/>
      <c r="Z118" s="154"/>
      <c r="AA118" s="154"/>
      <c r="AB118" s="154"/>
      <c r="AC118" s="154"/>
      <c r="AD118" s="154"/>
      <c r="AE118" s="154"/>
      <c r="AF118" s="154"/>
      <c r="AG118" s="154"/>
      <c r="AH118" s="154"/>
      <c r="AI118" s="154"/>
    </row>
    <row r="119" spans="1:35" s="155" customFormat="1" x14ac:dyDescent="0.3">
      <c r="A119" s="154"/>
      <c r="B119" s="154"/>
      <c r="C119" s="154"/>
      <c r="D119" s="154"/>
      <c r="E119" s="154"/>
      <c r="F119" s="154"/>
      <c r="G119" s="154"/>
      <c r="H119" s="154"/>
      <c r="I119" s="154"/>
      <c r="J119" s="154"/>
      <c r="K119" s="154"/>
      <c r="L119" s="154"/>
      <c r="M119" s="154"/>
      <c r="N119" s="157"/>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row>
    <row r="120" spans="1:35" s="155" customFormat="1" x14ac:dyDescent="0.3">
      <c r="A120" s="154"/>
      <c r="B120" s="154"/>
      <c r="C120" s="154"/>
      <c r="D120" s="154"/>
      <c r="E120" s="154"/>
      <c r="F120" s="154"/>
      <c r="G120" s="154"/>
      <c r="H120" s="154"/>
      <c r="I120" s="154"/>
      <c r="J120" s="154"/>
      <c r="K120" s="154"/>
      <c r="L120" s="154"/>
      <c r="M120" s="154"/>
      <c r="N120" s="157"/>
      <c r="O120" s="154"/>
      <c r="P120" s="154"/>
      <c r="Q120" s="154"/>
      <c r="R120" s="154"/>
      <c r="S120" s="154"/>
      <c r="T120" s="154"/>
      <c r="U120" s="154"/>
      <c r="V120" s="154"/>
      <c r="W120" s="154"/>
      <c r="X120" s="154"/>
      <c r="Y120" s="154"/>
      <c r="Z120" s="154"/>
      <c r="AA120" s="154"/>
      <c r="AB120" s="154"/>
      <c r="AC120" s="154"/>
      <c r="AD120" s="154"/>
      <c r="AE120" s="154"/>
      <c r="AF120" s="154"/>
      <c r="AG120" s="154"/>
      <c r="AH120" s="154"/>
      <c r="AI120" s="154"/>
    </row>
    <row r="121" spans="1:35" s="155" customFormat="1" x14ac:dyDescent="0.3">
      <c r="A121" s="154"/>
      <c r="B121" s="154"/>
      <c r="C121" s="154"/>
      <c r="D121" s="154"/>
      <c r="E121" s="154"/>
      <c r="F121" s="154"/>
      <c r="G121" s="154"/>
      <c r="H121" s="154"/>
      <c r="I121" s="154"/>
      <c r="J121" s="154"/>
      <c r="K121" s="154"/>
      <c r="L121" s="154"/>
      <c r="M121" s="154"/>
      <c r="N121" s="157"/>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row>
    <row r="122" spans="1:35" s="155" customFormat="1" x14ac:dyDescent="0.3">
      <c r="A122" s="154"/>
      <c r="B122" s="154"/>
      <c r="C122" s="154"/>
      <c r="D122" s="154"/>
      <c r="E122" s="154"/>
      <c r="F122" s="154"/>
      <c r="G122" s="154"/>
      <c r="H122" s="154"/>
      <c r="I122" s="154"/>
      <c r="J122" s="154"/>
      <c r="K122" s="154"/>
      <c r="L122" s="154"/>
      <c r="M122" s="154"/>
      <c r="N122" s="157"/>
      <c r="O122" s="154"/>
      <c r="P122" s="154"/>
      <c r="Q122" s="154"/>
      <c r="R122" s="154"/>
      <c r="S122" s="154"/>
      <c r="T122" s="154"/>
      <c r="U122" s="154"/>
      <c r="V122" s="154"/>
      <c r="W122" s="154"/>
      <c r="X122" s="154"/>
      <c r="Y122" s="154"/>
      <c r="Z122" s="154"/>
      <c r="AA122" s="154"/>
      <c r="AB122" s="154"/>
      <c r="AC122" s="154"/>
      <c r="AD122" s="154"/>
      <c r="AE122" s="154"/>
      <c r="AF122" s="154"/>
      <c r="AG122" s="154"/>
      <c r="AH122" s="154"/>
      <c r="AI122" s="154"/>
    </row>
    <row r="123" spans="1:35" s="155" customFormat="1" x14ac:dyDescent="0.3">
      <c r="A123" s="154"/>
      <c r="B123" s="154"/>
      <c r="C123" s="154"/>
      <c r="D123" s="154"/>
      <c r="E123" s="154"/>
      <c r="F123" s="154"/>
      <c r="G123" s="154"/>
      <c r="H123" s="154"/>
      <c r="I123" s="154"/>
      <c r="J123" s="154"/>
      <c r="K123" s="154"/>
      <c r="L123" s="154"/>
      <c r="M123" s="154"/>
      <c r="N123" s="157"/>
      <c r="O123" s="154"/>
      <c r="P123" s="154"/>
      <c r="Q123" s="154"/>
      <c r="R123" s="154"/>
      <c r="S123" s="154"/>
      <c r="T123" s="154"/>
      <c r="U123" s="154"/>
      <c r="V123" s="154"/>
      <c r="W123" s="154"/>
      <c r="X123" s="154"/>
      <c r="Y123" s="154"/>
      <c r="Z123" s="154"/>
      <c r="AA123" s="154"/>
      <c r="AB123" s="154"/>
      <c r="AC123" s="154"/>
      <c r="AD123" s="154"/>
      <c r="AE123" s="154"/>
      <c r="AF123" s="154"/>
      <c r="AG123" s="154"/>
      <c r="AH123" s="154"/>
      <c r="AI123" s="154"/>
    </row>
    <row r="124" spans="1:35" s="155" customFormat="1" x14ac:dyDescent="0.3">
      <c r="A124" s="154"/>
      <c r="B124" s="154"/>
      <c r="C124" s="154"/>
      <c r="D124" s="154"/>
      <c r="E124" s="154"/>
      <c r="F124" s="154"/>
      <c r="G124" s="154"/>
      <c r="H124" s="154"/>
      <c r="I124" s="154"/>
      <c r="J124" s="154"/>
      <c r="K124" s="154"/>
      <c r="L124" s="154"/>
      <c r="M124" s="154"/>
      <c r="N124" s="157"/>
      <c r="O124" s="154"/>
      <c r="P124" s="154"/>
      <c r="Q124" s="154"/>
      <c r="R124" s="154"/>
      <c r="S124" s="154"/>
      <c r="T124" s="154"/>
      <c r="U124" s="154"/>
      <c r="V124" s="154"/>
      <c r="W124" s="154"/>
      <c r="X124" s="154"/>
      <c r="Y124" s="154"/>
      <c r="Z124" s="154"/>
      <c r="AA124" s="154"/>
      <c r="AB124" s="154"/>
      <c r="AC124" s="154"/>
      <c r="AD124" s="154"/>
      <c r="AE124" s="154"/>
      <c r="AF124" s="154"/>
      <c r="AG124" s="154"/>
      <c r="AH124" s="154"/>
      <c r="AI124" s="154"/>
    </row>
    <row r="125" spans="1:35" s="155" customFormat="1" x14ac:dyDescent="0.3">
      <c r="A125" s="154"/>
      <c r="B125" s="154"/>
      <c r="C125" s="154"/>
      <c r="D125" s="154"/>
      <c r="E125" s="154"/>
      <c r="F125" s="154"/>
      <c r="G125" s="154"/>
      <c r="H125" s="154"/>
      <c r="I125" s="154"/>
      <c r="J125" s="154"/>
      <c r="K125" s="154"/>
      <c r="L125" s="154"/>
      <c r="M125" s="154"/>
      <c r="N125" s="157"/>
      <c r="O125" s="154"/>
      <c r="P125" s="154"/>
      <c r="Q125" s="154"/>
      <c r="R125" s="154"/>
      <c r="S125" s="154"/>
      <c r="T125" s="154"/>
      <c r="U125" s="154"/>
      <c r="V125" s="154"/>
      <c r="W125" s="154"/>
      <c r="X125" s="154"/>
      <c r="Y125" s="154"/>
      <c r="Z125" s="154"/>
      <c r="AA125" s="154"/>
      <c r="AB125" s="154"/>
      <c r="AC125" s="154"/>
      <c r="AD125" s="154"/>
      <c r="AE125" s="154"/>
      <c r="AF125" s="154"/>
      <c r="AG125" s="154"/>
      <c r="AH125" s="154"/>
      <c r="AI125" s="154"/>
    </row>
    <row r="126" spans="1:35" s="155" customFormat="1" x14ac:dyDescent="0.3">
      <c r="A126" s="154"/>
      <c r="B126" s="154"/>
      <c r="C126" s="154"/>
      <c r="D126" s="154"/>
      <c r="E126" s="154"/>
      <c r="F126" s="154"/>
      <c r="G126" s="154"/>
      <c r="H126" s="154"/>
      <c r="I126" s="154"/>
      <c r="J126" s="154"/>
      <c r="K126" s="154"/>
      <c r="L126" s="154"/>
      <c r="M126" s="154"/>
      <c r="N126" s="157"/>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row>
    <row r="127" spans="1:35" s="155" customFormat="1" x14ac:dyDescent="0.3">
      <c r="A127" s="154"/>
      <c r="B127" s="154"/>
      <c r="C127" s="154"/>
      <c r="D127" s="154"/>
      <c r="E127" s="154"/>
      <c r="F127" s="154"/>
      <c r="G127" s="154"/>
      <c r="H127" s="154"/>
      <c r="I127" s="154"/>
      <c r="J127" s="154"/>
      <c r="K127" s="154"/>
      <c r="L127" s="154"/>
      <c r="M127" s="154"/>
      <c r="N127" s="157"/>
      <c r="O127" s="154"/>
      <c r="P127" s="154"/>
      <c r="Q127" s="154"/>
      <c r="R127" s="154"/>
      <c r="S127" s="154"/>
      <c r="T127" s="154"/>
      <c r="U127" s="154"/>
      <c r="V127" s="154"/>
      <c r="W127" s="154"/>
      <c r="X127" s="154"/>
      <c r="Y127" s="154"/>
      <c r="Z127" s="154"/>
      <c r="AA127" s="154"/>
      <c r="AB127" s="154"/>
      <c r="AC127" s="154"/>
      <c r="AD127" s="154"/>
      <c r="AE127" s="154"/>
      <c r="AF127" s="154"/>
      <c r="AG127" s="154"/>
      <c r="AH127" s="154"/>
      <c r="AI127" s="154"/>
    </row>
    <row r="128" spans="1:35" s="155" customFormat="1" x14ac:dyDescent="0.3">
      <c r="A128" s="154"/>
      <c r="B128" s="154"/>
      <c r="C128" s="154"/>
      <c r="D128" s="154"/>
      <c r="E128" s="154"/>
      <c r="F128" s="154"/>
      <c r="G128" s="154"/>
      <c r="H128" s="154"/>
      <c r="I128" s="154"/>
      <c r="J128" s="154"/>
      <c r="K128" s="154"/>
      <c r="L128" s="154"/>
      <c r="M128" s="154"/>
      <c r="N128" s="157"/>
      <c r="O128" s="154"/>
      <c r="P128" s="154"/>
      <c r="Q128" s="154"/>
      <c r="R128" s="154"/>
      <c r="S128" s="154"/>
      <c r="T128" s="154"/>
      <c r="U128" s="154"/>
      <c r="V128" s="154"/>
      <c r="W128" s="154"/>
      <c r="X128" s="154"/>
      <c r="Y128" s="154"/>
      <c r="Z128" s="154"/>
      <c r="AA128" s="154"/>
      <c r="AB128" s="154"/>
      <c r="AC128" s="154"/>
      <c r="AD128" s="154"/>
      <c r="AE128" s="154"/>
      <c r="AF128" s="154"/>
      <c r="AG128" s="154"/>
      <c r="AH128" s="154"/>
      <c r="AI128" s="154"/>
    </row>
    <row r="129" spans="1:35" s="155" customFormat="1" x14ac:dyDescent="0.3">
      <c r="A129" s="154"/>
      <c r="B129" s="154"/>
      <c r="C129" s="154"/>
      <c r="D129" s="154"/>
      <c r="E129" s="154"/>
      <c r="F129" s="154"/>
      <c r="G129" s="154"/>
      <c r="H129" s="154"/>
      <c r="I129" s="154"/>
      <c r="J129" s="154"/>
      <c r="K129" s="154"/>
      <c r="L129" s="154"/>
      <c r="M129" s="154"/>
      <c r="N129" s="157"/>
      <c r="O129" s="154"/>
      <c r="P129" s="154"/>
      <c r="Q129" s="154"/>
      <c r="R129" s="154"/>
      <c r="S129" s="154"/>
      <c r="T129" s="154"/>
      <c r="U129" s="154"/>
      <c r="V129" s="154"/>
      <c r="W129" s="154"/>
      <c r="X129" s="154"/>
      <c r="Y129" s="154"/>
      <c r="Z129" s="154"/>
      <c r="AA129" s="154"/>
      <c r="AB129" s="154"/>
      <c r="AC129" s="154"/>
      <c r="AD129" s="154"/>
      <c r="AE129" s="154"/>
      <c r="AF129" s="154"/>
      <c r="AG129" s="154"/>
      <c r="AH129" s="154"/>
      <c r="AI129" s="154"/>
    </row>
    <row r="130" spans="1:35" s="155" customFormat="1" x14ac:dyDescent="0.3">
      <c r="A130" s="154"/>
      <c r="B130" s="154"/>
      <c r="C130" s="154"/>
      <c r="D130" s="154"/>
      <c r="E130" s="154"/>
      <c r="F130" s="154"/>
      <c r="G130" s="154"/>
      <c r="H130" s="154"/>
      <c r="I130" s="154"/>
      <c r="J130" s="154"/>
      <c r="K130" s="154"/>
      <c r="L130" s="154"/>
      <c r="M130" s="154"/>
      <c r="N130" s="157"/>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row>
    <row r="131" spans="1:35" s="155" customFormat="1" x14ac:dyDescent="0.3">
      <c r="A131" s="154"/>
      <c r="B131" s="154"/>
      <c r="C131" s="154"/>
      <c r="D131" s="154"/>
      <c r="E131" s="154"/>
      <c r="F131" s="154"/>
      <c r="G131" s="154"/>
      <c r="H131" s="154"/>
      <c r="I131" s="154"/>
      <c r="J131" s="154"/>
      <c r="K131" s="154"/>
      <c r="L131" s="154"/>
      <c r="M131" s="154"/>
      <c r="N131" s="157"/>
      <c r="O131" s="154"/>
      <c r="P131" s="154"/>
      <c r="Q131" s="154"/>
      <c r="R131" s="154"/>
      <c r="S131" s="154"/>
      <c r="T131" s="154"/>
      <c r="U131" s="154"/>
      <c r="V131" s="154"/>
      <c r="W131" s="154"/>
      <c r="X131" s="154"/>
      <c r="Y131" s="154"/>
      <c r="Z131" s="154"/>
      <c r="AA131" s="154"/>
      <c r="AB131" s="154"/>
      <c r="AC131" s="154"/>
      <c r="AD131" s="154"/>
      <c r="AE131" s="154"/>
      <c r="AF131" s="154"/>
      <c r="AG131" s="154"/>
      <c r="AH131" s="154"/>
      <c r="AI131" s="154"/>
    </row>
    <row r="132" spans="1:35" s="155" customFormat="1" x14ac:dyDescent="0.3">
      <c r="A132" s="154"/>
      <c r="B132" s="154"/>
      <c r="C132" s="154"/>
      <c r="D132" s="154"/>
      <c r="E132" s="154"/>
      <c r="F132" s="154"/>
      <c r="G132" s="154"/>
      <c r="H132" s="154"/>
      <c r="I132" s="154"/>
      <c r="J132" s="154"/>
      <c r="K132" s="154"/>
      <c r="L132" s="154"/>
      <c r="M132" s="154"/>
      <c r="N132" s="157"/>
      <c r="O132" s="154"/>
      <c r="P132" s="154"/>
      <c r="Q132" s="154"/>
      <c r="R132" s="154"/>
      <c r="S132" s="154"/>
      <c r="T132" s="154"/>
      <c r="U132" s="154"/>
      <c r="V132" s="154"/>
      <c r="W132" s="154"/>
      <c r="X132" s="154"/>
      <c r="Y132" s="154"/>
      <c r="Z132" s="154"/>
      <c r="AA132" s="154"/>
      <c r="AB132" s="154"/>
      <c r="AC132" s="154"/>
      <c r="AD132" s="154"/>
      <c r="AE132" s="154"/>
      <c r="AF132" s="154"/>
      <c r="AG132" s="154"/>
      <c r="AH132" s="154"/>
      <c r="AI132" s="154"/>
    </row>
    <row r="133" spans="1:35" s="155" customFormat="1" x14ac:dyDescent="0.3">
      <c r="A133" s="154"/>
      <c r="B133" s="154"/>
      <c r="C133" s="154"/>
      <c r="D133" s="154"/>
      <c r="E133" s="154"/>
      <c r="F133" s="154"/>
      <c r="G133" s="154"/>
      <c r="H133" s="154"/>
      <c r="I133" s="154"/>
      <c r="J133" s="154"/>
      <c r="K133" s="154"/>
      <c r="L133" s="154"/>
      <c r="M133" s="154"/>
      <c r="N133" s="157"/>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row>
    <row r="134" spans="1:35" s="155" customFormat="1" x14ac:dyDescent="0.3">
      <c r="A134" s="154"/>
      <c r="B134" s="154"/>
      <c r="C134" s="154"/>
      <c r="D134" s="154"/>
      <c r="E134" s="154"/>
      <c r="F134" s="154"/>
      <c r="G134" s="154"/>
      <c r="H134" s="154"/>
      <c r="I134" s="154"/>
      <c r="J134" s="154"/>
      <c r="K134" s="154"/>
      <c r="L134" s="154"/>
      <c r="M134" s="154"/>
      <c r="N134" s="157"/>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row>
    <row r="135" spans="1:35" s="155" customFormat="1" x14ac:dyDescent="0.3">
      <c r="A135" s="154"/>
      <c r="B135" s="154"/>
      <c r="C135" s="154"/>
      <c r="D135" s="154"/>
      <c r="E135" s="154"/>
      <c r="F135" s="154"/>
      <c r="G135" s="154"/>
      <c r="H135" s="154"/>
      <c r="I135" s="154"/>
      <c r="J135" s="154"/>
      <c r="K135" s="154"/>
      <c r="L135" s="154"/>
      <c r="M135" s="154"/>
      <c r="N135" s="157"/>
      <c r="O135" s="154"/>
      <c r="P135" s="154"/>
      <c r="Q135" s="154"/>
      <c r="R135" s="154"/>
      <c r="S135" s="154"/>
      <c r="T135" s="154"/>
      <c r="U135" s="154"/>
      <c r="V135" s="154"/>
      <c r="W135" s="154"/>
      <c r="X135" s="154"/>
      <c r="Y135" s="154"/>
      <c r="Z135" s="154"/>
      <c r="AA135" s="154"/>
      <c r="AB135" s="154"/>
      <c r="AC135" s="154"/>
      <c r="AD135" s="154"/>
      <c r="AE135" s="154"/>
      <c r="AF135" s="154"/>
      <c r="AG135" s="154"/>
      <c r="AH135" s="154"/>
      <c r="AI135" s="154"/>
    </row>
    <row r="136" spans="1:35" s="155" customFormat="1" x14ac:dyDescent="0.3">
      <c r="A136" s="154"/>
      <c r="B136" s="154"/>
      <c r="C136" s="154"/>
      <c r="D136" s="154"/>
      <c r="E136" s="154"/>
      <c r="F136" s="154"/>
      <c r="G136" s="154"/>
      <c r="H136" s="154"/>
      <c r="I136" s="154"/>
      <c r="J136" s="154"/>
      <c r="K136" s="154"/>
      <c r="L136" s="154"/>
      <c r="M136" s="154"/>
      <c r="N136" s="157"/>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row>
    <row r="137" spans="1:35" s="155" customFormat="1" x14ac:dyDescent="0.3">
      <c r="A137" s="154"/>
      <c r="B137" s="154"/>
      <c r="C137" s="154"/>
      <c r="D137" s="154"/>
      <c r="E137" s="154"/>
      <c r="F137" s="154"/>
      <c r="G137" s="154"/>
      <c r="H137" s="154"/>
      <c r="I137" s="154"/>
      <c r="J137" s="154"/>
      <c r="K137" s="154"/>
      <c r="L137" s="154"/>
      <c r="M137" s="154"/>
      <c r="N137" s="157"/>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row>
    <row r="138" spans="1:35" s="155" customFormat="1" x14ac:dyDescent="0.3">
      <c r="A138" s="154"/>
      <c r="B138" s="154"/>
      <c r="C138" s="154"/>
      <c r="D138" s="154"/>
      <c r="E138" s="154"/>
      <c r="F138" s="154"/>
      <c r="G138" s="154"/>
      <c r="H138" s="154"/>
      <c r="I138" s="154"/>
      <c r="J138" s="154"/>
      <c r="K138" s="154"/>
      <c r="L138" s="154"/>
      <c r="M138" s="154"/>
      <c r="N138" s="157"/>
      <c r="O138" s="154"/>
      <c r="P138" s="154"/>
      <c r="Q138" s="154"/>
      <c r="R138" s="154"/>
      <c r="S138" s="154"/>
      <c r="T138" s="154"/>
      <c r="U138" s="154"/>
      <c r="V138" s="154"/>
      <c r="W138" s="154"/>
      <c r="X138" s="154"/>
      <c r="Y138" s="154"/>
      <c r="Z138" s="154"/>
      <c r="AA138" s="154"/>
      <c r="AB138" s="154"/>
      <c r="AC138" s="154"/>
      <c r="AD138" s="154"/>
      <c r="AE138" s="154"/>
      <c r="AF138" s="154"/>
      <c r="AG138" s="154"/>
      <c r="AH138" s="154"/>
      <c r="AI138" s="154"/>
    </row>
    <row r="139" spans="1:35" s="155" customFormat="1" x14ac:dyDescent="0.3">
      <c r="A139" s="154"/>
      <c r="B139" s="154"/>
      <c r="C139" s="154"/>
      <c r="D139" s="154"/>
      <c r="E139" s="154"/>
      <c r="F139" s="154"/>
      <c r="G139" s="154"/>
      <c r="H139" s="154"/>
      <c r="I139" s="154"/>
      <c r="J139" s="154"/>
      <c r="K139" s="154"/>
      <c r="L139" s="154"/>
      <c r="M139" s="154"/>
      <c r="N139" s="157"/>
      <c r="O139" s="154"/>
      <c r="P139" s="154"/>
      <c r="Q139" s="154"/>
      <c r="R139" s="154"/>
      <c r="S139" s="154"/>
      <c r="T139" s="154"/>
      <c r="U139" s="154"/>
      <c r="V139" s="154"/>
      <c r="W139" s="154"/>
      <c r="X139" s="154"/>
      <c r="Y139" s="154"/>
      <c r="Z139" s="154"/>
      <c r="AA139" s="154"/>
      <c r="AB139" s="154"/>
      <c r="AC139" s="154"/>
      <c r="AD139" s="154"/>
      <c r="AE139" s="154"/>
      <c r="AF139" s="154"/>
      <c r="AG139" s="154"/>
      <c r="AH139" s="154"/>
      <c r="AI139" s="154"/>
    </row>
    <row r="140" spans="1:35" s="155" customFormat="1" x14ac:dyDescent="0.3">
      <c r="A140" s="154"/>
      <c r="B140" s="154"/>
      <c r="C140" s="154"/>
      <c r="D140" s="154"/>
      <c r="E140" s="154"/>
      <c r="F140" s="154"/>
      <c r="G140" s="154"/>
      <c r="H140" s="154"/>
      <c r="I140" s="154"/>
      <c r="J140" s="154"/>
      <c r="K140" s="154"/>
      <c r="L140" s="154"/>
      <c r="M140" s="154"/>
      <c r="N140" s="157"/>
      <c r="O140" s="154"/>
      <c r="P140" s="154"/>
      <c r="Q140" s="154"/>
      <c r="R140" s="154"/>
      <c r="S140" s="154"/>
      <c r="T140" s="154"/>
      <c r="U140" s="154"/>
      <c r="V140" s="154"/>
      <c r="W140" s="154"/>
      <c r="X140" s="154"/>
      <c r="Y140" s="154"/>
      <c r="Z140" s="154"/>
      <c r="AA140" s="154"/>
      <c r="AB140" s="154"/>
      <c r="AC140" s="154"/>
      <c r="AD140" s="154"/>
      <c r="AE140" s="154"/>
      <c r="AF140" s="154"/>
      <c r="AG140" s="154"/>
      <c r="AH140" s="154"/>
      <c r="AI140" s="154"/>
    </row>
    <row r="141" spans="1:35" s="155" customFormat="1" x14ac:dyDescent="0.3">
      <c r="A141" s="154"/>
      <c r="B141" s="154"/>
      <c r="C141" s="154"/>
      <c r="D141" s="154"/>
      <c r="E141" s="154"/>
      <c r="F141" s="154"/>
      <c r="G141" s="154"/>
      <c r="H141" s="154"/>
      <c r="I141" s="154"/>
      <c r="J141" s="154"/>
      <c r="K141" s="154"/>
      <c r="L141" s="154"/>
      <c r="M141" s="154"/>
      <c r="N141" s="157"/>
      <c r="O141" s="154"/>
      <c r="P141" s="154"/>
      <c r="Q141" s="154"/>
      <c r="R141" s="154"/>
      <c r="S141" s="154"/>
      <c r="T141" s="154"/>
      <c r="U141" s="154"/>
      <c r="V141" s="154"/>
      <c r="W141" s="154"/>
      <c r="X141" s="154"/>
      <c r="Y141" s="154"/>
      <c r="Z141" s="154"/>
      <c r="AA141" s="154"/>
      <c r="AB141" s="154"/>
      <c r="AC141" s="154"/>
      <c r="AD141" s="154"/>
      <c r="AE141" s="154"/>
      <c r="AF141" s="154"/>
      <c r="AG141" s="154"/>
      <c r="AH141" s="154"/>
      <c r="AI141" s="154"/>
    </row>
    <row r="142" spans="1:35" s="155" customFormat="1" x14ac:dyDescent="0.3">
      <c r="A142" s="154"/>
      <c r="B142" s="154"/>
      <c r="C142" s="154"/>
      <c r="D142" s="154"/>
      <c r="E142" s="154"/>
      <c r="F142" s="154"/>
      <c r="G142" s="154"/>
      <c r="H142" s="154"/>
      <c r="I142" s="154"/>
      <c r="J142" s="154"/>
      <c r="K142" s="154"/>
      <c r="L142" s="154"/>
      <c r="M142" s="154"/>
      <c r="N142" s="157"/>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row>
    <row r="143" spans="1:35" s="155" customFormat="1" x14ac:dyDescent="0.3">
      <c r="A143" s="154"/>
      <c r="B143" s="154"/>
      <c r="C143" s="154"/>
      <c r="D143" s="154"/>
      <c r="E143" s="154"/>
      <c r="F143" s="154"/>
      <c r="G143" s="154"/>
      <c r="H143" s="154"/>
      <c r="I143" s="154"/>
      <c r="J143" s="154"/>
      <c r="K143" s="154"/>
      <c r="L143" s="154"/>
      <c r="M143" s="154"/>
      <c r="N143" s="157"/>
      <c r="O143" s="154"/>
      <c r="P143" s="154"/>
      <c r="Q143" s="154"/>
      <c r="R143" s="154"/>
      <c r="S143" s="154"/>
      <c r="T143" s="154"/>
      <c r="U143" s="154"/>
      <c r="V143" s="154"/>
      <c r="W143" s="154"/>
      <c r="X143" s="154"/>
      <c r="Y143" s="154"/>
      <c r="Z143" s="154"/>
      <c r="AA143" s="154"/>
      <c r="AB143" s="154"/>
      <c r="AC143" s="154"/>
      <c r="AD143" s="154"/>
      <c r="AE143" s="154"/>
      <c r="AF143" s="154"/>
      <c r="AG143" s="154"/>
      <c r="AH143" s="154"/>
      <c r="AI143" s="154"/>
    </row>
    <row r="144" spans="1:35" s="155" customFormat="1" x14ac:dyDescent="0.3">
      <c r="A144" s="154"/>
      <c r="B144" s="154"/>
      <c r="C144" s="154"/>
      <c r="D144" s="154"/>
      <c r="E144" s="154"/>
      <c r="F144" s="154"/>
      <c r="G144" s="154"/>
      <c r="H144" s="154"/>
      <c r="I144" s="154"/>
      <c r="J144" s="154"/>
      <c r="K144" s="154"/>
      <c r="L144" s="154"/>
      <c r="M144" s="154"/>
      <c r="N144" s="157"/>
      <c r="O144" s="154"/>
      <c r="P144" s="154"/>
      <c r="Q144" s="154"/>
      <c r="R144" s="154"/>
      <c r="S144" s="154"/>
      <c r="T144" s="154"/>
      <c r="U144" s="154"/>
      <c r="V144" s="154"/>
      <c r="W144" s="154"/>
      <c r="X144" s="154"/>
      <c r="Y144" s="154"/>
      <c r="Z144" s="154"/>
      <c r="AA144" s="154"/>
      <c r="AB144" s="154"/>
      <c r="AC144" s="154"/>
      <c r="AD144" s="154"/>
      <c r="AE144" s="154"/>
      <c r="AF144" s="154"/>
      <c r="AG144" s="154"/>
      <c r="AH144" s="154"/>
      <c r="AI144" s="154"/>
    </row>
    <row r="145" spans="1:35" s="155" customFormat="1" x14ac:dyDescent="0.3">
      <c r="A145" s="154"/>
      <c r="B145" s="154"/>
      <c r="C145" s="154"/>
      <c r="D145" s="154"/>
      <c r="E145" s="154"/>
      <c r="F145" s="154"/>
      <c r="G145" s="154"/>
      <c r="H145" s="154"/>
      <c r="I145" s="154"/>
      <c r="J145" s="154"/>
      <c r="K145" s="154"/>
      <c r="L145" s="154"/>
      <c r="M145" s="154"/>
      <c r="N145" s="157"/>
      <c r="O145" s="154"/>
      <c r="P145" s="154"/>
      <c r="Q145" s="154"/>
      <c r="R145" s="154"/>
      <c r="S145" s="154"/>
      <c r="T145" s="154"/>
      <c r="U145" s="154"/>
      <c r="V145" s="154"/>
      <c r="W145" s="154"/>
      <c r="X145" s="154"/>
      <c r="Y145" s="154"/>
      <c r="Z145" s="154"/>
      <c r="AA145" s="154"/>
      <c r="AB145" s="154"/>
      <c r="AC145" s="154"/>
      <c r="AD145" s="154"/>
      <c r="AE145" s="154"/>
      <c r="AF145" s="154"/>
      <c r="AG145" s="154"/>
      <c r="AH145" s="154"/>
      <c r="AI145" s="154"/>
    </row>
    <row r="146" spans="1:35" s="155" customFormat="1" x14ac:dyDescent="0.3">
      <c r="A146" s="154"/>
      <c r="B146" s="154"/>
      <c r="C146" s="154"/>
      <c r="D146" s="154"/>
      <c r="E146" s="154"/>
      <c r="F146" s="154"/>
      <c r="G146" s="154"/>
      <c r="H146" s="154"/>
      <c r="I146" s="154"/>
      <c r="J146" s="154"/>
      <c r="K146" s="154"/>
      <c r="L146" s="154"/>
      <c r="M146" s="154"/>
      <c r="N146" s="157"/>
      <c r="O146" s="154"/>
      <c r="P146" s="154"/>
      <c r="Q146" s="154"/>
      <c r="R146" s="154"/>
      <c r="S146" s="154"/>
      <c r="T146" s="154"/>
      <c r="U146" s="154"/>
      <c r="V146" s="154"/>
      <c r="W146" s="154"/>
      <c r="X146" s="154"/>
      <c r="Y146" s="154"/>
      <c r="Z146" s="154"/>
      <c r="AA146" s="154"/>
      <c r="AB146" s="154"/>
      <c r="AC146" s="154"/>
      <c r="AD146" s="154"/>
      <c r="AE146" s="154"/>
      <c r="AF146" s="154"/>
      <c r="AG146" s="154"/>
      <c r="AH146" s="154"/>
      <c r="AI146" s="154"/>
    </row>
    <row r="147" spans="1:35" s="155" customFormat="1" x14ac:dyDescent="0.3">
      <c r="A147" s="154"/>
      <c r="B147" s="154"/>
      <c r="C147" s="154"/>
      <c r="D147" s="154"/>
      <c r="E147" s="154"/>
      <c r="F147" s="154"/>
      <c r="G147" s="154"/>
      <c r="H147" s="154"/>
      <c r="I147" s="154"/>
      <c r="J147" s="154"/>
      <c r="K147" s="154"/>
      <c r="L147" s="154"/>
      <c r="M147" s="154"/>
      <c r="N147" s="157"/>
      <c r="O147" s="154"/>
      <c r="P147" s="154"/>
      <c r="Q147" s="154"/>
      <c r="R147" s="154"/>
      <c r="S147" s="154"/>
      <c r="T147" s="154"/>
      <c r="U147" s="154"/>
      <c r="V147" s="154"/>
      <c r="W147" s="154"/>
      <c r="X147" s="154"/>
      <c r="Y147" s="154"/>
      <c r="Z147" s="154"/>
      <c r="AA147" s="154"/>
      <c r="AB147" s="154"/>
      <c r="AC147" s="154"/>
      <c r="AD147" s="154"/>
      <c r="AE147" s="154"/>
      <c r="AF147" s="154"/>
      <c r="AG147" s="154"/>
      <c r="AH147" s="154"/>
      <c r="AI147" s="154"/>
    </row>
    <row r="148" spans="1:35" s="155" customFormat="1" x14ac:dyDescent="0.3">
      <c r="A148" s="154"/>
      <c r="B148" s="154"/>
      <c r="C148" s="154"/>
      <c r="D148" s="154"/>
      <c r="E148" s="154"/>
      <c r="F148" s="154"/>
      <c r="G148" s="154"/>
      <c r="H148" s="154"/>
      <c r="I148" s="154"/>
      <c r="J148" s="154"/>
      <c r="K148" s="154"/>
      <c r="L148" s="154"/>
      <c r="M148" s="154"/>
      <c r="N148" s="157"/>
      <c r="O148" s="154"/>
      <c r="P148" s="154"/>
      <c r="Q148" s="154"/>
      <c r="R148" s="154"/>
      <c r="S148" s="154"/>
      <c r="T148" s="154"/>
      <c r="U148" s="154"/>
      <c r="V148" s="154"/>
      <c r="W148" s="154"/>
      <c r="X148" s="154"/>
      <c r="Y148" s="154"/>
      <c r="Z148" s="154"/>
      <c r="AA148" s="154"/>
      <c r="AB148" s="154"/>
      <c r="AC148" s="154"/>
      <c r="AD148" s="154"/>
      <c r="AE148" s="154"/>
      <c r="AF148" s="154"/>
      <c r="AG148" s="154"/>
      <c r="AH148" s="154"/>
      <c r="AI148" s="154"/>
    </row>
    <row r="149" spans="1:35" s="155" customFormat="1" x14ac:dyDescent="0.3">
      <c r="A149" s="154"/>
      <c r="B149" s="154"/>
      <c r="C149" s="154"/>
      <c r="D149" s="154"/>
      <c r="E149" s="154"/>
      <c r="F149" s="154"/>
      <c r="G149" s="154"/>
      <c r="H149" s="154"/>
      <c r="I149" s="154"/>
      <c r="J149" s="154"/>
      <c r="K149" s="154"/>
      <c r="L149" s="154"/>
      <c r="M149" s="154"/>
      <c r="N149" s="157"/>
      <c r="O149" s="154"/>
      <c r="P149" s="154"/>
      <c r="Q149" s="154"/>
      <c r="R149" s="154"/>
      <c r="S149" s="154"/>
      <c r="T149" s="154"/>
      <c r="U149" s="154"/>
      <c r="V149" s="154"/>
      <c r="W149" s="154"/>
      <c r="X149" s="154"/>
      <c r="Y149" s="154"/>
      <c r="Z149" s="154"/>
      <c r="AA149" s="154"/>
      <c r="AB149" s="154"/>
      <c r="AC149" s="154"/>
      <c r="AD149" s="154"/>
      <c r="AE149" s="154"/>
      <c r="AF149" s="154"/>
      <c r="AG149" s="154"/>
      <c r="AH149" s="154"/>
      <c r="AI149" s="154"/>
    </row>
    <row r="150" spans="1:35" s="155" customFormat="1" x14ac:dyDescent="0.3">
      <c r="A150" s="154"/>
      <c r="B150" s="154"/>
      <c r="C150" s="154"/>
      <c r="D150" s="154"/>
      <c r="E150" s="154"/>
      <c r="F150" s="154"/>
      <c r="G150" s="154"/>
      <c r="H150" s="154"/>
      <c r="I150" s="154"/>
      <c r="J150" s="154"/>
      <c r="K150" s="154"/>
      <c r="L150" s="154"/>
      <c r="M150" s="154"/>
      <c r="N150" s="157"/>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row>
    <row r="151" spans="1:35" s="155" customFormat="1" x14ac:dyDescent="0.3">
      <c r="A151" s="154"/>
      <c r="B151" s="154"/>
      <c r="C151" s="154"/>
      <c r="D151" s="154"/>
      <c r="E151" s="154"/>
      <c r="F151" s="154"/>
      <c r="G151" s="154"/>
      <c r="H151" s="154"/>
      <c r="I151" s="154"/>
      <c r="J151" s="154"/>
      <c r="K151" s="154"/>
      <c r="L151" s="154"/>
      <c r="M151" s="154"/>
      <c r="N151" s="157"/>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row>
    <row r="152" spans="1:35" s="155" customFormat="1" x14ac:dyDescent="0.3">
      <c r="A152" s="154"/>
      <c r="B152" s="154"/>
      <c r="C152" s="154"/>
      <c r="D152" s="154"/>
      <c r="E152" s="154"/>
      <c r="F152" s="154"/>
      <c r="G152" s="154"/>
      <c r="H152" s="154"/>
      <c r="I152" s="154"/>
      <c r="J152" s="154"/>
      <c r="K152" s="154"/>
      <c r="L152" s="154"/>
      <c r="M152" s="154"/>
      <c r="N152" s="157"/>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row>
    <row r="153" spans="1:35" s="155" customFormat="1" x14ac:dyDescent="0.3">
      <c r="A153" s="154"/>
      <c r="B153" s="154"/>
      <c r="C153" s="154"/>
      <c r="D153" s="154"/>
      <c r="E153" s="154"/>
      <c r="F153" s="154"/>
      <c r="G153" s="154"/>
      <c r="H153" s="154"/>
      <c r="I153" s="154"/>
      <c r="J153" s="154"/>
      <c r="K153" s="154"/>
      <c r="L153" s="154"/>
      <c r="M153" s="154"/>
      <c r="N153" s="157"/>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row>
    <row r="154" spans="1:35" s="155" customFormat="1" x14ac:dyDescent="0.3">
      <c r="A154" s="154"/>
      <c r="B154" s="154"/>
      <c r="C154" s="154"/>
      <c r="D154" s="154"/>
      <c r="E154" s="154"/>
      <c r="F154" s="154"/>
      <c r="G154" s="154"/>
      <c r="H154" s="154"/>
      <c r="I154" s="154"/>
      <c r="J154" s="154"/>
      <c r="K154" s="154"/>
      <c r="L154" s="154"/>
      <c r="M154" s="154"/>
      <c r="N154" s="157"/>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row>
    <row r="155" spans="1:35" s="155" customFormat="1" x14ac:dyDescent="0.3">
      <c r="A155" s="154"/>
      <c r="B155" s="154"/>
      <c r="C155" s="154"/>
      <c r="D155" s="154"/>
      <c r="E155" s="154"/>
      <c r="F155" s="154"/>
      <c r="G155" s="154"/>
      <c r="H155" s="154"/>
      <c r="I155" s="154"/>
      <c r="J155" s="154"/>
      <c r="K155" s="154"/>
      <c r="L155" s="154"/>
      <c r="M155" s="154"/>
      <c r="N155" s="157"/>
      <c r="O155" s="154"/>
      <c r="P155" s="154"/>
      <c r="Q155" s="154"/>
      <c r="R155" s="154"/>
      <c r="S155" s="154"/>
      <c r="T155" s="154"/>
      <c r="U155" s="154"/>
      <c r="V155" s="154"/>
      <c r="W155" s="154"/>
      <c r="X155" s="154"/>
      <c r="Y155" s="154"/>
      <c r="Z155" s="154"/>
      <c r="AA155" s="154"/>
      <c r="AB155" s="154"/>
      <c r="AC155" s="154"/>
      <c r="AD155" s="154"/>
      <c r="AE155" s="154"/>
      <c r="AF155" s="154"/>
      <c r="AG155" s="154"/>
      <c r="AH155" s="154"/>
      <c r="AI155" s="154"/>
    </row>
    <row r="156" spans="1:35" s="155" customFormat="1" x14ac:dyDescent="0.3">
      <c r="A156" s="154"/>
      <c r="B156" s="154"/>
      <c r="C156" s="154"/>
      <c r="D156" s="154"/>
      <c r="E156" s="154"/>
      <c r="F156" s="154"/>
      <c r="G156" s="154"/>
      <c r="H156" s="154"/>
      <c r="I156" s="154"/>
      <c r="J156" s="154"/>
      <c r="K156" s="154"/>
      <c r="L156" s="154"/>
      <c r="M156" s="154"/>
      <c r="N156" s="157"/>
      <c r="O156" s="154"/>
      <c r="P156" s="154"/>
      <c r="Q156" s="154"/>
      <c r="R156" s="154"/>
      <c r="S156" s="154"/>
      <c r="T156" s="154"/>
      <c r="U156" s="154"/>
      <c r="V156" s="154"/>
      <c r="W156" s="154"/>
      <c r="X156" s="154"/>
      <c r="Y156" s="154"/>
      <c r="Z156" s="154"/>
      <c r="AA156" s="154"/>
      <c r="AB156" s="154"/>
      <c r="AC156" s="154"/>
      <c r="AD156" s="154"/>
      <c r="AE156" s="154"/>
      <c r="AF156" s="154"/>
      <c r="AG156" s="154"/>
      <c r="AH156" s="154"/>
      <c r="AI156" s="154"/>
    </row>
    <row r="157" spans="1:35" s="155" customFormat="1" x14ac:dyDescent="0.3">
      <c r="A157" s="154"/>
      <c r="B157" s="154"/>
      <c r="C157" s="154"/>
      <c r="D157" s="154"/>
      <c r="E157" s="154"/>
      <c r="F157" s="154"/>
      <c r="G157" s="154"/>
      <c r="H157" s="154"/>
      <c r="I157" s="154"/>
      <c r="J157" s="154"/>
      <c r="K157" s="154"/>
      <c r="L157" s="154"/>
      <c r="M157" s="154"/>
      <c r="N157" s="157"/>
      <c r="O157" s="154"/>
      <c r="P157" s="154"/>
      <c r="Q157" s="154"/>
      <c r="R157" s="154"/>
      <c r="S157" s="154"/>
      <c r="T157" s="154"/>
      <c r="U157" s="154"/>
      <c r="V157" s="154"/>
      <c r="W157" s="154"/>
      <c r="X157" s="154"/>
      <c r="Y157" s="154"/>
      <c r="Z157" s="154"/>
      <c r="AA157" s="154"/>
      <c r="AB157" s="154"/>
      <c r="AC157" s="154"/>
      <c r="AD157" s="154"/>
      <c r="AE157" s="154"/>
      <c r="AF157" s="154"/>
      <c r="AG157" s="154"/>
      <c r="AH157" s="154"/>
      <c r="AI157" s="154"/>
    </row>
    <row r="158" spans="1:35" s="155" customFormat="1" x14ac:dyDescent="0.3">
      <c r="A158" s="154"/>
      <c r="B158" s="154"/>
      <c r="C158" s="154"/>
      <c r="D158" s="154"/>
      <c r="E158" s="154"/>
      <c r="F158" s="154"/>
      <c r="G158" s="154"/>
      <c r="H158" s="154"/>
      <c r="I158" s="154"/>
      <c r="J158" s="154"/>
      <c r="K158" s="154"/>
      <c r="L158" s="154"/>
      <c r="M158" s="154"/>
      <c r="N158" s="157"/>
      <c r="O158" s="154"/>
      <c r="P158" s="154"/>
      <c r="Q158" s="154"/>
      <c r="R158" s="154"/>
      <c r="S158" s="154"/>
      <c r="T158" s="154"/>
      <c r="U158" s="154"/>
      <c r="V158" s="154"/>
      <c r="W158" s="154"/>
      <c r="X158" s="154"/>
      <c r="Y158" s="154"/>
      <c r="Z158" s="154"/>
      <c r="AA158" s="154"/>
      <c r="AB158" s="154"/>
      <c r="AC158" s="154"/>
      <c r="AD158" s="154"/>
      <c r="AE158" s="154"/>
      <c r="AF158" s="154"/>
      <c r="AG158" s="154"/>
      <c r="AH158" s="154"/>
      <c r="AI158" s="154"/>
    </row>
    <row r="159" spans="1:35" s="155" customFormat="1" x14ac:dyDescent="0.3">
      <c r="A159" s="154"/>
      <c r="B159" s="154"/>
      <c r="C159" s="154"/>
      <c r="D159" s="154"/>
      <c r="E159" s="154"/>
      <c r="F159" s="154"/>
      <c r="G159" s="154"/>
      <c r="H159" s="154"/>
      <c r="I159" s="154"/>
      <c r="J159" s="154"/>
      <c r="K159" s="154"/>
      <c r="L159" s="154"/>
      <c r="M159" s="154"/>
      <c r="N159" s="157"/>
      <c r="O159" s="154"/>
      <c r="P159" s="154"/>
      <c r="Q159" s="154"/>
      <c r="R159" s="154"/>
      <c r="S159" s="154"/>
      <c r="T159" s="154"/>
      <c r="U159" s="154"/>
      <c r="V159" s="154"/>
      <c r="W159" s="154"/>
      <c r="X159" s="154"/>
      <c r="Y159" s="154"/>
      <c r="Z159" s="154"/>
      <c r="AA159" s="154"/>
      <c r="AB159" s="154"/>
      <c r="AC159" s="154"/>
      <c r="AD159" s="154"/>
      <c r="AE159" s="154"/>
      <c r="AF159" s="154"/>
      <c r="AG159" s="154"/>
      <c r="AH159" s="154"/>
      <c r="AI159" s="154"/>
    </row>
    <row r="160" spans="1:35" s="155" customFormat="1" x14ac:dyDescent="0.3">
      <c r="A160" s="154"/>
      <c r="B160" s="154"/>
      <c r="C160" s="154"/>
      <c r="D160" s="154"/>
      <c r="E160" s="154"/>
      <c r="F160" s="154"/>
      <c r="G160" s="154"/>
      <c r="H160" s="154"/>
      <c r="I160" s="154"/>
      <c r="J160" s="154"/>
      <c r="K160" s="154"/>
      <c r="L160" s="154"/>
      <c r="M160" s="154"/>
      <c r="N160" s="157"/>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row>
    <row r="161" spans="1:35" s="155" customFormat="1" x14ac:dyDescent="0.3">
      <c r="A161" s="154"/>
      <c r="B161" s="154"/>
      <c r="C161" s="154"/>
      <c r="D161" s="154"/>
      <c r="E161" s="154"/>
      <c r="F161" s="154"/>
      <c r="G161" s="154"/>
      <c r="H161" s="154"/>
      <c r="I161" s="154"/>
      <c r="J161" s="154"/>
      <c r="K161" s="154"/>
      <c r="L161" s="154"/>
      <c r="M161" s="154"/>
      <c r="N161" s="157"/>
      <c r="O161" s="154"/>
      <c r="P161" s="154"/>
      <c r="Q161" s="154"/>
      <c r="R161" s="154"/>
      <c r="S161" s="154"/>
      <c r="T161" s="154"/>
      <c r="U161" s="154"/>
      <c r="V161" s="154"/>
      <c r="W161" s="154"/>
      <c r="X161" s="154"/>
      <c r="Y161" s="154"/>
      <c r="Z161" s="154"/>
      <c r="AA161" s="154"/>
      <c r="AB161" s="154"/>
      <c r="AC161" s="154"/>
      <c r="AD161" s="154"/>
      <c r="AE161" s="154"/>
      <c r="AF161" s="154"/>
      <c r="AG161" s="154"/>
      <c r="AH161" s="154"/>
      <c r="AI161" s="154"/>
    </row>
    <row r="162" spans="1:35" s="155" customFormat="1" x14ac:dyDescent="0.3">
      <c r="A162" s="154"/>
      <c r="B162" s="154"/>
      <c r="C162" s="154"/>
      <c r="D162" s="154"/>
      <c r="E162" s="154"/>
      <c r="F162" s="154"/>
      <c r="G162" s="154"/>
      <c r="H162" s="154"/>
      <c r="I162" s="154"/>
      <c r="J162" s="154"/>
      <c r="K162" s="154"/>
      <c r="L162" s="154"/>
      <c r="M162" s="154"/>
      <c r="N162" s="157"/>
      <c r="O162" s="154"/>
      <c r="P162" s="154"/>
      <c r="Q162" s="154"/>
      <c r="R162" s="154"/>
      <c r="S162" s="154"/>
      <c r="T162" s="154"/>
      <c r="U162" s="154"/>
      <c r="V162" s="154"/>
      <c r="W162" s="154"/>
      <c r="X162" s="154"/>
      <c r="Y162" s="154"/>
      <c r="Z162" s="154"/>
      <c r="AA162" s="154"/>
      <c r="AB162" s="154"/>
      <c r="AC162" s="154"/>
      <c r="AD162" s="154"/>
      <c r="AE162" s="154"/>
      <c r="AF162" s="154"/>
      <c r="AG162" s="154"/>
      <c r="AH162" s="154"/>
      <c r="AI162" s="154"/>
    </row>
    <row r="163" spans="1:35" s="155" customFormat="1" x14ac:dyDescent="0.3">
      <c r="A163" s="154"/>
      <c r="B163" s="154"/>
      <c r="C163" s="154"/>
      <c r="D163" s="154"/>
      <c r="E163" s="154"/>
      <c r="F163" s="154"/>
      <c r="G163" s="154"/>
      <c r="H163" s="154"/>
      <c r="I163" s="154"/>
      <c r="J163" s="154"/>
      <c r="K163" s="154"/>
      <c r="L163" s="154"/>
      <c r="M163" s="154"/>
      <c r="N163" s="157"/>
      <c r="O163" s="154"/>
      <c r="P163" s="154"/>
      <c r="Q163" s="154"/>
      <c r="R163" s="154"/>
      <c r="S163" s="154"/>
      <c r="T163" s="154"/>
      <c r="U163" s="154"/>
      <c r="V163" s="154"/>
      <c r="W163" s="154"/>
      <c r="X163" s="154"/>
      <c r="Y163" s="154"/>
      <c r="Z163" s="154"/>
      <c r="AA163" s="154"/>
      <c r="AB163" s="154"/>
      <c r="AC163" s="154"/>
      <c r="AD163" s="154"/>
      <c r="AE163" s="154"/>
      <c r="AF163" s="154"/>
      <c r="AG163" s="154"/>
      <c r="AH163" s="154"/>
      <c r="AI163" s="154"/>
    </row>
    <row r="164" spans="1:35" s="155" customFormat="1" x14ac:dyDescent="0.3">
      <c r="A164" s="154"/>
      <c r="B164" s="154"/>
      <c r="C164" s="154"/>
      <c r="D164" s="154"/>
      <c r="E164" s="154"/>
      <c r="F164" s="154"/>
      <c r="G164" s="154"/>
      <c r="H164" s="154"/>
      <c r="I164" s="154"/>
      <c r="J164" s="154"/>
      <c r="K164" s="154"/>
      <c r="L164" s="154"/>
      <c r="M164" s="154"/>
      <c r="N164" s="157"/>
      <c r="O164" s="154"/>
      <c r="P164" s="154"/>
      <c r="Q164" s="154"/>
      <c r="R164" s="154"/>
      <c r="S164" s="154"/>
      <c r="T164" s="154"/>
      <c r="U164" s="154"/>
      <c r="V164" s="154"/>
      <c r="W164" s="154"/>
      <c r="X164" s="154"/>
      <c r="Y164" s="154"/>
      <c r="Z164" s="154"/>
      <c r="AA164" s="154"/>
      <c r="AB164" s="154"/>
      <c r="AC164" s="154"/>
      <c r="AD164" s="154"/>
      <c r="AE164" s="154"/>
      <c r="AF164" s="154"/>
      <c r="AG164" s="154"/>
      <c r="AH164" s="154"/>
      <c r="AI164" s="154"/>
    </row>
    <row r="165" spans="1:35" s="155" customFormat="1" x14ac:dyDescent="0.3">
      <c r="A165" s="154"/>
      <c r="B165" s="154"/>
      <c r="C165" s="154"/>
      <c r="D165" s="154"/>
      <c r="E165" s="154"/>
      <c r="F165" s="154"/>
      <c r="G165" s="154"/>
      <c r="H165" s="154"/>
      <c r="I165" s="154"/>
      <c r="J165" s="154"/>
      <c r="K165" s="154"/>
      <c r="L165" s="154"/>
      <c r="M165" s="154"/>
      <c r="N165" s="157"/>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row>
    <row r="166" spans="1:35" s="155" customFormat="1" x14ac:dyDescent="0.3">
      <c r="A166" s="154"/>
      <c r="B166" s="154"/>
      <c r="C166" s="154"/>
      <c r="D166" s="154"/>
      <c r="E166" s="154"/>
      <c r="F166" s="154"/>
      <c r="G166" s="154"/>
      <c r="H166" s="154"/>
      <c r="I166" s="154"/>
      <c r="J166" s="154"/>
      <c r="K166" s="154"/>
      <c r="L166" s="154"/>
      <c r="M166" s="154"/>
      <c r="N166" s="157"/>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row>
    <row r="167" spans="1:35" s="155" customFormat="1" x14ac:dyDescent="0.3">
      <c r="A167" s="154"/>
      <c r="B167" s="154"/>
      <c r="C167" s="154"/>
      <c r="D167" s="154"/>
      <c r="E167" s="154"/>
      <c r="F167" s="154"/>
      <c r="G167" s="154"/>
      <c r="H167" s="154"/>
      <c r="I167" s="154"/>
      <c r="J167" s="154"/>
      <c r="K167" s="154"/>
      <c r="L167" s="154"/>
      <c r="M167" s="154"/>
      <c r="N167" s="157"/>
      <c r="O167" s="154"/>
      <c r="P167" s="154"/>
      <c r="Q167" s="154"/>
      <c r="R167" s="154"/>
      <c r="S167" s="154"/>
      <c r="T167" s="154"/>
      <c r="U167" s="154"/>
      <c r="V167" s="154"/>
      <c r="W167" s="154"/>
      <c r="X167" s="154"/>
      <c r="Y167" s="154"/>
      <c r="Z167" s="154"/>
      <c r="AA167" s="154"/>
      <c r="AB167" s="154"/>
      <c r="AC167" s="154"/>
      <c r="AD167" s="154"/>
      <c r="AE167" s="154"/>
      <c r="AF167" s="154"/>
      <c r="AG167" s="154"/>
      <c r="AH167" s="154"/>
      <c r="AI167" s="154"/>
    </row>
    <row r="168" spans="1:35" s="155" customFormat="1" x14ac:dyDescent="0.3">
      <c r="A168" s="154"/>
      <c r="B168" s="154"/>
      <c r="C168" s="154"/>
      <c r="D168" s="154"/>
      <c r="E168" s="154"/>
      <c r="F168" s="154"/>
      <c r="G168" s="154"/>
      <c r="H168" s="154"/>
      <c r="I168" s="154"/>
      <c r="J168" s="154"/>
      <c r="K168" s="154"/>
      <c r="L168" s="154"/>
      <c r="M168" s="154"/>
      <c r="N168" s="157"/>
      <c r="O168" s="154"/>
      <c r="P168" s="154"/>
      <c r="Q168" s="154"/>
      <c r="R168" s="154"/>
      <c r="S168" s="154"/>
      <c r="T168" s="154"/>
      <c r="U168" s="154"/>
      <c r="V168" s="154"/>
      <c r="W168" s="154"/>
      <c r="X168" s="154"/>
      <c r="Y168" s="154"/>
      <c r="Z168" s="154"/>
      <c r="AA168" s="154"/>
      <c r="AB168" s="154"/>
      <c r="AC168" s="154"/>
      <c r="AD168" s="154"/>
      <c r="AE168" s="154"/>
      <c r="AF168" s="154"/>
      <c r="AG168" s="154"/>
      <c r="AH168" s="154"/>
      <c r="AI168" s="154"/>
    </row>
    <row r="169" spans="1:35" s="155" customFormat="1" x14ac:dyDescent="0.3">
      <c r="A169" s="154"/>
      <c r="B169" s="154"/>
      <c r="C169" s="154"/>
      <c r="D169" s="154"/>
      <c r="E169" s="154"/>
      <c r="F169" s="154"/>
      <c r="G169" s="154"/>
      <c r="H169" s="154"/>
      <c r="I169" s="154"/>
      <c r="J169" s="154"/>
      <c r="K169" s="154"/>
      <c r="L169" s="154"/>
      <c r="M169" s="154"/>
      <c r="N169" s="157"/>
      <c r="O169" s="154"/>
      <c r="P169" s="154"/>
      <c r="Q169" s="154"/>
      <c r="R169" s="154"/>
      <c r="S169" s="154"/>
      <c r="T169" s="154"/>
      <c r="U169" s="154"/>
      <c r="V169" s="154"/>
      <c r="W169" s="154"/>
      <c r="X169" s="154"/>
      <c r="Y169" s="154"/>
      <c r="Z169" s="154"/>
      <c r="AA169" s="154"/>
      <c r="AB169" s="154"/>
      <c r="AC169" s="154"/>
      <c r="AD169" s="154"/>
      <c r="AE169" s="154"/>
      <c r="AF169" s="154"/>
      <c r="AG169" s="154"/>
      <c r="AH169" s="154"/>
      <c r="AI169" s="154"/>
    </row>
    <row r="170" spans="1:35" s="155" customFormat="1" x14ac:dyDescent="0.3">
      <c r="A170" s="154"/>
      <c r="B170" s="154"/>
      <c r="C170" s="154"/>
      <c r="D170" s="154"/>
      <c r="E170" s="154"/>
      <c r="F170" s="154"/>
      <c r="G170" s="154"/>
      <c r="H170" s="154"/>
      <c r="I170" s="154"/>
      <c r="J170" s="154"/>
      <c r="K170" s="154"/>
      <c r="L170" s="154"/>
      <c r="M170" s="154"/>
      <c r="N170" s="157"/>
      <c r="O170" s="154"/>
      <c r="P170" s="154"/>
      <c r="Q170" s="154"/>
      <c r="R170" s="154"/>
      <c r="S170" s="154"/>
      <c r="T170" s="154"/>
      <c r="U170" s="154"/>
      <c r="V170" s="154"/>
      <c r="W170" s="154"/>
      <c r="X170" s="154"/>
      <c r="Y170" s="154"/>
      <c r="Z170" s="154"/>
      <c r="AA170" s="154"/>
      <c r="AB170" s="154"/>
      <c r="AC170" s="154"/>
      <c r="AD170" s="154"/>
      <c r="AE170" s="154"/>
      <c r="AF170" s="154"/>
      <c r="AG170" s="154"/>
      <c r="AH170" s="154"/>
      <c r="AI170" s="154"/>
    </row>
    <row r="171" spans="1:35" s="155" customFormat="1" x14ac:dyDescent="0.3">
      <c r="A171" s="154"/>
      <c r="B171" s="154"/>
      <c r="C171" s="154"/>
      <c r="D171" s="154"/>
      <c r="E171" s="154"/>
      <c r="F171" s="154"/>
      <c r="G171" s="154"/>
      <c r="H171" s="154"/>
      <c r="I171" s="154"/>
      <c r="J171" s="154"/>
      <c r="K171" s="154"/>
      <c r="L171" s="154"/>
      <c r="M171" s="154"/>
      <c r="N171" s="157"/>
      <c r="O171" s="154"/>
      <c r="P171" s="154"/>
      <c r="Q171" s="154"/>
      <c r="R171" s="154"/>
      <c r="S171" s="154"/>
      <c r="T171" s="154"/>
      <c r="U171" s="154"/>
      <c r="V171" s="154"/>
      <c r="W171" s="154"/>
      <c r="X171" s="154"/>
      <c r="Y171" s="154"/>
      <c r="Z171" s="154"/>
      <c r="AA171" s="154"/>
      <c r="AB171" s="154"/>
      <c r="AC171" s="154"/>
      <c r="AD171" s="154"/>
      <c r="AE171" s="154"/>
      <c r="AF171" s="154"/>
      <c r="AG171" s="154"/>
      <c r="AH171" s="154"/>
      <c r="AI171" s="154"/>
    </row>
    <row r="172" spans="1:35" s="155" customFormat="1" x14ac:dyDescent="0.3">
      <c r="A172" s="154"/>
      <c r="B172" s="154"/>
      <c r="C172" s="154"/>
      <c r="D172" s="154"/>
      <c r="E172" s="154"/>
      <c r="F172" s="154"/>
      <c r="G172" s="154"/>
      <c r="H172" s="154"/>
      <c r="I172" s="154"/>
      <c r="J172" s="154"/>
      <c r="K172" s="154"/>
      <c r="L172" s="154"/>
      <c r="M172" s="154"/>
      <c r="N172" s="157"/>
      <c r="O172" s="154"/>
      <c r="P172" s="154"/>
      <c r="Q172" s="154"/>
      <c r="R172" s="154"/>
      <c r="S172" s="154"/>
      <c r="T172" s="154"/>
      <c r="U172" s="154"/>
      <c r="V172" s="154"/>
      <c r="W172" s="154"/>
      <c r="X172" s="154"/>
      <c r="Y172" s="154"/>
      <c r="Z172" s="154"/>
      <c r="AA172" s="154"/>
      <c r="AB172" s="154"/>
      <c r="AC172" s="154"/>
      <c r="AD172" s="154"/>
      <c r="AE172" s="154"/>
      <c r="AF172" s="154"/>
      <c r="AG172" s="154"/>
      <c r="AH172" s="154"/>
      <c r="AI172" s="154"/>
    </row>
    <row r="173" spans="1:35" s="155" customFormat="1" x14ac:dyDescent="0.3">
      <c r="A173" s="154"/>
      <c r="B173" s="154"/>
      <c r="C173" s="154"/>
      <c r="D173" s="154"/>
      <c r="E173" s="154"/>
      <c r="F173" s="154"/>
      <c r="G173" s="154"/>
      <c r="H173" s="154"/>
      <c r="I173" s="154"/>
      <c r="J173" s="154"/>
      <c r="K173" s="154"/>
      <c r="L173" s="154"/>
      <c r="M173" s="154"/>
      <c r="N173" s="157"/>
      <c r="O173" s="154"/>
      <c r="P173" s="154"/>
      <c r="Q173" s="154"/>
      <c r="R173" s="154"/>
      <c r="S173" s="154"/>
      <c r="T173" s="154"/>
      <c r="U173" s="154"/>
      <c r="V173" s="154"/>
      <c r="W173" s="154"/>
      <c r="X173" s="154"/>
      <c r="Y173" s="154"/>
      <c r="Z173" s="154"/>
      <c r="AA173" s="154"/>
      <c r="AB173" s="154"/>
      <c r="AC173" s="154"/>
      <c r="AD173" s="154"/>
      <c r="AE173" s="154"/>
      <c r="AF173" s="154"/>
      <c r="AG173" s="154"/>
      <c r="AH173" s="154"/>
      <c r="AI173" s="154"/>
    </row>
    <row r="174" spans="1:35" s="155" customFormat="1" x14ac:dyDescent="0.3">
      <c r="A174" s="154"/>
      <c r="B174" s="154"/>
      <c r="C174" s="154"/>
      <c r="D174" s="154"/>
      <c r="E174" s="154"/>
      <c r="F174" s="154"/>
      <c r="G174" s="154"/>
      <c r="H174" s="154"/>
      <c r="I174" s="154"/>
      <c r="J174" s="154"/>
      <c r="K174" s="154"/>
      <c r="L174" s="154"/>
      <c r="M174" s="154"/>
      <c r="N174" s="157"/>
      <c r="O174" s="154"/>
      <c r="P174" s="154"/>
      <c r="Q174" s="154"/>
      <c r="R174" s="154"/>
      <c r="S174" s="154"/>
      <c r="T174" s="154"/>
      <c r="U174" s="154"/>
      <c r="V174" s="154"/>
      <c r="W174" s="154"/>
      <c r="X174" s="154"/>
      <c r="Y174" s="154"/>
      <c r="Z174" s="154"/>
      <c r="AA174" s="154"/>
      <c r="AB174" s="154"/>
      <c r="AC174" s="154"/>
      <c r="AD174" s="154"/>
      <c r="AE174" s="154"/>
      <c r="AF174" s="154"/>
      <c r="AG174" s="154"/>
      <c r="AH174" s="154"/>
      <c r="AI174" s="154"/>
    </row>
    <row r="175" spans="1:35" s="155" customFormat="1" x14ac:dyDescent="0.3">
      <c r="A175" s="154"/>
      <c r="B175" s="154"/>
      <c r="C175" s="154"/>
      <c r="D175" s="154"/>
      <c r="E175" s="154"/>
      <c r="F175" s="154"/>
      <c r="G175" s="154"/>
      <c r="H175" s="154"/>
      <c r="I175" s="154"/>
      <c r="J175" s="154"/>
      <c r="K175" s="154"/>
      <c r="L175" s="154"/>
      <c r="M175" s="154"/>
      <c r="N175" s="157"/>
      <c r="O175" s="154"/>
      <c r="P175" s="154"/>
      <c r="Q175" s="154"/>
      <c r="R175" s="154"/>
      <c r="S175" s="154"/>
      <c r="T175" s="154"/>
      <c r="U175" s="154"/>
      <c r="V175" s="154"/>
      <c r="W175" s="154"/>
      <c r="X175" s="154"/>
      <c r="Y175" s="154"/>
      <c r="Z175" s="154"/>
      <c r="AA175" s="154"/>
      <c r="AB175" s="154"/>
      <c r="AC175" s="154"/>
      <c r="AD175" s="154"/>
      <c r="AE175" s="154"/>
      <c r="AF175" s="154"/>
      <c r="AG175" s="154"/>
      <c r="AH175" s="154"/>
      <c r="AI175" s="154"/>
    </row>
    <row r="176" spans="1:35" s="155" customFormat="1" x14ac:dyDescent="0.3">
      <c r="A176" s="154"/>
      <c r="B176" s="154"/>
      <c r="C176" s="154"/>
      <c r="D176" s="154"/>
      <c r="E176" s="154"/>
      <c r="F176" s="154"/>
      <c r="G176" s="154"/>
      <c r="H176" s="154"/>
      <c r="I176" s="154"/>
      <c r="J176" s="154"/>
      <c r="K176" s="154"/>
      <c r="L176" s="154"/>
      <c r="M176" s="154"/>
      <c r="N176" s="157"/>
      <c r="O176" s="154"/>
      <c r="P176" s="154"/>
      <c r="Q176" s="154"/>
      <c r="R176" s="154"/>
      <c r="S176" s="154"/>
      <c r="T176" s="154"/>
      <c r="U176" s="154"/>
      <c r="V176" s="154"/>
      <c r="W176" s="154"/>
      <c r="X176" s="154"/>
      <c r="Y176" s="154"/>
      <c r="Z176" s="154"/>
      <c r="AA176" s="154"/>
      <c r="AB176" s="154"/>
      <c r="AC176" s="154"/>
      <c r="AD176" s="154"/>
      <c r="AE176" s="154"/>
      <c r="AF176" s="154"/>
      <c r="AG176" s="154"/>
      <c r="AH176" s="154"/>
      <c r="AI176" s="154"/>
    </row>
    <row r="177" spans="1:35" s="155" customFormat="1" x14ac:dyDescent="0.3">
      <c r="A177" s="154"/>
      <c r="B177" s="154"/>
      <c r="C177" s="154"/>
      <c r="D177" s="154"/>
      <c r="E177" s="154"/>
      <c r="F177" s="154"/>
      <c r="G177" s="154"/>
      <c r="H177" s="154"/>
      <c r="I177" s="154"/>
      <c r="J177" s="154"/>
      <c r="K177" s="154"/>
      <c r="L177" s="154"/>
      <c r="M177" s="154"/>
      <c r="N177" s="157"/>
      <c r="O177" s="154"/>
      <c r="P177" s="154"/>
      <c r="Q177" s="154"/>
      <c r="R177" s="154"/>
      <c r="S177" s="154"/>
      <c r="T177" s="154"/>
      <c r="U177" s="154"/>
      <c r="V177" s="154"/>
      <c r="W177" s="154"/>
      <c r="X177" s="154"/>
      <c r="Y177" s="154"/>
      <c r="Z177" s="154"/>
      <c r="AA177" s="154"/>
      <c r="AB177" s="154"/>
      <c r="AC177" s="154"/>
      <c r="AD177" s="154"/>
      <c r="AE177" s="154"/>
      <c r="AF177" s="154"/>
      <c r="AG177" s="154"/>
      <c r="AH177" s="154"/>
      <c r="AI177" s="154"/>
    </row>
    <row r="178" spans="1:35" s="155" customFormat="1" x14ac:dyDescent="0.3">
      <c r="A178" s="154"/>
      <c r="B178" s="154"/>
      <c r="C178" s="154"/>
      <c r="D178" s="154"/>
      <c r="E178" s="154"/>
      <c r="F178" s="154"/>
      <c r="G178" s="154"/>
      <c r="H178" s="154"/>
      <c r="I178" s="154"/>
      <c r="J178" s="154"/>
      <c r="K178" s="154"/>
      <c r="L178" s="154"/>
      <c r="M178" s="154"/>
      <c r="N178" s="157"/>
      <c r="O178" s="154"/>
      <c r="P178" s="154"/>
      <c r="Q178" s="154"/>
      <c r="R178" s="154"/>
      <c r="S178" s="154"/>
      <c r="T178" s="154"/>
      <c r="U178" s="154"/>
      <c r="V178" s="154"/>
      <c r="W178" s="154"/>
      <c r="X178" s="154"/>
      <c r="Y178" s="154"/>
      <c r="Z178" s="154"/>
      <c r="AA178" s="154"/>
      <c r="AB178" s="154"/>
      <c r="AC178" s="154"/>
      <c r="AD178" s="154"/>
      <c r="AE178" s="154"/>
      <c r="AF178" s="154"/>
      <c r="AG178" s="154"/>
      <c r="AH178" s="154"/>
      <c r="AI178" s="154"/>
    </row>
    <row r="179" spans="1:35" s="155" customFormat="1" x14ac:dyDescent="0.3">
      <c r="A179" s="154"/>
      <c r="B179" s="154"/>
      <c r="C179" s="154"/>
      <c r="D179" s="154"/>
      <c r="E179" s="154"/>
      <c r="F179" s="154"/>
      <c r="G179" s="154"/>
      <c r="H179" s="154"/>
      <c r="I179" s="154"/>
      <c r="J179" s="154"/>
      <c r="K179" s="154"/>
      <c r="L179" s="154"/>
      <c r="M179" s="154"/>
      <c r="N179" s="157"/>
      <c r="O179" s="154"/>
      <c r="P179" s="154"/>
      <c r="Q179" s="154"/>
      <c r="R179" s="154"/>
      <c r="S179" s="154"/>
      <c r="T179" s="154"/>
      <c r="U179" s="154"/>
      <c r="V179" s="154"/>
      <c r="W179" s="154"/>
      <c r="X179" s="154"/>
      <c r="Y179" s="154"/>
      <c r="Z179" s="154"/>
      <c r="AA179" s="154"/>
      <c r="AB179" s="154"/>
      <c r="AC179" s="154"/>
      <c r="AD179" s="154"/>
      <c r="AE179" s="154"/>
      <c r="AF179" s="154"/>
      <c r="AG179" s="154"/>
      <c r="AH179" s="154"/>
      <c r="AI179" s="154"/>
    </row>
    <row r="180" spans="1:35" s="155" customFormat="1" x14ac:dyDescent="0.3">
      <c r="A180" s="154"/>
      <c r="B180" s="154"/>
      <c r="C180" s="154"/>
      <c r="D180" s="154"/>
      <c r="E180" s="154"/>
      <c r="F180" s="154"/>
      <c r="G180" s="154"/>
      <c r="H180" s="154"/>
      <c r="I180" s="154"/>
      <c r="J180" s="154"/>
      <c r="K180" s="154"/>
      <c r="L180" s="154"/>
      <c r="M180" s="154"/>
      <c r="N180" s="157"/>
      <c r="O180" s="154"/>
      <c r="P180" s="154"/>
      <c r="Q180" s="154"/>
      <c r="R180" s="154"/>
      <c r="S180" s="154"/>
      <c r="T180" s="154"/>
      <c r="U180" s="154"/>
      <c r="V180" s="154"/>
      <c r="W180" s="154"/>
      <c r="X180" s="154"/>
      <c r="Y180" s="154"/>
      <c r="Z180" s="154"/>
      <c r="AA180" s="154"/>
      <c r="AB180" s="154"/>
      <c r="AC180" s="154"/>
      <c r="AD180" s="154"/>
      <c r="AE180" s="154"/>
      <c r="AF180" s="154"/>
      <c r="AG180" s="154"/>
      <c r="AH180" s="154"/>
      <c r="AI180" s="154"/>
    </row>
    <row r="181" spans="1:35" s="155" customFormat="1" x14ac:dyDescent="0.3">
      <c r="A181" s="154"/>
      <c r="B181" s="154"/>
      <c r="C181" s="154"/>
      <c r="D181" s="154"/>
      <c r="E181" s="154"/>
      <c r="F181" s="154"/>
      <c r="G181" s="154"/>
      <c r="H181" s="154"/>
      <c r="I181" s="154"/>
      <c r="J181" s="154"/>
      <c r="K181" s="154"/>
      <c r="L181" s="154"/>
      <c r="M181" s="154"/>
      <c r="N181" s="157"/>
      <c r="O181" s="154"/>
      <c r="P181" s="154"/>
      <c r="Q181" s="154"/>
      <c r="R181" s="154"/>
      <c r="S181" s="154"/>
      <c r="T181" s="154"/>
      <c r="U181" s="154"/>
      <c r="V181" s="154"/>
      <c r="W181" s="154"/>
      <c r="X181" s="154"/>
      <c r="Y181" s="154"/>
      <c r="Z181" s="154"/>
      <c r="AA181" s="154"/>
      <c r="AB181" s="154"/>
      <c r="AC181" s="154"/>
      <c r="AD181" s="154"/>
      <c r="AE181" s="154"/>
      <c r="AF181" s="154"/>
      <c r="AG181" s="154"/>
      <c r="AH181" s="154"/>
      <c r="AI181" s="154"/>
    </row>
    <row r="182" spans="1:35" s="155" customFormat="1" x14ac:dyDescent="0.3">
      <c r="A182" s="154"/>
      <c r="B182" s="154"/>
      <c r="C182" s="154"/>
      <c r="D182" s="154"/>
      <c r="E182" s="154"/>
      <c r="F182" s="154"/>
      <c r="G182" s="154"/>
      <c r="H182" s="154"/>
      <c r="I182" s="154"/>
      <c r="J182" s="154"/>
      <c r="K182" s="154"/>
      <c r="L182" s="154"/>
      <c r="M182" s="154"/>
      <c r="N182" s="157"/>
      <c r="O182" s="154"/>
      <c r="P182" s="154"/>
      <c r="Q182" s="154"/>
      <c r="R182" s="154"/>
      <c r="S182" s="154"/>
      <c r="T182" s="154"/>
      <c r="U182" s="154"/>
      <c r="V182" s="154"/>
      <c r="W182" s="154"/>
      <c r="X182" s="154"/>
      <c r="Y182" s="154"/>
      <c r="Z182" s="154"/>
      <c r="AA182" s="154"/>
      <c r="AB182" s="154"/>
      <c r="AC182" s="154"/>
      <c r="AD182" s="154"/>
      <c r="AE182" s="154"/>
      <c r="AF182" s="154"/>
      <c r="AG182" s="154"/>
      <c r="AH182" s="154"/>
      <c r="AI182" s="154"/>
    </row>
    <row r="183" spans="1:35" s="155" customFormat="1" x14ac:dyDescent="0.3">
      <c r="A183" s="154"/>
      <c r="B183" s="154"/>
      <c r="C183" s="154"/>
      <c r="D183" s="154"/>
      <c r="E183" s="154"/>
      <c r="F183" s="154"/>
      <c r="G183" s="154"/>
      <c r="H183" s="154"/>
      <c r="I183" s="154"/>
      <c r="J183" s="154"/>
      <c r="K183" s="154"/>
      <c r="L183" s="154"/>
      <c r="M183" s="154"/>
      <c r="N183" s="157"/>
      <c r="O183" s="154"/>
      <c r="P183" s="154"/>
      <c r="Q183" s="154"/>
      <c r="R183" s="154"/>
      <c r="S183" s="154"/>
      <c r="T183" s="154"/>
      <c r="U183" s="154"/>
      <c r="V183" s="154"/>
      <c r="W183" s="154"/>
      <c r="X183" s="154"/>
      <c r="Y183" s="154"/>
      <c r="Z183" s="154"/>
      <c r="AA183" s="154"/>
      <c r="AB183" s="154"/>
      <c r="AC183" s="154"/>
      <c r="AD183" s="154"/>
      <c r="AE183" s="154"/>
      <c r="AF183" s="154"/>
      <c r="AG183" s="154"/>
      <c r="AH183" s="154"/>
      <c r="AI183" s="154"/>
    </row>
    <row r="184" spans="1:35" s="155" customFormat="1" x14ac:dyDescent="0.3">
      <c r="A184" s="154"/>
      <c r="B184" s="154"/>
      <c r="C184" s="154"/>
      <c r="D184" s="154"/>
      <c r="E184" s="154"/>
      <c r="F184" s="154"/>
      <c r="G184" s="154"/>
      <c r="H184" s="154"/>
      <c r="I184" s="154"/>
      <c r="J184" s="154"/>
      <c r="K184" s="154"/>
      <c r="L184" s="154"/>
      <c r="M184" s="154"/>
      <c r="N184" s="157"/>
      <c r="O184" s="154"/>
      <c r="P184" s="154"/>
      <c r="Q184" s="154"/>
      <c r="R184" s="154"/>
      <c r="S184" s="154"/>
      <c r="T184" s="154"/>
      <c r="U184" s="154"/>
      <c r="V184" s="154"/>
      <c r="W184" s="154"/>
      <c r="X184" s="154"/>
      <c r="Y184" s="154"/>
      <c r="Z184" s="154"/>
      <c r="AA184" s="154"/>
      <c r="AB184" s="154"/>
      <c r="AC184" s="154"/>
      <c r="AD184" s="154"/>
      <c r="AE184" s="154"/>
      <c r="AF184" s="154"/>
      <c r="AG184" s="154"/>
      <c r="AH184" s="154"/>
      <c r="AI184" s="154"/>
    </row>
    <row r="185" spans="1:35" s="155" customFormat="1" x14ac:dyDescent="0.3">
      <c r="A185" s="154"/>
      <c r="B185" s="154"/>
      <c r="C185" s="154"/>
      <c r="D185" s="154"/>
      <c r="E185" s="154"/>
      <c r="F185" s="154"/>
      <c r="G185" s="154"/>
      <c r="H185" s="154"/>
      <c r="I185" s="154"/>
      <c r="J185" s="154"/>
      <c r="K185" s="154"/>
      <c r="L185" s="154"/>
      <c r="M185" s="154"/>
      <c r="N185" s="157"/>
      <c r="O185" s="154"/>
      <c r="P185" s="154"/>
      <c r="Q185" s="154"/>
      <c r="R185" s="154"/>
      <c r="S185" s="154"/>
      <c r="T185" s="154"/>
      <c r="U185" s="154"/>
      <c r="V185" s="154"/>
      <c r="W185" s="154"/>
      <c r="X185" s="154"/>
      <c r="Y185" s="154"/>
      <c r="Z185" s="154"/>
      <c r="AA185" s="154"/>
      <c r="AB185" s="154"/>
      <c r="AC185" s="154"/>
      <c r="AD185" s="154"/>
      <c r="AE185" s="154"/>
      <c r="AF185" s="154"/>
      <c r="AG185" s="154"/>
      <c r="AH185" s="154"/>
      <c r="AI185" s="154"/>
    </row>
    <row r="186" spans="1:35" s="155" customFormat="1" x14ac:dyDescent="0.3">
      <c r="A186" s="154"/>
      <c r="B186" s="154"/>
      <c r="C186" s="154"/>
      <c r="D186" s="154"/>
      <c r="E186" s="154"/>
      <c r="F186" s="154"/>
      <c r="G186" s="154"/>
      <c r="H186" s="154"/>
      <c r="I186" s="154"/>
      <c r="J186" s="154"/>
      <c r="K186" s="154"/>
      <c r="L186" s="154"/>
      <c r="M186" s="154"/>
      <c r="N186" s="157"/>
      <c r="O186" s="154"/>
      <c r="P186" s="154"/>
      <c r="Q186" s="154"/>
      <c r="R186" s="154"/>
      <c r="S186" s="154"/>
      <c r="T186" s="154"/>
      <c r="U186" s="154"/>
      <c r="V186" s="154"/>
      <c r="W186" s="154"/>
      <c r="X186" s="154"/>
      <c r="Y186" s="154"/>
      <c r="Z186" s="154"/>
      <c r="AA186" s="154"/>
      <c r="AB186" s="154"/>
      <c r="AC186" s="154"/>
      <c r="AD186" s="154"/>
      <c r="AE186" s="154"/>
      <c r="AF186" s="154"/>
      <c r="AG186" s="154"/>
      <c r="AH186" s="154"/>
      <c r="AI186" s="154"/>
    </row>
    <row r="187" spans="1:35" s="155" customFormat="1" x14ac:dyDescent="0.3">
      <c r="A187" s="154"/>
      <c r="B187" s="154"/>
      <c r="C187" s="154"/>
      <c r="D187" s="154"/>
      <c r="E187" s="154"/>
      <c r="F187" s="154"/>
      <c r="G187" s="154"/>
      <c r="H187" s="154"/>
      <c r="I187" s="154"/>
      <c r="J187" s="154"/>
      <c r="K187" s="154"/>
      <c r="L187" s="154"/>
      <c r="M187" s="154"/>
      <c r="N187" s="157"/>
      <c r="O187" s="154"/>
      <c r="P187" s="154"/>
      <c r="Q187" s="154"/>
      <c r="R187" s="154"/>
      <c r="S187" s="154"/>
      <c r="T187" s="154"/>
      <c r="U187" s="154"/>
      <c r="V187" s="154"/>
      <c r="W187" s="154"/>
      <c r="X187" s="154"/>
      <c r="Y187" s="154"/>
      <c r="Z187" s="154"/>
      <c r="AA187" s="154"/>
      <c r="AB187" s="154"/>
      <c r="AC187" s="154"/>
      <c r="AD187" s="154"/>
      <c r="AE187" s="154"/>
      <c r="AF187" s="154"/>
      <c r="AG187" s="154"/>
      <c r="AH187" s="154"/>
      <c r="AI187" s="154"/>
    </row>
    <row r="188" spans="1:35" s="155" customFormat="1" x14ac:dyDescent="0.3">
      <c r="A188" s="154"/>
      <c r="B188" s="154"/>
      <c r="C188" s="154"/>
      <c r="D188" s="154"/>
      <c r="E188" s="154"/>
      <c r="F188" s="154"/>
      <c r="G188" s="154"/>
      <c r="H188" s="154"/>
      <c r="I188" s="154"/>
      <c r="J188" s="154"/>
      <c r="K188" s="154"/>
      <c r="L188" s="154"/>
      <c r="M188" s="154"/>
      <c r="N188" s="157"/>
      <c r="O188" s="154"/>
      <c r="P188" s="154"/>
      <c r="Q188" s="154"/>
      <c r="R188" s="154"/>
      <c r="S188" s="154"/>
      <c r="T188" s="154"/>
      <c r="U188" s="154"/>
      <c r="V188" s="154"/>
      <c r="W188" s="154"/>
      <c r="X188" s="154"/>
      <c r="Y188" s="154"/>
      <c r="Z188" s="154"/>
      <c r="AA188" s="154"/>
      <c r="AB188" s="154"/>
      <c r="AC188" s="154"/>
      <c r="AD188" s="154"/>
      <c r="AE188" s="154"/>
      <c r="AF188" s="154"/>
      <c r="AG188" s="154"/>
      <c r="AH188" s="154"/>
      <c r="AI188" s="154"/>
    </row>
    <row r="189" spans="1:35" s="155" customFormat="1" x14ac:dyDescent="0.3">
      <c r="A189" s="154"/>
      <c r="B189" s="154"/>
      <c r="C189" s="154"/>
      <c r="D189" s="154"/>
      <c r="E189" s="154"/>
      <c r="F189" s="154"/>
      <c r="G189" s="154"/>
      <c r="H189" s="154"/>
      <c r="I189" s="154"/>
      <c r="J189" s="154"/>
      <c r="K189" s="154"/>
      <c r="L189" s="154"/>
      <c r="M189" s="154"/>
      <c r="N189" s="157"/>
      <c r="O189" s="154"/>
      <c r="P189" s="154"/>
      <c r="Q189" s="154"/>
      <c r="R189" s="154"/>
      <c r="S189" s="154"/>
      <c r="T189" s="154"/>
      <c r="U189" s="154"/>
      <c r="V189" s="154"/>
      <c r="W189" s="154"/>
      <c r="X189" s="154"/>
      <c r="Y189" s="154"/>
      <c r="Z189" s="154"/>
      <c r="AA189" s="154"/>
      <c r="AB189" s="154"/>
      <c r="AC189" s="154"/>
      <c r="AD189" s="154"/>
      <c r="AE189" s="154"/>
      <c r="AF189" s="154"/>
      <c r="AG189" s="154"/>
      <c r="AH189" s="154"/>
      <c r="AI189" s="154"/>
    </row>
    <row r="190" spans="1:35" s="155" customFormat="1" x14ac:dyDescent="0.3">
      <c r="A190" s="154"/>
      <c r="B190" s="154"/>
      <c r="C190" s="154"/>
      <c r="D190" s="154"/>
      <c r="E190" s="154"/>
      <c r="F190" s="154"/>
      <c r="G190" s="154"/>
      <c r="H190" s="154"/>
      <c r="I190" s="154"/>
      <c r="J190" s="154"/>
      <c r="K190" s="154"/>
      <c r="L190" s="154"/>
      <c r="M190" s="154"/>
      <c r="N190" s="157"/>
      <c r="O190" s="154"/>
      <c r="P190" s="154"/>
      <c r="Q190" s="154"/>
      <c r="R190" s="154"/>
      <c r="S190" s="154"/>
      <c r="T190" s="154"/>
      <c r="U190" s="154"/>
      <c r="V190" s="154"/>
      <c r="W190" s="154"/>
      <c r="X190" s="154"/>
      <c r="Y190" s="154"/>
      <c r="Z190" s="154"/>
      <c r="AA190" s="154"/>
      <c r="AB190" s="154"/>
      <c r="AC190" s="154"/>
      <c r="AD190" s="154"/>
      <c r="AE190" s="154"/>
      <c r="AF190" s="154"/>
      <c r="AG190" s="154"/>
      <c r="AH190" s="154"/>
      <c r="AI190" s="154"/>
    </row>
    <row r="191" spans="1:35" s="155" customFormat="1" x14ac:dyDescent="0.3">
      <c r="A191" s="154"/>
      <c r="B191" s="154"/>
      <c r="C191" s="154"/>
      <c r="D191" s="154"/>
      <c r="E191" s="154"/>
      <c r="F191" s="154"/>
      <c r="G191" s="154"/>
      <c r="H191" s="154"/>
      <c r="I191" s="154"/>
      <c r="J191" s="154"/>
      <c r="K191" s="154"/>
      <c r="L191" s="154"/>
      <c r="M191" s="154"/>
      <c r="N191" s="157"/>
      <c r="O191" s="154"/>
      <c r="P191" s="154"/>
      <c r="Q191" s="154"/>
      <c r="R191" s="154"/>
      <c r="S191" s="154"/>
      <c r="T191" s="154"/>
      <c r="U191" s="154"/>
      <c r="V191" s="154"/>
      <c r="W191" s="154"/>
      <c r="X191" s="154"/>
      <c r="Y191" s="154"/>
      <c r="Z191" s="154"/>
      <c r="AA191" s="154"/>
      <c r="AB191" s="154"/>
      <c r="AC191" s="154"/>
      <c r="AD191" s="154"/>
      <c r="AE191" s="154"/>
      <c r="AF191" s="154"/>
      <c r="AG191" s="154"/>
      <c r="AH191" s="154"/>
      <c r="AI191" s="154"/>
    </row>
    <row r="192" spans="1:35" s="155" customFormat="1" x14ac:dyDescent="0.3">
      <c r="A192" s="154"/>
      <c r="B192" s="154"/>
      <c r="C192" s="154"/>
      <c r="D192" s="154"/>
      <c r="E192" s="154"/>
      <c r="F192" s="154"/>
      <c r="G192" s="154"/>
      <c r="H192" s="154"/>
      <c r="I192" s="154"/>
      <c r="J192" s="154"/>
      <c r="K192" s="154"/>
      <c r="L192" s="154"/>
      <c r="M192" s="154"/>
      <c r="N192" s="157"/>
      <c r="O192" s="154"/>
      <c r="P192" s="154"/>
      <c r="Q192" s="154"/>
      <c r="R192" s="154"/>
      <c r="S192" s="154"/>
      <c r="T192" s="154"/>
      <c r="U192" s="154"/>
      <c r="V192" s="154"/>
      <c r="W192" s="154"/>
      <c r="X192" s="154"/>
      <c r="Y192" s="154"/>
      <c r="Z192" s="154"/>
      <c r="AA192" s="154"/>
      <c r="AB192" s="154"/>
      <c r="AC192" s="154"/>
      <c r="AD192" s="154"/>
      <c r="AE192" s="154"/>
      <c r="AF192" s="154"/>
      <c r="AG192" s="154"/>
      <c r="AH192" s="154"/>
      <c r="AI192" s="154"/>
    </row>
    <row r="193" spans="1:35" s="155" customFormat="1" x14ac:dyDescent="0.3">
      <c r="A193" s="154"/>
      <c r="B193" s="154"/>
      <c r="C193" s="154"/>
      <c r="D193" s="154"/>
      <c r="E193" s="154"/>
      <c r="F193" s="154"/>
      <c r="G193" s="154"/>
      <c r="H193" s="154"/>
      <c r="I193" s="154"/>
      <c r="J193" s="154"/>
      <c r="K193" s="154"/>
      <c r="L193" s="154"/>
      <c r="M193" s="154"/>
      <c r="N193" s="157"/>
      <c r="O193" s="154"/>
      <c r="P193" s="154"/>
      <c r="Q193" s="154"/>
      <c r="R193" s="154"/>
      <c r="S193" s="154"/>
      <c r="T193" s="154"/>
      <c r="U193" s="154"/>
      <c r="V193" s="154"/>
      <c r="W193" s="154"/>
      <c r="X193" s="154"/>
      <c r="Y193" s="154"/>
      <c r="Z193" s="154"/>
      <c r="AA193" s="154"/>
      <c r="AB193" s="154"/>
      <c r="AC193" s="154"/>
      <c r="AD193" s="154"/>
      <c r="AE193" s="154"/>
      <c r="AF193" s="154"/>
      <c r="AG193" s="154"/>
      <c r="AH193" s="154"/>
      <c r="AI193" s="154"/>
    </row>
    <row r="194" spans="1:35" s="155" customFormat="1" x14ac:dyDescent="0.3">
      <c r="A194" s="154"/>
      <c r="B194" s="154"/>
      <c r="C194" s="154"/>
      <c r="D194" s="154"/>
      <c r="E194" s="154"/>
      <c r="F194" s="154"/>
      <c r="G194" s="154"/>
      <c r="H194" s="154"/>
      <c r="I194" s="154"/>
      <c r="J194" s="154"/>
      <c r="K194" s="154"/>
      <c r="L194" s="154"/>
      <c r="M194" s="154"/>
      <c r="N194" s="157"/>
      <c r="O194" s="154"/>
      <c r="P194" s="154"/>
      <c r="Q194" s="154"/>
      <c r="R194" s="154"/>
      <c r="S194" s="154"/>
      <c r="T194" s="154"/>
      <c r="U194" s="154"/>
      <c r="V194" s="154"/>
      <c r="W194" s="154"/>
      <c r="X194" s="154"/>
      <c r="Y194" s="154"/>
      <c r="Z194" s="154"/>
      <c r="AA194" s="154"/>
      <c r="AB194" s="154"/>
      <c r="AC194" s="154"/>
      <c r="AD194" s="154"/>
      <c r="AE194" s="154"/>
      <c r="AF194" s="154"/>
      <c r="AG194" s="154"/>
      <c r="AH194" s="154"/>
      <c r="AI194" s="154"/>
    </row>
    <row r="195" spans="1:35" s="155" customFormat="1" x14ac:dyDescent="0.3">
      <c r="A195" s="154"/>
      <c r="B195" s="154"/>
      <c r="C195" s="154"/>
      <c r="D195" s="154"/>
      <c r="E195" s="154"/>
      <c r="F195" s="154"/>
      <c r="G195" s="154"/>
      <c r="H195" s="154"/>
      <c r="I195" s="154"/>
      <c r="J195" s="154"/>
      <c r="K195" s="154"/>
      <c r="L195" s="154"/>
      <c r="M195" s="154"/>
      <c r="N195" s="157"/>
      <c r="O195" s="154"/>
      <c r="P195" s="154"/>
      <c r="Q195" s="154"/>
      <c r="R195" s="154"/>
      <c r="S195" s="154"/>
      <c r="T195" s="154"/>
      <c r="U195" s="154"/>
      <c r="V195" s="154"/>
      <c r="W195" s="154"/>
      <c r="X195" s="154"/>
      <c r="Y195" s="154"/>
      <c r="Z195" s="154"/>
      <c r="AA195" s="154"/>
      <c r="AB195" s="154"/>
      <c r="AC195" s="154"/>
      <c r="AD195" s="154"/>
      <c r="AE195" s="154"/>
      <c r="AF195" s="154"/>
      <c r="AG195" s="154"/>
      <c r="AH195" s="154"/>
      <c r="AI195" s="154"/>
    </row>
    <row r="196" spans="1:35" s="155" customFormat="1" x14ac:dyDescent="0.3">
      <c r="A196" s="154"/>
      <c r="B196" s="154"/>
      <c r="C196" s="154"/>
      <c r="D196" s="154"/>
      <c r="E196" s="154"/>
      <c r="F196" s="154"/>
      <c r="G196" s="154"/>
      <c r="H196" s="154"/>
      <c r="I196" s="154"/>
      <c r="J196" s="154"/>
      <c r="K196" s="154"/>
      <c r="L196" s="154"/>
      <c r="M196" s="154"/>
      <c r="N196" s="157"/>
      <c r="O196" s="154"/>
      <c r="P196" s="154"/>
      <c r="Q196" s="154"/>
      <c r="R196" s="154"/>
      <c r="S196" s="154"/>
      <c r="T196" s="154"/>
      <c r="U196" s="154"/>
      <c r="V196" s="154"/>
      <c r="W196" s="154"/>
      <c r="X196" s="154"/>
      <c r="Y196" s="154"/>
      <c r="Z196" s="154"/>
      <c r="AA196" s="154"/>
      <c r="AB196" s="154"/>
      <c r="AC196" s="154"/>
      <c r="AD196" s="154"/>
      <c r="AE196" s="154"/>
      <c r="AF196" s="154"/>
      <c r="AG196" s="154"/>
      <c r="AH196" s="154"/>
      <c r="AI196" s="154"/>
    </row>
    <row r="197" spans="1:35" s="155" customFormat="1" x14ac:dyDescent="0.3">
      <c r="A197" s="154"/>
      <c r="B197" s="154"/>
      <c r="C197" s="154"/>
      <c r="D197" s="154"/>
      <c r="E197" s="154"/>
      <c r="F197" s="154"/>
      <c r="G197" s="154"/>
      <c r="H197" s="154"/>
      <c r="I197" s="154"/>
      <c r="J197" s="154"/>
      <c r="K197" s="154"/>
      <c r="L197" s="154"/>
      <c r="M197" s="154"/>
      <c r="N197" s="157"/>
      <c r="O197" s="154"/>
      <c r="P197" s="154"/>
      <c r="Q197" s="154"/>
      <c r="R197" s="154"/>
      <c r="S197" s="154"/>
      <c r="T197" s="154"/>
      <c r="U197" s="154"/>
      <c r="V197" s="154"/>
      <c r="W197" s="154"/>
      <c r="X197" s="154"/>
      <c r="Y197" s="154"/>
      <c r="Z197" s="154"/>
      <c r="AA197" s="154"/>
      <c r="AB197" s="154"/>
      <c r="AC197" s="154"/>
      <c r="AD197" s="154"/>
      <c r="AE197" s="154"/>
      <c r="AF197" s="154"/>
      <c r="AG197" s="154"/>
      <c r="AH197" s="154"/>
      <c r="AI197" s="154"/>
    </row>
    <row r="198" spans="1:35" s="155" customFormat="1" x14ac:dyDescent="0.3">
      <c r="A198" s="154"/>
      <c r="B198" s="154"/>
      <c r="C198" s="154"/>
      <c r="D198" s="154"/>
      <c r="E198" s="154"/>
      <c r="F198" s="154"/>
      <c r="G198" s="154"/>
      <c r="H198" s="154"/>
      <c r="I198" s="154"/>
      <c r="J198" s="154"/>
      <c r="K198" s="154"/>
      <c r="L198" s="154"/>
      <c r="M198" s="154"/>
      <c r="N198" s="157"/>
      <c r="O198" s="154"/>
      <c r="P198" s="154"/>
      <c r="Q198" s="154"/>
      <c r="R198" s="154"/>
      <c r="S198" s="154"/>
      <c r="T198" s="154"/>
      <c r="U198" s="154"/>
      <c r="V198" s="154"/>
      <c r="W198" s="154"/>
      <c r="X198" s="154"/>
      <c r="Y198" s="154"/>
      <c r="Z198" s="154"/>
      <c r="AA198" s="154"/>
      <c r="AB198" s="154"/>
      <c r="AC198" s="154"/>
      <c r="AD198" s="154"/>
      <c r="AE198" s="154"/>
      <c r="AF198" s="154"/>
      <c r="AG198" s="154"/>
      <c r="AH198" s="154"/>
      <c r="AI198" s="154"/>
    </row>
    <row r="199" spans="1:35" s="155" customFormat="1" x14ac:dyDescent="0.3">
      <c r="A199" s="154"/>
      <c r="B199" s="154"/>
      <c r="C199" s="154"/>
      <c r="D199" s="154"/>
      <c r="E199" s="154"/>
      <c r="F199" s="154"/>
      <c r="G199" s="154"/>
      <c r="H199" s="154"/>
      <c r="I199" s="154"/>
      <c r="J199" s="154"/>
      <c r="K199" s="154"/>
      <c r="L199" s="154"/>
      <c r="M199" s="154"/>
      <c r="N199" s="157"/>
      <c r="O199" s="154"/>
      <c r="P199" s="154"/>
      <c r="Q199" s="154"/>
      <c r="R199" s="154"/>
      <c r="S199" s="154"/>
      <c r="T199" s="154"/>
      <c r="U199" s="154"/>
      <c r="V199" s="154"/>
      <c r="W199" s="154"/>
      <c r="X199" s="154"/>
      <c r="Y199" s="154"/>
      <c r="Z199" s="154"/>
      <c r="AA199" s="154"/>
      <c r="AB199" s="154"/>
      <c r="AC199" s="154"/>
      <c r="AD199" s="154"/>
      <c r="AE199" s="154"/>
      <c r="AF199" s="154"/>
      <c r="AG199" s="154"/>
      <c r="AH199" s="154"/>
      <c r="AI199" s="154"/>
    </row>
    <row r="200" spans="1:35" s="155" customFormat="1" x14ac:dyDescent="0.3">
      <c r="A200" s="154"/>
      <c r="B200" s="154"/>
      <c r="C200" s="154"/>
      <c r="D200" s="154"/>
      <c r="E200" s="154"/>
      <c r="F200" s="154"/>
      <c r="G200" s="154"/>
      <c r="H200" s="154"/>
      <c r="I200" s="154"/>
      <c r="J200" s="154"/>
      <c r="K200" s="154"/>
      <c r="L200" s="154"/>
      <c r="M200" s="154"/>
      <c r="N200" s="157"/>
      <c r="O200" s="154"/>
      <c r="P200" s="154"/>
      <c r="Q200" s="154"/>
      <c r="R200" s="154"/>
      <c r="S200" s="154"/>
      <c r="T200" s="154"/>
      <c r="U200" s="154"/>
      <c r="V200" s="154"/>
      <c r="W200" s="154"/>
      <c r="X200" s="154"/>
      <c r="Y200" s="154"/>
      <c r="Z200" s="154"/>
      <c r="AA200" s="154"/>
      <c r="AB200" s="154"/>
      <c r="AC200" s="154"/>
      <c r="AD200" s="154"/>
      <c r="AE200" s="154"/>
      <c r="AF200" s="154"/>
      <c r="AG200" s="154"/>
      <c r="AH200" s="154"/>
      <c r="AI200" s="154"/>
    </row>
    <row r="201" spans="1:35" s="155" customFormat="1" x14ac:dyDescent="0.3">
      <c r="A201" s="154"/>
      <c r="B201" s="154"/>
      <c r="C201" s="154"/>
      <c r="D201" s="154"/>
      <c r="E201" s="154"/>
      <c r="F201" s="154"/>
      <c r="G201" s="154"/>
      <c r="H201" s="154"/>
      <c r="I201" s="154"/>
      <c r="J201" s="154"/>
      <c r="K201" s="154"/>
      <c r="L201" s="154"/>
      <c r="M201" s="154"/>
      <c r="N201" s="157"/>
      <c r="O201" s="154"/>
      <c r="P201" s="154"/>
      <c r="Q201" s="154"/>
      <c r="R201" s="154"/>
      <c r="S201" s="154"/>
      <c r="T201" s="154"/>
      <c r="U201" s="154"/>
      <c r="V201" s="154"/>
      <c r="W201" s="154"/>
      <c r="X201" s="154"/>
      <c r="Y201" s="154"/>
      <c r="Z201" s="154"/>
      <c r="AA201" s="154"/>
      <c r="AB201" s="154"/>
      <c r="AC201" s="154"/>
      <c r="AD201" s="154"/>
      <c r="AE201" s="154"/>
      <c r="AF201" s="154"/>
      <c r="AG201" s="154"/>
      <c r="AH201" s="154"/>
      <c r="AI201" s="154"/>
    </row>
    <row r="202" spans="1:35" s="155" customFormat="1" x14ac:dyDescent="0.3">
      <c r="A202" s="154"/>
      <c r="B202" s="154"/>
      <c r="C202" s="154"/>
      <c r="D202" s="154"/>
      <c r="E202" s="154"/>
      <c r="F202" s="154"/>
      <c r="G202" s="154"/>
      <c r="H202" s="154"/>
      <c r="I202" s="154"/>
      <c r="J202" s="154"/>
      <c r="K202" s="154"/>
      <c r="L202" s="154"/>
      <c r="M202" s="154"/>
      <c r="N202" s="157"/>
      <c r="O202" s="154"/>
      <c r="P202" s="154"/>
      <c r="Q202" s="154"/>
      <c r="R202" s="154"/>
      <c r="S202" s="154"/>
      <c r="T202" s="154"/>
      <c r="U202" s="154"/>
      <c r="V202" s="154"/>
      <c r="W202" s="154"/>
      <c r="X202" s="154"/>
      <c r="Y202" s="154"/>
      <c r="Z202" s="154"/>
      <c r="AA202" s="154"/>
      <c r="AB202" s="154"/>
      <c r="AC202" s="154"/>
      <c r="AD202" s="154"/>
      <c r="AE202" s="154"/>
      <c r="AF202" s="154"/>
      <c r="AG202" s="154"/>
      <c r="AH202" s="154"/>
      <c r="AI202" s="154"/>
    </row>
    <row r="203" spans="1:35" s="155" customFormat="1" x14ac:dyDescent="0.3">
      <c r="A203" s="154"/>
      <c r="B203" s="154"/>
      <c r="C203" s="154"/>
      <c r="D203" s="154"/>
      <c r="E203" s="154"/>
      <c r="F203" s="154"/>
      <c r="G203" s="154"/>
      <c r="H203" s="154"/>
      <c r="I203" s="154"/>
      <c r="J203" s="154"/>
      <c r="K203" s="154"/>
      <c r="L203" s="154"/>
      <c r="M203" s="154"/>
      <c r="N203" s="157"/>
      <c r="O203" s="154"/>
      <c r="P203" s="154"/>
      <c r="Q203" s="154"/>
      <c r="R203" s="154"/>
      <c r="S203" s="154"/>
      <c r="T203" s="154"/>
      <c r="U203" s="154"/>
      <c r="V203" s="154"/>
      <c r="W203" s="154"/>
      <c r="X203" s="154"/>
      <c r="Y203" s="154"/>
      <c r="Z203" s="154"/>
      <c r="AA203" s="154"/>
      <c r="AB203" s="154"/>
      <c r="AC203" s="154"/>
      <c r="AD203" s="154"/>
      <c r="AE203" s="154"/>
      <c r="AF203" s="154"/>
      <c r="AG203" s="154"/>
      <c r="AH203" s="154"/>
      <c r="AI203" s="154"/>
    </row>
    <row r="204" spans="1:35" s="155" customFormat="1" x14ac:dyDescent="0.3">
      <c r="A204" s="154"/>
      <c r="B204" s="154"/>
      <c r="C204" s="154"/>
      <c r="D204" s="154"/>
      <c r="E204" s="154"/>
      <c r="F204" s="154"/>
      <c r="G204" s="154"/>
      <c r="H204" s="154"/>
      <c r="I204" s="154"/>
      <c r="J204" s="154"/>
      <c r="K204" s="154"/>
      <c r="L204" s="154"/>
      <c r="M204" s="154"/>
      <c r="N204" s="157"/>
      <c r="O204" s="154"/>
      <c r="P204" s="154"/>
      <c r="Q204" s="154"/>
      <c r="R204" s="154"/>
      <c r="S204" s="154"/>
      <c r="T204" s="154"/>
      <c r="U204" s="154"/>
      <c r="V204" s="154"/>
      <c r="W204" s="154"/>
      <c r="X204" s="154"/>
      <c r="Y204" s="154"/>
      <c r="Z204" s="154"/>
      <c r="AA204" s="154"/>
      <c r="AB204" s="154"/>
      <c r="AC204" s="154"/>
      <c r="AD204" s="154"/>
      <c r="AE204" s="154"/>
      <c r="AF204" s="154"/>
      <c r="AG204" s="154"/>
      <c r="AH204" s="154"/>
      <c r="AI204" s="154"/>
    </row>
    <row r="205" spans="1:35" s="155" customFormat="1" x14ac:dyDescent="0.3">
      <c r="A205" s="154"/>
      <c r="B205" s="154"/>
      <c r="C205" s="154"/>
      <c r="D205" s="154"/>
      <c r="E205" s="154"/>
      <c r="F205" s="154"/>
      <c r="G205" s="154"/>
      <c r="H205" s="154"/>
      <c r="I205" s="154"/>
      <c r="J205" s="154"/>
      <c r="K205" s="154"/>
      <c r="L205" s="154"/>
      <c r="M205" s="154"/>
      <c r="N205" s="157"/>
      <c r="O205" s="154"/>
      <c r="P205" s="154"/>
      <c r="Q205" s="154"/>
      <c r="R205" s="154"/>
      <c r="S205" s="154"/>
      <c r="T205" s="154"/>
      <c r="U205" s="154"/>
      <c r="V205" s="154"/>
      <c r="W205" s="154"/>
      <c r="X205" s="154"/>
      <c r="Y205" s="154"/>
      <c r="Z205" s="154"/>
      <c r="AA205" s="154"/>
      <c r="AB205" s="154"/>
      <c r="AC205" s="154"/>
      <c r="AD205" s="154"/>
      <c r="AE205" s="154"/>
      <c r="AF205" s="154"/>
      <c r="AG205" s="154"/>
      <c r="AH205" s="154"/>
      <c r="AI205" s="154"/>
    </row>
    <row r="206" spans="1:35" s="155" customFormat="1" x14ac:dyDescent="0.3">
      <c r="A206" s="154"/>
      <c r="B206" s="154"/>
      <c r="C206" s="154"/>
      <c r="D206" s="154"/>
      <c r="E206" s="154"/>
      <c r="F206" s="154"/>
      <c r="G206" s="154"/>
      <c r="H206" s="154"/>
      <c r="I206" s="154"/>
      <c r="J206" s="154"/>
      <c r="K206" s="154"/>
      <c r="L206" s="154"/>
      <c r="M206" s="154"/>
      <c r="N206" s="157"/>
      <c r="O206" s="154"/>
      <c r="P206" s="154"/>
      <c r="Q206" s="154"/>
      <c r="R206" s="154"/>
      <c r="S206" s="154"/>
      <c r="T206" s="154"/>
      <c r="U206" s="154"/>
      <c r="V206" s="154"/>
      <c r="W206" s="154"/>
      <c r="X206" s="154"/>
      <c r="Y206" s="154"/>
      <c r="Z206" s="154"/>
      <c r="AA206" s="154"/>
      <c r="AB206" s="154"/>
      <c r="AC206" s="154"/>
      <c r="AD206" s="154"/>
      <c r="AE206" s="154"/>
      <c r="AF206" s="154"/>
      <c r="AG206" s="154"/>
      <c r="AH206" s="154"/>
      <c r="AI206" s="154"/>
    </row>
    <row r="207" spans="1:35" s="155" customFormat="1" x14ac:dyDescent="0.3">
      <c r="A207" s="154"/>
      <c r="B207" s="154"/>
      <c r="C207" s="154"/>
      <c r="D207" s="154"/>
      <c r="E207" s="154"/>
      <c r="F207" s="154"/>
      <c r="G207" s="154"/>
      <c r="H207" s="154"/>
      <c r="I207" s="154"/>
      <c r="J207" s="154"/>
      <c r="K207" s="154"/>
      <c r="L207" s="154"/>
      <c r="M207" s="154"/>
      <c r="N207" s="157"/>
      <c r="O207" s="154"/>
      <c r="P207" s="154"/>
      <c r="Q207" s="154"/>
      <c r="R207" s="154"/>
      <c r="S207" s="154"/>
      <c r="T207" s="154"/>
      <c r="U207" s="154"/>
      <c r="V207" s="154"/>
      <c r="W207" s="154"/>
      <c r="X207" s="154"/>
      <c r="Y207" s="154"/>
      <c r="Z207" s="154"/>
      <c r="AA207" s="154"/>
      <c r="AB207" s="154"/>
      <c r="AC207" s="154"/>
      <c r="AD207" s="154"/>
      <c r="AE207" s="154"/>
      <c r="AF207" s="154"/>
      <c r="AG207" s="154"/>
      <c r="AH207" s="154"/>
      <c r="AI207" s="154"/>
    </row>
    <row r="208" spans="1:35" s="155" customFormat="1" x14ac:dyDescent="0.3">
      <c r="A208" s="154"/>
      <c r="B208" s="154"/>
      <c r="C208" s="154"/>
      <c r="D208" s="154"/>
      <c r="E208" s="154"/>
      <c r="F208" s="154"/>
      <c r="G208" s="154"/>
      <c r="H208" s="154"/>
      <c r="I208" s="154"/>
      <c r="J208" s="154"/>
      <c r="K208" s="154"/>
      <c r="L208" s="154"/>
      <c r="M208" s="154"/>
      <c r="N208" s="157"/>
      <c r="O208" s="154"/>
      <c r="P208" s="154"/>
      <c r="Q208" s="154"/>
      <c r="R208" s="154"/>
      <c r="S208" s="154"/>
      <c r="T208" s="154"/>
      <c r="U208" s="154"/>
      <c r="V208" s="154"/>
      <c r="W208" s="154"/>
      <c r="X208" s="154"/>
      <c r="Y208" s="154"/>
      <c r="Z208" s="154"/>
      <c r="AA208" s="154"/>
      <c r="AB208" s="154"/>
      <c r="AC208" s="154"/>
      <c r="AD208" s="154"/>
      <c r="AE208" s="154"/>
      <c r="AF208" s="154"/>
      <c r="AG208" s="154"/>
      <c r="AH208" s="154"/>
      <c r="AI208" s="154"/>
    </row>
    <row r="209" spans="1:35" s="155" customFormat="1" x14ac:dyDescent="0.3">
      <c r="A209" s="154"/>
      <c r="B209" s="154"/>
      <c r="C209" s="154"/>
      <c r="D209" s="154"/>
      <c r="E209" s="154"/>
      <c r="F209" s="154"/>
      <c r="G209" s="154"/>
      <c r="H209" s="154"/>
      <c r="I209" s="154"/>
      <c r="J209" s="154"/>
      <c r="K209" s="154"/>
      <c r="L209" s="154"/>
      <c r="M209" s="154"/>
      <c r="N209" s="157"/>
      <c r="O209" s="154"/>
      <c r="P209" s="154"/>
      <c r="Q209" s="154"/>
      <c r="R209" s="154"/>
      <c r="S209" s="154"/>
      <c r="T209" s="154"/>
      <c r="U209" s="154"/>
      <c r="V209" s="154"/>
      <c r="W209" s="154"/>
      <c r="X209" s="154"/>
      <c r="Y209" s="154"/>
      <c r="Z209" s="154"/>
      <c r="AA209" s="154"/>
      <c r="AB209" s="154"/>
      <c r="AC209" s="154"/>
      <c r="AD209" s="154"/>
      <c r="AE209" s="154"/>
      <c r="AF209" s="154"/>
      <c r="AG209" s="154"/>
      <c r="AH209" s="154"/>
      <c r="AI209" s="154"/>
    </row>
    <row r="210" spans="1:35" s="155" customFormat="1" x14ac:dyDescent="0.3">
      <c r="A210" s="154"/>
      <c r="B210" s="154"/>
      <c r="C210" s="154"/>
      <c r="D210" s="154"/>
      <c r="E210" s="154"/>
      <c r="F210" s="154"/>
      <c r="G210" s="154"/>
      <c r="H210" s="154"/>
      <c r="I210" s="154"/>
      <c r="J210" s="154"/>
      <c r="K210" s="154"/>
      <c r="L210" s="154"/>
      <c r="M210" s="154"/>
      <c r="N210" s="157"/>
      <c r="O210" s="154"/>
      <c r="P210" s="154"/>
      <c r="Q210" s="154"/>
      <c r="R210" s="154"/>
      <c r="S210" s="154"/>
      <c r="T210" s="154"/>
      <c r="U210" s="154"/>
      <c r="V210" s="154"/>
      <c r="W210" s="154"/>
      <c r="X210" s="154"/>
      <c r="Y210" s="154"/>
      <c r="Z210" s="154"/>
      <c r="AA210" s="154"/>
      <c r="AB210" s="154"/>
      <c r="AC210" s="154"/>
      <c r="AD210" s="154"/>
      <c r="AE210" s="154"/>
      <c r="AF210" s="154"/>
      <c r="AG210" s="154"/>
      <c r="AH210" s="154"/>
      <c r="AI210" s="154"/>
    </row>
    <row r="211" spans="1:35" s="155" customFormat="1" x14ac:dyDescent="0.3">
      <c r="A211" s="154"/>
      <c r="B211" s="154"/>
      <c r="C211" s="154"/>
      <c r="D211" s="154"/>
      <c r="E211" s="154"/>
      <c r="F211" s="154"/>
      <c r="G211" s="154"/>
      <c r="H211" s="154"/>
      <c r="I211" s="154"/>
      <c r="J211" s="154"/>
      <c r="K211" s="154"/>
      <c r="L211" s="154"/>
      <c r="M211" s="154"/>
      <c r="N211" s="157"/>
      <c r="O211" s="154"/>
      <c r="P211" s="154"/>
      <c r="Q211" s="154"/>
      <c r="R211" s="154"/>
      <c r="S211" s="154"/>
      <c r="T211" s="154"/>
      <c r="U211" s="154"/>
      <c r="V211" s="154"/>
      <c r="W211" s="154"/>
      <c r="X211" s="154"/>
      <c r="Y211" s="154"/>
      <c r="Z211" s="154"/>
      <c r="AA211" s="154"/>
      <c r="AB211" s="154"/>
      <c r="AC211" s="154"/>
      <c r="AD211" s="154"/>
      <c r="AE211" s="154"/>
      <c r="AF211" s="154"/>
      <c r="AG211" s="154"/>
      <c r="AH211" s="154"/>
      <c r="AI211" s="154"/>
    </row>
    <row r="212" spans="1:35" s="155" customFormat="1" x14ac:dyDescent="0.3">
      <c r="A212" s="154"/>
      <c r="B212" s="154"/>
      <c r="C212" s="154"/>
      <c r="D212" s="154"/>
      <c r="E212" s="154"/>
      <c r="F212" s="154"/>
      <c r="G212" s="154"/>
      <c r="H212" s="154"/>
      <c r="I212" s="154"/>
      <c r="J212" s="154"/>
      <c r="K212" s="154"/>
      <c r="L212" s="154"/>
      <c r="M212" s="154"/>
      <c r="N212" s="157"/>
      <c r="O212" s="154"/>
      <c r="P212" s="154"/>
      <c r="Q212" s="154"/>
      <c r="R212" s="154"/>
      <c r="S212" s="154"/>
      <c r="T212" s="154"/>
      <c r="U212" s="154"/>
      <c r="V212" s="154"/>
      <c r="W212" s="154"/>
      <c r="X212" s="154"/>
      <c r="Y212" s="154"/>
      <c r="Z212" s="154"/>
      <c r="AA212" s="154"/>
      <c r="AB212" s="154"/>
      <c r="AC212" s="154"/>
      <c r="AD212" s="154"/>
      <c r="AE212" s="154"/>
      <c r="AF212" s="154"/>
      <c r="AG212" s="154"/>
      <c r="AH212" s="154"/>
      <c r="AI212" s="154"/>
    </row>
    <row r="213" spans="1:35" s="155" customFormat="1" x14ac:dyDescent="0.3">
      <c r="A213" s="154"/>
      <c r="B213" s="154"/>
      <c r="C213" s="154"/>
      <c r="D213" s="154"/>
      <c r="E213" s="154"/>
      <c r="F213" s="154"/>
      <c r="G213" s="154"/>
      <c r="H213" s="154"/>
      <c r="I213" s="154"/>
      <c r="J213" s="154"/>
      <c r="K213" s="154"/>
      <c r="L213" s="154"/>
      <c r="M213" s="154"/>
      <c r="N213" s="157"/>
      <c r="O213" s="154"/>
      <c r="P213" s="154"/>
      <c r="Q213" s="154"/>
      <c r="R213" s="154"/>
      <c r="S213" s="154"/>
      <c r="T213" s="154"/>
      <c r="U213" s="154"/>
      <c r="V213" s="154"/>
      <c r="W213" s="154"/>
      <c r="X213" s="154"/>
      <c r="Y213" s="154"/>
      <c r="Z213" s="154"/>
      <c r="AA213" s="154"/>
      <c r="AB213" s="154"/>
      <c r="AC213" s="154"/>
      <c r="AD213" s="154"/>
      <c r="AE213" s="154"/>
      <c r="AF213" s="154"/>
      <c r="AG213" s="154"/>
      <c r="AH213" s="154"/>
      <c r="AI213" s="154"/>
    </row>
    <row r="214" spans="1:35" s="155" customFormat="1" x14ac:dyDescent="0.3">
      <c r="A214" s="154"/>
      <c r="B214" s="154"/>
      <c r="C214" s="154"/>
      <c r="D214" s="154"/>
      <c r="E214" s="154"/>
      <c r="F214" s="154"/>
      <c r="G214" s="154"/>
      <c r="H214" s="154"/>
      <c r="I214" s="154"/>
      <c r="J214" s="154"/>
      <c r="K214" s="154"/>
      <c r="L214" s="154"/>
      <c r="M214" s="154"/>
      <c r="N214" s="157"/>
      <c r="O214" s="154"/>
      <c r="P214" s="154"/>
      <c r="Q214" s="154"/>
      <c r="R214" s="154"/>
      <c r="S214" s="154"/>
      <c r="T214" s="154"/>
      <c r="U214" s="154"/>
      <c r="V214" s="154"/>
      <c r="W214" s="154"/>
      <c r="X214" s="154"/>
      <c r="Y214" s="154"/>
      <c r="Z214" s="154"/>
      <c r="AA214" s="154"/>
      <c r="AB214" s="154"/>
      <c r="AC214" s="154"/>
      <c r="AD214" s="154"/>
      <c r="AE214" s="154"/>
      <c r="AF214" s="154"/>
      <c r="AG214" s="154"/>
      <c r="AH214" s="154"/>
      <c r="AI214" s="154"/>
    </row>
    <row r="215" spans="1:35" s="155" customFormat="1" x14ac:dyDescent="0.3">
      <c r="A215" s="154"/>
      <c r="B215" s="154"/>
      <c r="C215" s="154"/>
      <c r="D215" s="154"/>
      <c r="E215" s="154"/>
      <c r="F215" s="154"/>
      <c r="G215" s="154"/>
      <c r="H215" s="154"/>
      <c r="I215" s="154"/>
      <c r="J215" s="154"/>
      <c r="K215" s="154"/>
      <c r="L215" s="154"/>
      <c r="M215" s="154"/>
      <c r="N215" s="157"/>
      <c r="O215" s="154"/>
      <c r="P215" s="154"/>
      <c r="Q215" s="154"/>
      <c r="R215" s="154"/>
      <c r="S215" s="154"/>
      <c r="T215" s="154"/>
      <c r="U215" s="154"/>
      <c r="V215" s="154"/>
      <c r="W215" s="154"/>
      <c r="X215" s="154"/>
      <c r="Y215" s="154"/>
      <c r="Z215" s="154"/>
      <c r="AA215" s="154"/>
      <c r="AB215" s="154"/>
      <c r="AC215" s="154"/>
      <c r="AD215" s="154"/>
      <c r="AE215" s="154"/>
      <c r="AF215" s="154"/>
      <c r="AG215" s="154"/>
      <c r="AH215" s="154"/>
      <c r="AI215" s="154"/>
    </row>
    <row r="216" spans="1:35" s="155" customFormat="1" x14ac:dyDescent="0.3">
      <c r="A216" s="154"/>
      <c r="B216" s="154"/>
      <c r="C216" s="154"/>
      <c r="D216" s="154"/>
      <c r="E216" s="154"/>
      <c r="F216" s="154"/>
      <c r="G216" s="154"/>
      <c r="H216" s="154"/>
      <c r="I216" s="154"/>
      <c r="J216" s="154"/>
      <c r="K216" s="154"/>
      <c r="L216" s="154"/>
      <c r="M216" s="154"/>
      <c r="N216" s="157"/>
      <c r="O216" s="154"/>
      <c r="P216" s="154"/>
      <c r="Q216" s="154"/>
      <c r="R216" s="154"/>
      <c r="S216" s="154"/>
      <c r="T216" s="154"/>
      <c r="U216" s="154"/>
      <c r="V216" s="154"/>
      <c r="W216" s="154"/>
      <c r="X216" s="154"/>
      <c r="Y216" s="154"/>
      <c r="Z216" s="154"/>
      <c r="AA216" s="154"/>
      <c r="AB216" s="154"/>
      <c r="AC216" s="154"/>
      <c r="AD216" s="154"/>
      <c r="AE216" s="154"/>
      <c r="AF216" s="154"/>
      <c r="AG216" s="154"/>
      <c r="AH216" s="154"/>
      <c r="AI216" s="154"/>
    </row>
    <row r="217" spans="1:35" s="155" customFormat="1" x14ac:dyDescent="0.3">
      <c r="A217" s="154"/>
      <c r="B217" s="154"/>
      <c r="C217" s="154"/>
      <c r="D217" s="154"/>
      <c r="E217" s="154"/>
      <c r="F217" s="154"/>
      <c r="G217" s="154"/>
      <c r="H217" s="154"/>
      <c r="I217" s="154"/>
      <c r="J217" s="154"/>
      <c r="K217" s="154"/>
      <c r="L217" s="154"/>
      <c r="M217" s="154"/>
      <c r="N217" s="157"/>
      <c r="O217" s="154"/>
      <c r="P217" s="154"/>
      <c r="Q217" s="154"/>
      <c r="R217" s="154"/>
      <c r="S217" s="154"/>
      <c r="T217" s="154"/>
      <c r="U217" s="154"/>
      <c r="V217" s="154"/>
      <c r="W217" s="154"/>
      <c r="X217" s="154"/>
      <c r="Y217" s="154"/>
      <c r="Z217" s="154"/>
      <c r="AA217" s="154"/>
      <c r="AB217" s="154"/>
      <c r="AC217" s="154"/>
      <c r="AD217" s="154"/>
      <c r="AE217" s="154"/>
      <c r="AF217" s="154"/>
      <c r="AG217" s="154"/>
      <c r="AH217" s="154"/>
      <c r="AI217" s="154"/>
    </row>
    <row r="218" spans="1:35" s="155" customFormat="1" x14ac:dyDescent="0.3">
      <c r="A218" s="154"/>
      <c r="B218" s="154"/>
      <c r="C218" s="154"/>
      <c r="D218" s="154"/>
      <c r="E218" s="154"/>
      <c r="F218" s="154"/>
      <c r="G218" s="154"/>
      <c r="H218" s="154"/>
      <c r="I218" s="154"/>
      <c r="J218" s="154"/>
      <c r="K218" s="154"/>
      <c r="L218" s="154"/>
      <c r="M218" s="154"/>
      <c r="N218" s="157"/>
      <c r="O218" s="154"/>
      <c r="P218" s="154"/>
      <c r="Q218" s="154"/>
      <c r="R218" s="154"/>
      <c r="S218" s="154"/>
      <c r="T218" s="154"/>
      <c r="U218" s="154"/>
      <c r="V218" s="154"/>
      <c r="W218" s="154"/>
      <c r="X218" s="154"/>
      <c r="Y218" s="154"/>
      <c r="Z218" s="154"/>
      <c r="AA218" s="154"/>
      <c r="AB218" s="154"/>
      <c r="AC218" s="154"/>
      <c r="AD218" s="154"/>
      <c r="AE218" s="154"/>
      <c r="AF218" s="154"/>
      <c r="AG218" s="154"/>
      <c r="AH218" s="154"/>
      <c r="AI218" s="154"/>
    </row>
    <row r="219" spans="1:35" s="155" customFormat="1" x14ac:dyDescent="0.3">
      <c r="A219" s="154"/>
      <c r="B219" s="154"/>
      <c r="C219" s="154"/>
      <c r="D219" s="154"/>
      <c r="E219" s="154"/>
      <c r="F219" s="154"/>
      <c r="G219" s="154"/>
      <c r="H219" s="154"/>
      <c r="I219" s="154"/>
      <c r="J219" s="154"/>
      <c r="K219" s="154"/>
      <c r="L219" s="154"/>
      <c r="M219" s="154"/>
      <c r="N219" s="157"/>
      <c r="O219" s="154"/>
      <c r="P219" s="154"/>
      <c r="Q219" s="154"/>
      <c r="R219" s="154"/>
      <c r="S219" s="154"/>
      <c r="T219" s="154"/>
      <c r="U219" s="154"/>
      <c r="V219" s="154"/>
      <c r="W219" s="154"/>
      <c r="X219" s="154"/>
      <c r="Y219" s="154"/>
      <c r="Z219" s="154"/>
      <c r="AA219" s="154"/>
      <c r="AB219" s="154"/>
      <c r="AC219" s="154"/>
      <c r="AD219" s="154"/>
      <c r="AE219" s="154"/>
      <c r="AF219" s="154"/>
      <c r="AG219" s="154"/>
      <c r="AH219" s="154"/>
      <c r="AI219" s="154"/>
    </row>
    <row r="220" spans="1:35" s="155" customFormat="1" x14ac:dyDescent="0.3">
      <c r="A220" s="154"/>
      <c r="B220" s="154"/>
      <c r="C220" s="154"/>
      <c r="D220" s="154"/>
      <c r="E220" s="154"/>
      <c r="F220" s="154"/>
      <c r="G220" s="154"/>
      <c r="H220" s="154"/>
      <c r="I220" s="154"/>
      <c r="J220" s="154"/>
      <c r="K220" s="154"/>
      <c r="L220" s="154"/>
      <c r="M220" s="154"/>
      <c r="N220" s="157"/>
      <c r="O220" s="154"/>
      <c r="P220" s="154"/>
      <c r="Q220" s="154"/>
      <c r="R220" s="154"/>
      <c r="S220" s="154"/>
      <c r="T220" s="154"/>
      <c r="U220" s="154"/>
      <c r="V220" s="154"/>
      <c r="W220" s="154"/>
      <c r="X220" s="154"/>
      <c r="Y220" s="154"/>
      <c r="Z220" s="154"/>
      <c r="AA220" s="154"/>
      <c r="AB220" s="154"/>
      <c r="AC220" s="154"/>
      <c r="AD220" s="154"/>
      <c r="AE220" s="154"/>
      <c r="AF220" s="154"/>
      <c r="AG220" s="154"/>
      <c r="AH220" s="154"/>
      <c r="AI220" s="154"/>
    </row>
    <row r="221" spans="1:35" s="155" customFormat="1" x14ac:dyDescent="0.3">
      <c r="A221" s="154"/>
      <c r="B221" s="154"/>
      <c r="C221" s="154"/>
      <c r="D221" s="154"/>
      <c r="E221" s="154"/>
      <c r="F221" s="154"/>
      <c r="G221" s="154"/>
      <c r="H221" s="154"/>
      <c r="I221" s="154"/>
      <c r="J221" s="154"/>
      <c r="K221" s="154"/>
      <c r="L221" s="154"/>
      <c r="M221" s="154"/>
      <c r="N221" s="157"/>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row>
    <row r="222" spans="1:35" s="155" customFormat="1" x14ac:dyDescent="0.3">
      <c r="A222" s="154"/>
      <c r="B222" s="154"/>
      <c r="C222" s="154"/>
      <c r="D222" s="154"/>
      <c r="E222" s="154"/>
      <c r="F222" s="154"/>
      <c r="G222" s="154"/>
      <c r="H222" s="154"/>
      <c r="I222" s="154"/>
      <c r="J222" s="154"/>
      <c r="K222" s="154"/>
      <c r="L222" s="154"/>
      <c r="M222" s="154"/>
      <c r="N222" s="157"/>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row>
    <row r="223" spans="1:35" s="155" customFormat="1" x14ac:dyDescent="0.3">
      <c r="A223" s="154"/>
      <c r="B223" s="154"/>
      <c r="C223" s="154"/>
      <c r="D223" s="154"/>
      <c r="E223" s="154"/>
      <c r="F223" s="154"/>
      <c r="G223" s="154"/>
      <c r="H223" s="154"/>
      <c r="I223" s="154"/>
      <c r="J223" s="154"/>
      <c r="K223" s="154"/>
      <c r="L223" s="154"/>
      <c r="M223" s="154"/>
      <c r="N223" s="157"/>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row>
    <row r="224" spans="1:35" s="155" customFormat="1" x14ac:dyDescent="0.3">
      <c r="A224" s="154"/>
      <c r="B224" s="154"/>
      <c r="C224" s="154"/>
      <c r="D224" s="154"/>
      <c r="E224" s="154"/>
      <c r="F224" s="154"/>
      <c r="G224" s="154"/>
      <c r="H224" s="154"/>
      <c r="I224" s="154"/>
      <c r="J224" s="154"/>
      <c r="K224" s="154"/>
      <c r="L224" s="154"/>
      <c r="M224" s="154"/>
      <c r="N224" s="157"/>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row>
    <row r="225" spans="1:35" s="155" customFormat="1" x14ac:dyDescent="0.3">
      <c r="A225" s="154"/>
      <c r="B225" s="154"/>
      <c r="C225" s="154"/>
      <c r="D225" s="154"/>
      <c r="E225" s="154"/>
      <c r="F225" s="154"/>
      <c r="G225" s="154"/>
      <c r="H225" s="154"/>
      <c r="I225" s="154"/>
      <c r="J225" s="154"/>
      <c r="K225" s="154"/>
      <c r="L225" s="154"/>
      <c r="M225" s="154"/>
      <c r="N225" s="157"/>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row>
    <row r="226" spans="1:35" s="155" customFormat="1" x14ac:dyDescent="0.3">
      <c r="A226" s="154"/>
      <c r="B226" s="154"/>
      <c r="C226" s="154"/>
      <c r="D226" s="154"/>
      <c r="E226" s="154"/>
      <c r="F226" s="154"/>
      <c r="G226" s="154"/>
      <c r="H226" s="154"/>
      <c r="I226" s="154"/>
      <c r="J226" s="154"/>
      <c r="K226" s="154"/>
      <c r="L226" s="154"/>
      <c r="M226" s="154"/>
      <c r="N226" s="157"/>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row>
    <row r="227" spans="1:35" s="155" customFormat="1" x14ac:dyDescent="0.3">
      <c r="A227" s="154"/>
      <c r="B227" s="154"/>
      <c r="C227" s="154"/>
      <c r="D227" s="154"/>
      <c r="E227" s="154"/>
      <c r="F227" s="154"/>
      <c r="G227" s="154"/>
      <c r="H227" s="154"/>
      <c r="I227" s="154"/>
      <c r="J227" s="154"/>
      <c r="K227" s="154"/>
      <c r="L227" s="154"/>
      <c r="M227" s="154"/>
      <c r="N227" s="157"/>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row>
    <row r="228" spans="1:35" s="155" customFormat="1" x14ac:dyDescent="0.3">
      <c r="A228" s="154"/>
      <c r="B228" s="154"/>
      <c r="C228" s="154"/>
      <c r="D228" s="154"/>
      <c r="E228" s="154"/>
      <c r="F228" s="154"/>
      <c r="G228" s="154"/>
      <c r="H228" s="154"/>
      <c r="I228" s="154"/>
      <c r="J228" s="154"/>
      <c r="K228" s="154"/>
      <c r="L228" s="154"/>
      <c r="M228" s="154"/>
      <c r="N228" s="157"/>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row>
    <row r="229" spans="1:35" s="155" customFormat="1" x14ac:dyDescent="0.3">
      <c r="A229" s="154"/>
      <c r="B229" s="154"/>
      <c r="C229" s="154"/>
      <c r="D229" s="154"/>
      <c r="E229" s="154"/>
      <c r="F229" s="154"/>
      <c r="G229" s="154"/>
      <c r="H229" s="154"/>
      <c r="I229" s="154"/>
      <c r="J229" s="154"/>
      <c r="K229" s="154"/>
      <c r="L229" s="154"/>
      <c r="M229" s="154"/>
      <c r="N229" s="157"/>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row>
    <row r="230" spans="1:35" s="155" customFormat="1" x14ac:dyDescent="0.3">
      <c r="A230" s="154"/>
      <c r="B230" s="154"/>
      <c r="C230" s="154"/>
      <c r="D230" s="154"/>
      <c r="E230" s="154"/>
      <c r="F230" s="154"/>
      <c r="G230" s="154"/>
      <c r="H230" s="154"/>
      <c r="I230" s="154"/>
      <c r="J230" s="154"/>
      <c r="K230" s="154"/>
      <c r="L230" s="154"/>
      <c r="M230" s="154"/>
      <c r="N230" s="157"/>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row>
    <row r="231" spans="1:35" s="155" customFormat="1" x14ac:dyDescent="0.3">
      <c r="A231" s="154"/>
      <c r="B231" s="154"/>
      <c r="C231" s="154"/>
      <c r="D231" s="154"/>
      <c r="E231" s="154"/>
      <c r="F231" s="154"/>
      <c r="G231" s="154"/>
      <c r="H231" s="154"/>
      <c r="I231" s="154"/>
      <c r="J231" s="154"/>
      <c r="K231" s="154"/>
      <c r="L231" s="154"/>
      <c r="M231" s="154"/>
      <c r="N231" s="157"/>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row>
    <row r="232" spans="1:35" s="155" customFormat="1" x14ac:dyDescent="0.3">
      <c r="A232" s="154"/>
      <c r="B232" s="154"/>
      <c r="C232" s="154"/>
      <c r="D232" s="154"/>
      <c r="E232" s="154"/>
      <c r="F232" s="154"/>
      <c r="G232" s="154"/>
      <c r="H232" s="154"/>
      <c r="I232" s="154"/>
      <c r="J232" s="154"/>
      <c r="K232" s="154"/>
      <c r="L232" s="154"/>
      <c r="M232" s="154"/>
      <c r="N232" s="157"/>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row>
    <row r="233" spans="1:35" s="155" customFormat="1" x14ac:dyDescent="0.3">
      <c r="A233" s="154"/>
      <c r="B233" s="154"/>
      <c r="C233" s="154"/>
      <c r="D233" s="154"/>
      <c r="E233" s="154"/>
      <c r="F233" s="154"/>
      <c r="G233" s="154"/>
      <c r="H233" s="154"/>
      <c r="I233" s="154"/>
      <c r="J233" s="154"/>
      <c r="K233" s="154"/>
      <c r="L233" s="154"/>
      <c r="M233" s="154"/>
      <c r="N233" s="157"/>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row>
    <row r="234" spans="1:35" s="155" customFormat="1" x14ac:dyDescent="0.3">
      <c r="A234" s="154"/>
      <c r="B234" s="154"/>
      <c r="C234" s="154"/>
      <c r="D234" s="154"/>
      <c r="E234" s="154"/>
      <c r="F234" s="154"/>
      <c r="G234" s="154"/>
      <c r="H234" s="154"/>
      <c r="I234" s="154"/>
      <c r="J234" s="154"/>
      <c r="K234" s="154"/>
      <c r="L234" s="154"/>
      <c r="M234" s="154"/>
      <c r="N234" s="157"/>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row>
    <row r="235" spans="1:35" s="155" customFormat="1" x14ac:dyDescent="0.3">
      <c r="A235" s="154"/>
      <c r="B235" s="154"/>
      <c r="C235" s="154"/>
      <c r="D235" s="154"/>
      <c r="E235" s="154"/>
      <c r="F235" s="154"/>
      <c r="G235" s="154"/>
      <c r="H235" s="154"/>
      <c r="I235" s="154"/>
      <c r="J235" s="154"/>
      <c r="K235" s="154"/>
      <c r="L235" s="154"/>
      <c r="M235" s="154"/>
      <c r="N235" s="157"/>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row>
    <row r="236" spans="1:35" s="155" customFormat="1" x14ac:dyDescent="0.3">
      <c r="A236" s="154"/>
      <c r="B236" s="154"/>
      <c r="C236" s="154"/>
      <c r="D236" s="154"/>
      <c r="E236" s="154"/>
      <c r="F236" s="154"/>
      <c r="G236" s="154"/>
      <c r="H236" s="154"/>
      <c r="I236" s="154"/>
      <c r="J236" s="154"/>
      <c r="K236" s="154"/>
      <c r="L236" s="154"/>
      <c r="M236" s="154"/>
      <c r="N236" s="157"/>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row>
    <row r="237" spans="1:35" s="155" customFormat="1" x14ac:dyDescent="0.3">
      <c r="A237" s="154"/>
      <c r="B237" s="154"/>
      <c r="C237" s="154"/>
      <c r="D237" s="154"/>
      <c r="E237" s="154"/>
      <c r="F237" s="154"/>
      <c r="G237" s="154"/>
      <c r="H237" s="154"/>
      <c r="I237" s="154"/>
      <c r="J237" s="154"/>
      <c r="K237" s="154"/>
      <c r="L237" s="154"/>
      <c r="M237" s="154"/>
      <c r="N237" s="157"/>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row>
    <row r="238" spans="1:35" s="155" customFormat="1" x14ac:dyDescent="0.3">
      <c r="A238" s="154"/>
      <c r="B238" s="154"/>
      <c r="C238" s="154"/>
      <c r="D238" s="154"/>
      <c r="E238" s="154"/>
      <c r="F238" s="154"/>
      <c r="G238" s="154"/>
      <c r="H238" s="154"/>
      <c r="I238" s="154"/>
      <c r="J238" s="154"/>
      <c r="K238" s="154"/>
      <c r="L238" s="154"/>
      <c r="M238" s="154"/>
      <c r="N238" s="157"/>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row>
    <row r="239" spans="1:35" s="155" customFormat="1" x14ac:dyDescent="0.3">
      <c r="A239" s="154"/>
      <c r="B239" s="154"/>
      <c r="C239" s="154"/>
      <c r="D239" s="154"/>
      <c r="E239" s="154"/>
      <c r="F239" s="154"/>
      <c r="G239" s="154"/>
      <c r="H239" s="154"/>
      <c r="I239" s="154"/>
      <c r="J239" s="154"/>
      <c r="K239" s="154"/>
      <c r="L239" s="154"/>
      <c r="M239" s="154"/>
      <c r="N239" s="157"/>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row>
    <row r="240" spans="1:35" s="155" customFormat="1" x14ac:dyDescent="0.3">
      <c r="A240" s="154"/>
      <c r="B240" s="154"/>
      <c r="C240" s="154"/>
      <c r="D240" s="154"/>
      <c r="E240" s="154"/>
      <c r="F240" s="154"/>
      <c r="G240" s="154"/>
      <c r="H240" s="154"/>
      <c r="I240" s="154"/>
      <c r="J240" s="154"/>
      <c r="K240" s="154"/>
      <c r="L240" s="154"/>
      <c r="M240" s="154"/>
      <c r="N240" s="157"/>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row>
    <row r="241" spans="1:35" s="155" customFormat="1" x14ac:dyDescent="0.3">
      <c r="A241" s="154"/>
      <c r="B241" s="154"/>
      <c r="C241" s="154"/>
      <c r="D241" s="154"/>
      <c r="E241" s="154"/>
      <c r="F241" s="154"/>
      <c r="G241" s="154"/>
      <c r="H241" s="154"/>
      <c r="I241" s="154"/>
      <c r="J241" s="154"/>
      <c r="K241" s="154"/>
      <c r="L241" s="154"/>
      <c r="M241" s="154"/>
      <c r="N241" s="157"/>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row>
    <row r="242" spans="1:35" s="155" customFormat="1" x14ac:dyDescent="0.3">
      <c r="A242" s="154"/>
      <c r="B242" s="154"/>
      <c r="C242" s="154"/>
      <c r="D242" s="154"/>
      <c r="E242" s="154"/>
      <c r="F242" s="154"/>
      <c r="G242" s="154"/>
      <c r="H242" s="154"/>
      <c r="I242" s="154"/>
      <c r="J242" s="154"/>
      <c r="K242" s="154"/>
      <c r="L242" s="154"/>
      <c r="M242" s="154"/>
      <c r="N242" s="157"/>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row>
    <row r="243" spans="1:35" s="155" customFormat="1" x14ac:dyDescent="0.3">
      <c r="A243" s="154"/>
      <c r="B243" s="154"/>
      <c r="C243" s="154"/>
      <c r="D243" s="154"/>
      <c r="E243" s="154"/>
      <c r="F243" s="154"/>
      <c r="G243" s="154"/>
      <c r="H243" s="154"/>
      <c r="I243" s="154"/>
      <c r="J243" s="154"/>
      <c r="K243" s="154"/>
      <c r="L243" s="154"/>
      <c r="M243" s="154"/>
      <c r="N243" s="157"/>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row>
    <row r="244" spans="1:35" s="155" customFormat="1" x14ac:dyDescent="0.3">
      <c r="A244" s="154"/>
      <c r="B244" s="154"/>
      <c r="C244" s="154"/>
      <c r="D244" s="154"/>
      <c r="E244" s="154"/>
      <c r="F244" s="154"/>
      <c r="G244" s="154"/>
      <c r="H244" s="154"/>
      <c r="I244" s="154"/>
      <c r="J244" s="154"/>
      <c r="K244" s="154"/>
      <c r="L244" s="154"/>
      <c r="M244" s="154"/>
      <c r="N244" s="157"/>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row>
    <row r="245" spans="1:35" s="155" customFormat="1" x14ac:dyDescent="0.3">
      <c r="A245" s="154"/>
      <c r="B245" s="154"/>
      <c r="C245" s="154"/>
      <c r="D245" s="154"/>
      <c r="E245" s="154"/>
      <c r="F245" s="154"/>
      <c r="G245" s="154"/>
      <c r="H245" s="154"/>
      <c r="I245" s="154"/>
      <c r="J245" s="154"/>
      <c r="K245" s="154"/>
      <c r="L245" s="154"/>
      <c r="M245" s="154"/>
      <c r="N245" s="157"/>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row>
    <row r="246" spans="1:35" s="155" customFormat="1" x14ac:dyDescent="0.3">
      <c r="A246" s="154"/>
      <c r="B246" s="154"/>
      <c r="C246" s="154"/>
      <c r="D246" s="154"/>
      <c r="E246" s="154"/>
      <c r="F246" s="154"/>
      <c r="G246" s="154"/>
      <c r="H246" s="154"/>
      <c r="I246" s="154"/>
      <c r="J246" s="154"/>
      <c r="K246" s="154"/>
      <c r="L246" s="154"/>
      <c r="M246" s="154"/>
      <c r="N246" s="157"/>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row>
    <row r="247" spans="1:35" s="155" customFormat="1" x14ac:dyDescent="0.3">
      <c r="A247" s="154"/>
      <c r="B247" s="154"/>
      <c r="C247" s="154"/>
      <c r="D247" s="154"/>
      <c r="E247" s="154"/>
      <c r="F247" s="154"/>
      <c r="G247" s="154"/>
      <c r="H247" s="154"/>
      <c r="I247" s="154"/>
      <c r="J247" s="154"/>
      <c r="K247" s="154"/>
      <c r="L247" s="154"/>
      <c r="M247" s="154"/>
      <c r="N247" s="157"/>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row>
    <row r="248" spans="1:35" s="155" customFormat="1" x14ac:dyDescent="0.3">
      <c r="A248" s="154"/>
      <c r="B248" s="154"/>
      <c r="C248" s="154"/>
      <c r="D248" s="154"/>
      <c r="E248" s="154"/>
      <c r="F248" s="154"/>
      <c r="G248" s="154"/>
      <c r="H248" s="154"/>
      <c r="I248" s="154"/>
      <c r="J248" s="154"/>
      <c r="K248" s="154"/>
      <c r="L248" s="154"/>
      <c r="M248" s="154"/>
      <c r="N248" s="157"/>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row>
    <row r="249" spans="1:35" s="155" customFormat="1" x14ac:dyDescent="0.3">
      <c r="A249" s="154"/>
      <c r="B249" s="154"/>
      <c r="C249" s="154"/>
      <c r="D249" s="154"/>
      <c r="E249" s="154"/>
      <c r="F249" s="154"/>
      <c r="G249" s="154"/>
      <c r="H249" s="154"/>
      <c r="I249" s="154"/>
      <c r="J249" s="154"/>
      <c r="K249" s="154"/>
      <c r="L249" s="154"/>
      <c r="M249" s="154"/>
      <c r="N249" s="157"/>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row>
    <row r="250" spans="1:35" s="155" customFormat="1" x14ac:dyDescent="0.3">
      <c r="A250" s="154"/>
      <c r="B250" s="154"/>
      <c r="C250" s="154"/>
      <c r="D250" s="154"/>
      <c r="E250" s="154"/>
      <c r="F250" s="154"/>
      <c r="G250" s="154"/>
      <c r="H250" s="154"/>
      <c r="I250" s="154"/>
      <c r="J250" s="154"/>
      <c r="K250" s="154"/>
      <c r="L250" s="154"/>
      <c r="M250" s="154"/>
      <c r="N250" s="157"/>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row>
    <row r="251" spans="1:35" s="155" customFormat="1" x14ac:dyDescent="0.3">
      <c r="A251" s="154"/>
      <c r="B251" s="154"/>
      <c r="C251" s="154"/>
      <c r="D251" s="154"/>
      <c r="E251" s="154"/>
      <c r="F251" s="154"/>
      <c r="G251" s="154"/>
      <c r="H251" s="154"/>
      <c r="I251" s="154"/>
      <c r="J251" s="154"/>
      <c r="K251" s="154"/>
      <c r="L251" s="154"/>
      <c r="M251" s="154"/>
      <c r="N251" s="157"/>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row>
    <row r="252" spans="1:35" s="155" customFormat="1" x14ac:dyDescent="0.3">
      <c r="A252" s="154"/>
      <c r="B252" s="154"/>
      <c r="C252" s="154"/>
      <c r="D252" s="154"/>
      <c r="E252" s="154"/>
      <c r="F252" s="154"/>
      <c r="G252" s="154"/>
      <c r="H252" s="154"/>
      <c r="I252" s="154"/>
      <c r="J252" s="154"/>
      <c r="K252" s="154"/>
      <c r="L252" s="154"/>
      <c r="M252" s="154"/>
      <c r="N252" s="157"/>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row>
    <row r="253" spans="1:35" s="155" customFormat="1" x14ac:dyDescent="0.3">
      <c r="A253" s="154"/>
      <c r="B253" s="154"/>
      <c r="C253" s="154"/>
      <c r="D253" s="154"/>
      <c r="E253" s="154"/>
      <c r="F253" s="154"/>
      <c r="G253" s="154"/>
      <c r="H253" s="154"/>
      <c r="I253" s="154"/>
      <c r="J253" s="154"/>
      <c r="K253" s="154"/>
      <c r="L253" s="154"/>
      <c r="M253" s="154"/>
      <c r="N253" s="157"/>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row>
    <row r="254" spans="1:35" s="155" customFormat="1" x14ac:dyDescent="0.3">
      <c r="A254" s="154"/>
      <c r="B254" s="154"/>
      <c r="C254" s="154"/>
      <c r="D254" s="154"/>
      <c r="E254" s="154"/>
      <c r="F254" s="154"/>
      <c r="G254" s="154"/>
      <c r="H254" s="154"/>
      <c r="I254" s="154"/>
      <c r="J254" s="154"/>
      <c r="K254" s="154"/>
      <c r="L254" s="154"/>
      <c r="M254" s="154"/>
      <c r="N254" s="157"/>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row>
    <row r="255" spans="1:35" s="155" customFormat="1" x14ac:dyDescent="0.3">
      <c r="A255" s="154"/>
      <c r="B255" s="154"/>
      <c r="C255" s="154"/>
      <c r="D255" s="154"/>
      <c r="E255" s="154"/>
      <c r="F255" s="154"/>
      <c r="G255" s="154"/>
      <c r="H255" s="154"/>
      <c r="I255" s="154"/>
      <c r="J255" s="154"/>
      <c r="K255" s="154"/>
      <c r="L255" s="154"/>
      <c r="M255" s="154"/>
      <c r="N255" s="157"/>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row>
    <row r="256" spans="1:35" s="155" customFormat="1" x14ac:dyDescent="0.3">
      <c r="A256" s="154"/>
      <c r="B256" s="154"/>
      <c r="C256" s="154"/>
      <c r="D256" s="154"/>
      <c r="E256" s="154"/>
      <c r="F256" s="154"/>
      <c r="G256" s="154"/>
      <c r="H256" s="154"/>
      <c r="I256" s="154"/>
      <c r="J256" s="154"/>
      <c r="K256" s="154"/>
      <c r="L256" s="154"/>
      <c r="M256" s="154"/>
      <c r="N256" s="157"/>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row>
    <row r="257" spans="1:35" s="155" customFormat="1" x14ac:dyDescent="0.3">
      <c r="A257" s="154"/>
      <c r="B257" s="154"/>
      <c r="C257" s="154"/>
      <c r="D257" s="154"/>
      <c r="E257" s="154"/>
      <c r="F257" s="154"/>
      <c r="G257" s="154"/>
      <c r="H257" s="154"/>
      <c r="I257" s="154"/>
      <c r="J257" s="154"/>
      <c r="K257" s="154"/>
      <c r="L257" s="154"/>
      <c r="M257" s="154"/>
      <c r="N257" s="157"/>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row>
    <row r="258" spans="1:35" s="155" customFormat="1" x14ac:dyDescent="0.3">
      <c r="A258" s="154"/>
      <c r="B258" s="154"/>
      <c r="C258" s="154"/>
      <c r="D258" s="154"/>
      <c r="E258" s="154"/>
      <c r="F258" s="154"/>
      <c r="G258" s="154"/>
      <c r="H258" s="154"/>
      <c r="I258" s="154"/>
      <c r="J258" s="154"/>
      <c r="K258" s="154"/>
      <c r="L258" s="154"/>
      <c r="M258" s="154"/>
      <c r="N258" s="157"/>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row>
    <row r="259" spans="1:35" s="155" customFormat="1" x14ac:dyDescent="0.3">
      <c r="A259" s="154"/>
      <c r="B259" s="154"/>
      <c r="C259" s="154"/>
      <c r="D259" s="154"/>
      <c r="E259" s="154"/>
      <c r="F259" s="154"/>
      <c r="G259" s="154"/>
      <c r="H259" s="154"/>
      <c r="I259" s="154"/>
      <c r="J259" s="154"/>
      <c r="K259" s="154"/>
      <c r="L259" s="154"/>
      <c r="M259" s="154"/>
      <c r="N259" s="157"/>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row>
    <row r="260" spans="1:35" s="155" customFormat="1" x14ac:dyDescent="0.3">
      <c r="A260" s="154"/>
      <c r="B260" s="154"/>
      <c r="C260" s="154"/>
      <c r="D260" s="154"/>
      <c r="E260" s="154"/>
      <c r="F260" s="154"/>
      <c r="G260" s="154"/>
      <c r="H260" s="154"/>
      <c r="I260" s="154"/>
      <c r="J260" s="154"/>
      <c r="K260" s="154"/>
      <c r="L260" s="154"/>
      <c r="M260" s="154"/>
      <c r="N260" s="157"/>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row>
    <row r="261" spans="1:35" s="155" customFormat="1" x14ac:dyDescent="0.3">
      <c r="A261" s="154"/>
      <c r="B261" s="154"/>
      <c r="C261" s="154"/>
      <c r="D261" s="154"/>
      <c r="E261" s="154"/>
      <c r="F261" s="154"/>
      <c r="G261" s="154"/>
      <c r="H261" s="154"/>
      <c r="I261" s="154"/>
      <c r="J261" s="154"/>
      <c r="K261" s="154"/>
      <c r="L261" s="154"/>
      <c r="M261" s="154"/>
      <c r="N261" s="157"/>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row>
    <row r="262" spans="1:35" s="155" customFormat="1" x14ac:dyDescent="0.3">
      <c r="A262" s="154"/>
      <c r="B262" s="154"/>
      <c r="C262" s="154"/>
      <c r="D262" s="154"/>
      <c r="E262" s="154"/>
      <c r="F262" s="154"/>
      <c r="G262" s="154"/>
      <c r="H262" s="154"/>
      <c r="I262" s="154"/>
      <c r="J262" s="154"/>
      <c r="K262" s="154"/>
      <c r="L262" s="154"/>
      <c r="M262" s="154"/>
      <c r="N262" s="157"/>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row>
    <row r="263" spans="1:35" s="155" customFormat="1" x14ac:dyDescent="0.3">
      <c r="A263" s="154"/>
      <c r="B263" s="154"/>
      <c r="C263" s="154"/>
      <c r="D263" s="154"/>
      <c r="E263" s="154"/>
      <c r="F263" s="154"/>
      <c r="G263" s="154"/>
      <c r="H263" s="154"/>
      <c r="I263" s="154"/>
      <c r="J263" s="154"/>
      <c r="K263" s="154"/>
      <c r="L263" s="154"/>
      <c r="M263" s="154"/>
      <c r="N263" s="157"/>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row>
    <row r="264" spans="1:35" s="155" customFormat="1" x14ac:dyDescent="0.3">
      <c r="A264" s="154"/>
      <c r="B264" s="154"/>
      <c r="C264" s="154"/>
      <c r="D264" s="154"/>
      <c r="E264" s="154"/>
      <c r="F264" s="154"/>
      <c r="G264" s="154"/>
      <c r="H264" s="154"/>
      <c r="I264" s="154"/>
      <c r="J264" s="154"/>
      <c r="K264" s="154"/>
      <c r="L264" s="154"/>
      <c r="M264" s="154"/>
      <c r="N264" s="157"/>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row>
    <row r="265" spans="1:35" s="155" customFormat="1" x14ac:dyDescent="0.3">
      <c r="A265" s="154"/>
      <c r="B265" s="154"/>
      <c r="C265" s="154"/>
      <c r="D265" s="154"/>
      <c r="E265" s="154"/>
      <c r="F265" s="154"/>
      <c r="G265" s="154"/>
      <c r="H265" s="154"/>
      <c r="I265" s="154"/>
      <c r="J265" s="154"/>
      <c r="K265" s="154"/>
      <c r="L265" s="154"/>
      <c r="M265" s="154"/>
      <c r="N265" s="157"/>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row>
    <row r="266" spans="1:35" s="155" customFormat="1" x14ac:dyDescent="0.3">
      <c r="A266" s="154"/>
      <c r="B266" s="154"/>
      <c r="C266" s="154"/>
      <c r="D266" s="154"/>
      <c r="E266" s="154"/>
      <c r="F266" s="154"/>
      <c r="G266" s="154"/>
      <c r="H266" s="154"/>
      <c r="I266" s="154"/>
      <c r="J266" s="154"/>
      <c r="K266" s="154"/>
      <c r="L266" s="154"/>
      <c r="M266" s="154"/>
      <c r="N266" s="157"/>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row>
    <row r="267" spans="1:35" s="155" customFormat="1" x14ac:dyDescent="0.3">
      <c r="A267" s="154"/>
      <c r="B267" s="154"/>
      <c r="C267" s="154"/>
      <c r="D267" s="154"/>
      <c r="E267" s="154"/>
      <c r="F267" s="154"/>
      <c r="G267" s="154"/>
      <c r="H267" s="154"/>
      <c r="I267" s="154"/>
      <c r="J267" s="154"/>
      <c r="K267" s="154"/>
      <c r="L267" s="154"/>
      <c r="M267" s="154"/>
      <c r="N267" s="157"/>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row>
    <row r="268" spans="1:35" s="155" customFormat="1" x14ac:dyDescent="0.3">
      <c r="A268" s="154"/>
      <c r="B268" s="154"/>
      <c r="C268" s="154"/>
      <c r="D268" s="154"/>
      <c r="E268" s="154"/>
      <c r="F268" s="154"/>
      <c r="G268" s="154"/>
      <c r="H268" s="154"/>
      <c r="I268" s="154"/>
      <c r="J268" s="154"/>
      <c r="K268" s="154"/>
      <c r="L268" s="154"/>
      <c r="M268" s="154"/>
      <c r="N268" s="157"/>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row>
    <row r="269" spans="1:35" s="155" customFormat="1" x14ac:dyDescent="0.3">
      <c r="A269" s="154"/>
      <c r="B269" s="154"/>
      <c r="C269" s="154"/>
      <c r="D269" s="154"/>
      <c r="E269" s="154"/>
      <c r="F269" s="154"/>
      <c r="G269" s="154"/>
      <c r="H269" s="154"/>
      <c r="I269" s="154"/>
      <c r="J269" s="154"/>
      <c r="K269" s="154"/>
      <c r="L269" s="154"/>
      <c r="M269" s="154"/>
      <c r="N269" s="157"/>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row>
    <row r="270" spans="1:35" s="155" customFormat="1" x14ac:dyDescent="0.3">
      <c r="A270" s="154"/>
      <c r="B270" s="154"/>
      <c r="C270" s="154"/>
      <c r="D270" s="154"/>
      <c r="E270" s="154"/>
      <c r="F270" s="154"/>
      <c r="G270" s="154"/>
      <c r="H270" s="154"/>
      <c r="I270" s="154"/>
      <c r="J270" s="154"/>
      <c r="K270" s="154"/>
      <c r="L270" s="154"/>
      <c r="M270" s="154"/>
      <c r="N270" s="157"/>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row>
    <row r="271" spans="1:35" s="155" customFormat="1" x14ac:dyDescent="0.3">
      <c r="A271" s="154"/>
      <c r="B271" s="154"/>
      <c r="C271" s="154"/>
      <c r="D271" s="154"/>
      <c r="E271" s="154"/>
      <c r="F271" s="154"/>
      <c r="G271" s="154"/>
      <c r="H271" s="154"/>
      <c r="I271" s="154"/>
      <c r="J271" s="154"/>
      <c r="K271" s="154"/>
      <c r="L271" s="154"/>
      <c r="M271" s="154"/>
      <c r="N271" s="157"/>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row>
    <row r="272" spans="1:35" s="155" customFormat="1" x14ac:dyDescent="0.3">
      <c r="A272" s="154"/>
      <c r="B272" s="154"/>
      <c r="C272" s="154"/>
      <c r="D272" s="154"/>
      <c r="E272" s="154"/>
      <c r="F272" s="154"/>
      <c r="G272" s="154"/>
      <c r="H272" s="154"/>
      <c r="I272" s="154"/>
      <c r="J272" s="154"/>
      <c r="K272" s="154"/>
      <c r="L272" s="154"/>
      <c r="M272" s="154"/>
      <c r="N272" s="157"/>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row>
    <row r="273" spans="1:35" s="155" customFormat="1" x14ac:dyDescent="0.3">
      <c r="A273" s="154"/>
      <c r="B273" s="154"/>
      <c r="C273" s="154"/>
      <c r="D273" s="154"/>
      <c r="E273" s="154"/>
      <c r="F273" s="154"/>
      <c r="G273" s="154"/>
      <c r="H273" s="154"/>
      <c r="I273" s="154"/>
      <c r="J273" s="154"/>
      <c r="K273" s="154"/>
      <c r="L273" s="154"/>
      <c r="M273" s="154"/>
      <c r="N273" s="157"/>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row>
    <row r="274" spans="1:35" s="155" customFormat="1" x14ac:dyDescent="0.3">
      <c r="A274" s="154"/>
      <c r="B274" s="154"/>
      <c r="C274" s="154"/>
      <c r="D274" s="154"/>
      <c r="E274" s="154"/>
      <c r="F274" s="154"/>
      <c r="G274" s="154"/>
      <c r="H274" s="154"/>
      <c r="I274" s="154"/>
      <c r="J274" s="154"/>
      <c r="K274" s="154"/>
      <c r="L274" s="154"/>
      <c r="M274" s="154"/>
      <c r="N274" s="157"/>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row>
    <row r="275" spans="1:35" s="155" customFormat="1" x14ac:dyDescent="0.3">
      <c r="A275" s="154"/>
      <c r="B275" s="154"/>
      <c r="C275" s="154"/>
      <c r="D275" s="154"/>
      <c r="E275" s="154"/>
      <c r="F275" s="154"/>
      <c r="G275" s="154"/>
      <c r="H275" s="154"/>
      <c r="I275" s="154"/>
      <c r="J275" s="154"/>
      <c r="K275" s="154"/>
      <c r="L275" s="154"/>
      <c r="M275" s="154"/>
      <c r="N275" s="157"/>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row>
    <row r="276" spans="1:35" s="155" customFormat="1" x14ac:dyDescent="0.3">
      <c r="A276" s="154"/>
      <c r="B276" s="154"/>
      <c r="C276" s="154"/>
      <c r="D276" s="154"/>
      <c r="E276" s="154"/>
      <c r="F276" s="154"/>
      <c r="G276" s="154"/>
      <c r="H276" s="154"/>
      <c r="I276" s="154"/>
      <c r="J276" s="154"/>
      <c r="K276" s="154"/>
      <c r="L276" s="154"/>
      <c r="M276" s="154"/>
      <c r="N276" s="157"/>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row>
    <row r="277" spans="1:35" s="155" customFormat="1" x14ac:dyDescent="0.3">
      <c r="A277" s="154"/>
      <c r="B277" s="154"/>
      <c r="C277" s="154"/>
      <c r="D277" s="154"/>
      <c r="E277" s="154"/>
      <c r="F277" s="154"/>
      <c r="G277" s="154"/>
      <c r="H277" s="154"/>
      <c r="I277" s="154"/>
      <c r="J277" s="154"/>
      <c r="K277" s="154"/>
      <c r="L277" s="154"/>
      <c r="M277" s="154"/>
      <c r="N277" s="157"/>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row>
    <row r="278" spans="1:35" s="155" customFormat="1" x14ac:dyDescent="0.3">
      <c r="A278" s="154"/>
      <c r="B278" s="154"/>
      <c r="C278" s="154"/>
      <c r="D278" s="154"/>
      <c r="E278" s="154"/>
      <c r="F278" s="154"/>
      <c r="G278" s="154"/>
      <c r="H278" s="154"/>
      <c r="I278" s="154"/>
      <c r="J278" s="154"/>
      <c r="K278" s="154"/>
      <c r="L278" s="154"/>
      <c r="M278" s="154"/>
      <c r="N278" s="157"/>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row>
    <row r="279" spans="1:35" s="155" customFormat="1" x14ac:dyDescent="0.3">
      <c r="A279" s="154"/>
      <c r="B279" s="154"/>
      <c r="C279" s="154"/>
      <c r="D279" s="154"/>
      <c r="E279" s="154"/>
      <c r="F279" s="154"/>
      <c r="G279" s="154"/>
      <c r="H279" s="154"/>
      <c r="I279" s="154"/>
      <c r="J279" s="154"/>
      <c r="K279" s="154"/>
      <c r="L279" s="154"/>
      <c r="M279" s="154"/>
      <c r="N279" s="157"/>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row>
    <row r="280" spans="1:35" s="155" customFormat="1" x14ac:dyDescent="0.3">
      <c r="A280" s="154"/>
      <c r="B280" s="154"/>
      <c r="C280" s="154"/>
      <c r="D280" s="154"/>
      <c r="E280" s="154"/>
      <c r="F280" s="154"/>
      <c r="G280" s="154"/>
      <c r="H280" s="154"/>
      <c r="I280" s="154"/>
      <c r="J280" s="154"/>
      <c r="K280" s="154"/>
      <c r="L280" s="154"/>
      <c r="M280" s="154"/>
      <c r="N280" s="157"/>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row>
    <row r="281" spans="1:35" s="155" customFormat="1" x14ac:dyDescent="0.3">
      <c r="A281" s="154"/>
      <c r="B281" s="154"/>
      <c r="C281" s="154"/>
      <c r="D281" s="154"/>
      <c r="E281" s="154"/>
      <c r="F281" s="154"/>
      <c r="G281" s="154"/>
      <c r="H281" s="154"/>
      <c r="I281" s="154"/>
      <c r="J281" s="154"/>
      <c r="K281" s="154"/>
      <c r="L281" s="154"/>
      <c r="M281" s="154"/>
      <c r="N281" s="157"/>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row>
    <row r="282" spans="1:35" s="155" customFormat="1" x14ac:dyDescent="0.3">
      <c r="A282" s="154"/>
      <c r="B282" s="154"/>
      <c r="C282" s="154"/>
      <c r="D282" s="154"/>
      <c r="E282" s="154"/>
      <c r="F282" s="154"/>
      <c r="G282" s="154"/>
      <c r="H282" s="154"/>
      <c r="I282" s="154"/>
      <c r="J282" s="154"/>
      <c r="K282" s="154"/>
      <c r="L282" s="154"/>
      <c r="M282" s="154"/>
      <c r="N282" s="157"/>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row>
    <row r="283" spans="1:35" s="155" customFormat="1" x14ac:dyDescent="0.3">
      <c r="A283" s="154"/>
      <c r="B283" s="154"/>
      <c r="C283" s="154"/>
      <c r="D283" s="154"/>
      <c r="E283" s="154"/>
      <c r="F283" s="154"/>
      <c r="G283" s="154"/>
      <c r="H283" s="154"/>
      <c r="I283" s="154"/>
      <c r="J283" s="154"/>
      <c r="K283" s="154"/>
      <c r="L283" s="154"/>
      <c r="M283" s="154"/>
      <c r="N283" s="157"/>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row>
    <row r="284" spans="1:35" s="155" customFormat="1" x14ac:dyDescent="0.3">
      <c r="A284" s="154"/>
      <c r="B284" s="154"/>
      <c r="C284" s="154"/>
      <c r="D284" s="154"/>
      <c r="E284" s="154"/>
      <c r="F284" s="154"/>
      <c r="G284" s="154"/>
      <c r="H284" s="154"/>
      <c r="I284" s="154"/>
      <c r="J284" s="154"/>
      <c r="K284" s="154"/>
      <c r="L284" s="154"/>
      <c r="M284" s="154"/>
      <c r="N284" s="157"/>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row>
    <row r="285" spans="1:35" s="155" customFormat="1" x14ac:dyDescent="0.3">
      <c r="A285" s="154"/>
      <c r="B285" s="154"/>
      <c r="C285" s="154"/>
      <c r="D285" s="154"/>
      <c r="E285" s="154"/>
      <c r="F285" s="154"/>
      <c r="G285" s="154"/>
      <c r="H285" s="154"/>
      <c r="I285" s="154"/>
      <c r="J285" s="154"/>
      <c r="K285" s="154"/>
      <c r="L285" s="154"/>
      <c r="M285" s="154"/>
      <c r="N285" s="157"/>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row>
    <row r="286" spans="1:35" s="155" customFormat="1" x14ac:dyDescent="0.3">
      <c r="A286" s="154"/>
      <c r="B286" s="154"/>
      <c r="C286" s="154"/>
      <c r="D286" s="154"/>
      <c r="E286" s="154"/>
      <c r="F286" s="154"/>
      <c r="G286" s="154"/>
      <c r="H286" s="154"/>
      <c r="I286" s="154"/>
      <c r="J286" s="154"/>
      <c r="K286" s="154"/>
      <c r="L286" s="154"/>
      <c r="M286" s="154"/>
      <c r="N286" s="157"/>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row>
    <row r="287" spans="1:35" s="155" customFormat="1" x14ac:dyDescent="0.3">
      <c r="A287" s="154"/>
      <c r="B287" s="154"/>
      <c r="C287" s="154"/>
      <c r="D287" s="154"/>
      <c r="E287" s="154"/>
      <c r="F287" s="154"/>
      <c r="G287" s="154"/>
      <c r="H287" s="154"/>
      <c r="I287" s="154"/>
      <c r="J287" s="154"/>
      <c r="K287" s="154"/>
      <c r="L287" s="154"/>
      <c r="M287" s="154"/>
      <c r="N287" s="157"/>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row>
    <row r="288" spans="1:35" s="155" customFormat="1" x14ac:dyDescent="0.3">
      <c r="A288" s="154"/>
      <c r="B288" s="154"/>
      <c r="C288" s="154"/>
      <c r="D288" s="154"/>
      <c r="E288" s="154"/>
      <c r="F288" s="154"/>
      <c r="G288" s="154"/>
      <c r="H288" s="154"/>
      <c r="I288" s="154"/>
      <c r="J288" s="154"/>
      <c r="K288" s="154"/>
      <c r="L288" s="154"/>
      <c r="M288" s="154"/>
      <c r="N288" s="157"/>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row>
    <row r="289" spans="1:35" s="155" customFormat="1" x14ac:dyDescent="0.3">
      <c r="A289" s="154"/>
      <c r="B289" s="154"/>
      <c r="C289" s="154"/>
      <c r="D289" s="154"/>
      <c r="E289" s="154"/>
      <c r="F289" s="154"/>
      <c r="G289" s="154"/>
      <c r="H289" s="154"/>
      <c r="I289" s="154"/>
      <c r="J289" s="154"/>
      <c r="K289" s="154"/>
      <c r="L289" s="154"/>
      <c r="M289" s="154"/>
      <c r="N289" s="157"/>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row>
    <row r="290" spans="1:35" s="155" customFormat="1" x14ac:dyDescent="0.3">
      <c r="A290" s="154"/>
      <c r="B290" s="154"/>
      <c r="C290" s="154"/>
      <c r="D290" s="154"/>
      <c r="E290" s="154"/>
      <c r="F290" s="154"/>
      <c r="G290" s="154"/>
      <c r="H290" s="154"/>
      <c r="I290" s="154"/>
      <c r="J290" s="154"/>
      <c r="K290" s="154"/>
      <c r="L290" s="154"/>
      <c r="M290" s="154"/>
      <c r="N290" s="157"/>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row>
    <row r="291" spans="1:35" s="155" customFormat="1" x14ac:dyDescent="0.3">
      <c r="A291" s="154"/>
      <c r="B291" s="154"/>
      <c r="C291" s="154"/>
      <c r="D291" s="154"/>
      <c r="E291" s="154"/>
      <c r="F291" s="154"/>
      <c r="G291" s="154"/>
      <c r="H291" s="154"/>
      <c r="I291" s="154"/>
      <c r="J291" s="154"/>
      <c r="K291" s="154"/>
      <c r="L291" s="154"/>
      <c r="M291" s="154"/>
      <c r="N291" s="157"/>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row>
    <row r="292" spans="1:35" s="155" customFormat="1" x14ac:dyDescent="0.3">
      <c r="A292" s="154"/>
      <c r="B292" s="154"/>
      <c r="C292" s="154"/>
      <c r="D292" s="154"/>
      <c r="E292" s="154"/>
      <c r="F292" s="154"/>
      <c r="G292" s="154"/>
      <c r="H292" s="154"/>
      <c r="I292" s="154"/>
      <c r="J292" s="154"/>
      <c r="K292" s="154"/>
      <c r="L292" s="154"/>
      <c r="M292" s="154"/>
      <c r="N292" s="157"/>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row>
    <row r="293" spans="1:35" s="155" customFormat="1" x14ac:dyDescent="0.3">
      <c r="A293" s="154"/>
      <c r="B293" s="154"/>
      <c r="C293" s="154"/>
      <c r="D293" s="154"/>
      <c r="E293" s="154"/>
      <c r="F293" s="154"/>
      <c r="G293" s="154"/>
      <c r="H293" s="154"/>
      <c r="I293" s="154"/>
      <c r="J293" s="154"/>
      <c r="K293" s="154"/>
      <c r="L293" s="154"/>
      <c r="M293" s="154"/>
      <c r="N293" s="157"/>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row>
    <row r="294" spans="1:35" s="155" customFormat="1" x14ac:dyDescent="0.3">
      <c r="A294" s="154"/>
      <c r="B294" s="154"/>
      <c r="C294" s="154"/>
      <c r="D294" s="154"/>
      <c r="E294" s="154"/>
      <c r="F294" s="154"/>
      <c r="G294" s="154"/>
      <c r="H294" s="154"/>
      <c r="I294" s="154"/>
      <c r="J294" s="154"/>
      <c r="K294" s="154"/>
      <c r="L294" s="154"/>
      <c r="M294" s="154"/>
      <c r="N294" s="157"/>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row>
    <row r="295" spans="1:35" s="155" customFormat="1" x14ac:dyDescent="0.3">
      <c r="A295" s="154"/>
      <c r="B295" s="154"/>
      <c r="C295" s="154"/>
      <c r="D295" s="154"/>
      <c r="E295" s="154"/>
      <c r="F295" s="154"/>
      <c r="G295" s="154"/>
      <c r="H295" s="154"/>
      <c r="I295" s="154"/>
      <c r="J295" s="154"/>
      <c r="K295" s="154"/>
      <c r="L295" s="154"/>
      <c r="M295" s="154"/>
      <c r="N295" s="157"/>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row>
    <row r="296" spans="1:35" s="155" customFormat="1" x14ac:dyDescent="0.3">
      <c r="A296" s="154"/>
      <c r="B296" s="154"/>
      <c r="C296" s="154"/>
      <c r="D296" s="154"/>
      <c r="E296" s="154"/>
      <c r="F296" s="154"/>
      <c r="G296" s="154"/>
      <c r="H296" s="154"/>
      <c r="I296" s="154"/>
      <c r="J296" s="154"/>
      <c r="K296" s="154"/>
      <c r="L296" s="154"/>
      <c r="M296" s="154"/>
      <c r="N296" s="157"/>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row>
    <row r="297" spans="1:35" s="155" customFormat="1" x14ac:dyDescent="0.3">
      <c r="A297" s="154"/>
      <c r="B297" s="154"/>
      <c r="C297" s="154"/>
      <c r="D297" s="154"/>
      <c r="E297" s="154"/>
      <c r="F297" s="154"/>
      <c r="G297" s="154"/>
      <c r="H297" s="154"/>
      <c r="I297" s="154"/>
      <c r="J297" s="154"/>
      <c r="K297" s="154"/>
      <c r="L297" s="154"/>
      <c r="M297" s="154"/>
      <c r="N297" s="157"/>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row>
    <row r="298" spans="1:35" s="155" customFormat="1" x14ac:dyDescent="0.3">
      <c r="A298" s="154"/>
      <c r="B298" s="154"/>
      <c r="C298" s="154"/>
      <c r="D298" s="154"/>
      <c r="E298" s="154"/>
      <c r="F298" s="154"/>
      <c r="G298" s="154"/>
      <c r="H298" s="154"/>
      <c r="I298" s="154"/>
      <c r="J298" s="154"/>
      <c r="K298" s="154"/>
      <c r="L298" s="154"/>
      <c r="M298" s="154"/>
      <c r="N298" s="157"/>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row>
    <row r="299" spans="1:35" s="155" customFormat="1" x14ac:dyDescent="0.3">
      <c r="A299" s="154"/>
      <c r="B299" s="154"/>
      <c r="C299" s="154"/>
      <c r="D299" s="154"/>
      <c r="E299" s="154"/>
      <c r="F299" s="154"/>
      <c r="G299" s="154"/>
      <c r="H299" s="154"/>
      <c r="I299" s="154"/>
      <c r="J299" s="154"/>
      <c r="K299" s="154"/>
      <c r="L299" s="154"/>
      <c r="M299" s="154"/>
      <c r="N299" s="157"/>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row>
    <row r="300" spans="1:35" s="155" customFormat="1" x14ac:dyDescent="0.3">
      <c r="A300" s="154"/>
      <c r="B300" s="154"/>
      <c r="C300" s="154"/>
      <c r="D300" s="154"/>
      <c r="E300" s="154"/>
      <c r="F300" s="154"/>
      <c r="G300" s="154"/>
      <c r="H300" s="154"/>
      <c r="I300" s="154"/>
      <c r="J300" s="154"/>
      <c r="K300" s="154"/>
      <c r="L300" s="154"/>
      <c r="M300" s="154"/>
      <c r="N300" s="157"/>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row>
    <row r="301" spans="1:35" s="155" customFormat="1" x14ac:dyDescent="0.3">
      <c r="A301" s="154"/>
      <c r="B301" s="154"/>
      <c r="C301" s="154"/>
      <c r="D301" s="154"/>
      <c r="E301" s="154"/>
      <c r="F301" s="154"/>
      <c r="G301" s="154"/>
      <c r="H301" s="154"/>
      <c r="I301" s="154"/>
      <c r="J301" s="154"/>
      <c r="K301" s="154"/>
      <c r="L301" s="154"/>
      <c r="M301" s="154"/>
      <c r="N301" s="157"/>
      <c r="O301" s="154"/>
      <c r="P301" s="154"/>
      <c r="Q301" s="154"/>
      <c r="R301" s="154"/>
      <c r="S301" s="154"/>
      <c r="T301" s="154"/>
      <c r="U301" s="154"/>
      <c r="V301" s="154"/>
      <c r="W301" s="154"/>
      <c r="X301" s="154"/>
      <c r="Y301" s="154"/>
      <c r="Z301" s="154"/>
      <c r="AA301" s="154"/>
      <c r="AB301" s="154"/>
      <c r="AC301" s="154"/>
      <c r="AD301" s="154"/>
      <c r="AE301" s="154"/>
      <c r="AF301" s="154"/>
      <c r="AG301" s="154"/>
      <c r="AH301" s="154"/>
      <c r="AI301" s="154"/>
    </row>
    <row r="302" spans="1:35" s="155" customFormat="1" x14ac:dyDescent="0.3">
      <c r="A302" s="154"/>
      <c r="B302" s="154"/>
      <c r="C302" s="154"/>
      <c r="D302" s="154"/>
      <c r="E302" s="154"/>
      <c r="F302" s="154"/>
      <c r="G302" s="154"/>
      <c r="H302" s="154"/>
      <c r="I302" s="154"/>
      <c r="J302" s="154"/>
      <c r="K302" s="154"/>
      <c r="L302" s="154"/>
      <c r="M302" s="154"/>
      <c r="N302" s="157"/>
      <c r="O302" s="154"/>
      <c r="P302" s="154"/>
      <c r="Q302" s="154"/>
      <c r="R302" s="154"/>
      <c r="S302" s="154"/>
      <c r="T302" s="154"/>
      <c r="U302" s="154"/>
      <c r="V302" s="154"/>
      <c r="W302" s="154"/>
      <c r="X302" s="154"/>
      <c r="Y302" s="154"/>
      <c r="Z302" s="154"/>
      <c r="AA302" s="154"/>
      <c r="AB302" s="154"/>
      <c r="AC302" s="154"/>
      <c r="AD302" s="154"/>
      <c r="AE302" s="154"/>
      <c r="AF302" s="154"/>
      <c r="AG302" s="154"/>
      <c r="AH302" s="154"/>
      <c r="AI302" s="154"/>
    </row>
    <row r="303" spans="1:35" s="155" customFormat="1" x14ac:dyDescent="0.3">
      <c r="A303" s="154"/>
      <c r="B303" s="154"/>
      <c r="C303" s="154"/>
      <c r="D303" s="154"/>
      <c r="E303" s="154"/>
      <c r="F303" s="154"/>
      <c r="G303" s="154"/>
      <c r="H303" s="154"/>
      <c r="I303" s="154"/>
      <c r="J303" s="154"/>
      <c r="K303" s="154"/>
      <c r="L303" s="154"/>
      <c r="M303" s="154"/>
      <c r="N303" s="157"/>
      <c r="O303" s="154"/>
      <c r="P303" s="154"/>
      <c r="Q303" s="154"/>
      <c r="R303" s="154"/>
      <c r="S303" s="154"/>
      <c r="T303" s="154"/>
      <c r="U303" s="154"/>
      <c r="V303" s="154"/>
      <c r="W303" s="154"/>
      <c r="X303" s="154"/>
      <c r="Y303" s="154"/>
      <c r="Z303" s="154"/>
      <c r="AA303" s="154"/>
      <c r="AB303" s="154"/>
      <c r="AC303" s="154"/>
      <c r="AD303" s="154"/>
      <c r="AE303" s="154"/>
      <c r="AF303" s="154"/>
      <c r="AG303" s="154"/>
      <c r="AH303" s="154"/>
      <c r="AI303" s="154"/>
    </row>
    <row r="304" spans="1:35" s="155" customFormat="1" x14ac:dyDescent="0.3">
      <c r="A304" s="154"/>
      <c r="B304" s="154"/>
      <c r="C304" s="154"/>
      <c r="D304" s="154"/>
      <c r="E304" s="154"/>
      <c r="F304" s="154"/>
      <c r="G304" s="154"/>
      <c r="H304" s="154"/>
      <c r="I304" s="154"/>
      <c r="J304" s="154"/>
      <c r="K304" s="154"/>
      <c r="L304" s="154"/>
      <c r="M304" s="154"/>
      <c r="N304" s="157"/>
      <c r="O304" s="156"/>
      <c r="P304" s="154"/>
      <c r="Q304" s="154"/>
      <c r="R304" s="154"/>
      <c r="S304" s="154"/>
      <c r="T304" s="154"/>
      <c r="U304" s="154"/>
      <c r="V304" s="154"/>
      <c r="W304" s="154"/>
      <c r="X304" s="154"/>
      <c r="Y304" s="154"/>
      <c r="Z304" s="154"/>
      <c r="AA304" s="154"/>
      <c r="AB304" s="154"/>
      <c r="AC304" s="154"/>
      <c r="AD304" s="154"/>
      <c r="AE304" s="154"/>
      <c r="AF304" s="154"/>
      <c r="AG304" s="154"/>
      <c r="AH304" s="154"/>
      <c r="AI304" s="154"/>
    </row>
    <row r="305" spans="1:35" s="155" customFormat="1" x14ac:dyDescent="0.3">
      <c r="A305" s="154"/>
      <c r="B305" s="154"/>
      <c r="C305" s="154"/>
      <c r="D305" s="154"/>
      <c r="E305" s="154"/>
      <c r="F305" s="154"/>
      <c r="G305" s="154"/>
      <c r="H305" s="154"/>
      <c r="I305" s="154"/>
      <c r="J305" s="154"/>
      <c r="K305" s="154"/>
      <c r="L305" s="154"/>
      <c r="M305" s="154"/>
      <c r="N305" s="157"/>
      <c r="O305" s="156"/>
      <c r="P305" s="154"/>
      <c r="Q305" s="154"/>
      <c r="R305" s="154"/>
      <c r="S305" s="154"/>
      <c r="T305" s="154"/>
      <c r="U305" s="154"/>
      <c r="V305" s="154"/>
      <c r="W305" s="154"/>
      <c r="X305" s="154"/>
      <c r="Y305" s="154"/>
      <c r="Z305" s="154"/>
      <c r="AA305" s="154"/>
      <c r="AB305" s="154"/>
      <c r="AC305" s="154"/>
      <c r="AD305" s="154"/>
      <c r="AE305" s="154"/>
      <c r="AF305" s="154"/>
      <c r="AG305" s="154"/>
      <c r="AH305" s="154"/>
      <c r="AI305" s="154"/>
    </row>
    <row r="306" spans="1:35" s="155" customFormat="1" x14ac:dyDescent="0.3">
      <c r="A306" s="154"/>
      <c r="B306" s="154"/>
      <c r="C306" s="154"/>
      <c r="D306" s="154"/>
      <c r="E306" s="154"/>
      <c r="F306" s="154"/>
      <c r="G306" s="154"/>
      <c r="H306" s="154"/>
      <c r="I306" s="154"/>
      <c r="J306" s="154"/>
      <c r="K306" s="154"/>
      <c r="L306" s="154"/>
      <c r="M306" s="154"/>
      <c r="N306" s="157"/>
      <c r="O306" s="156"/>
      <c r="P306" s="154"/>
      <c r="Q306" s="154"/>
      <c r="R306" s="154"/>
      <c r="S306" s="154"/>
      <c r="T306" s="154"/>
      <c r="U306" s="154"/>
      <c r="V306" s="154"/>
      <c r="W306" s="154"/>
      <c r="X306" s="154"/>
      <c r="Y306" s="154"/>
      <c r="Z306" s="154"/>
      <c r="AA306" s="154"/>
      <c r="AB306" s="154"/>
      <c r="AC306" s="154"/>
      <c r="AD306" s="154"/>
      <c r="AE306" s="154"/>
      <c r="AF306" s="154"/>
      <c r="AG306" s="154"/>
      <c r="AH306" s="154"/>
      <c r="AI306" s="154"/>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{67355CE3-C560-4689-AB71-130AE0B3742B}</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{168CFFD4-D23F-40A5-9A88-04BEE95ED9D7}</x14:id>
        </ext>
      </extLst>
    </cfRule>
    <cfRule type="dataBar" priority="2">
      <dataBar>
        <cfvo type="min"/>
        <cfvo type="max"/>
        <color rgb="FF69AE23"/>
      </dataBar>
      <extLst>
        <ext xmlns:x14="http://schemas.microsoft.com/office/spreadsheetml/2009/9/main" uri="{B025F937-C7B1-47D3-B67F-A62EFF666E3E}">
          <x14:id>{CDB2BFB9-1EC6-4062-A8FC-663EA6BF5889}</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11 N15 N24" formula="1"/>
  </ignoredErrors>
  <extLst>
    <ext xmlns:x14="http://schemas.microsoft.com/office/spreadsheetml/2009/9/main" uri="{78C0D931-6437-407d-A8EE-F0AAD7539E65}">
      <x14:conditionalFormattings>
        <x14:conditionalFormatting xmlns:xm="http://schemas.microsoft.com/office/excel/2006/main">
          <x14:cfRule type="dataBar" id="{67355CE3-C560-4689-AB71-130AE0B3742B}">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168CFFD4-D23F-40A5-9A88-04BEE95ED9D7}">
            <x14:dataBar minLength="0" maxLength="100" gradient="0">
              <x14:cfvo type="autoMin"/>
              <x14:cfvo type="autoMax"/>
              <x14:negativeFillColor rgb="FFFF0000"/>
              <x14:axisColor rgb="FF000000"/>
            </x14:dataBar>
          </x14:cfRule>
          <x14:cfRule type="dataBar" id="{CDB2BFB9-1EC6-4062-A8FC-663EA6BF5889}">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500-00000A000000}">
          <x14:colorSeries rgb="FF69AE23"/>
          <x14:colorNegative rgb="FFD00000"/>
          <x14:colorAxis rgb="FF000000"/>
          <x14:colorMarkers rgb="FF69AE23"/>
          <x14:colorFirst rgb="FFD00000"/>
          <x14:colorLast rgb="FFD00000"/>
          <x14:colorHigh rgb="FFD00000"/>
          <x14:colorLow rgb="FFD00000"/>
          <x14:sparklines>
            <x14:sparkline>
              <xm:f>Table_D6!B3:K3</xm:f>
              <xm:sqref>M3</xm:sqref>
            </x14:sparkline>
            <x14:sparkline>
              <xm:f>Table_D6!B4:K4</xm:f>
              <xm:sqref>M4</xm:sqref>
            </x14:sparkline>
          </x14:sparklines>
        </x14:sparklineGroup>
        <x14:sparklineGroup manualMax="0" manualMin="0" displayEmptyCellsAs="gap" markers="1" xr2:uid="{00000000-0003-0000-0500-00000B000000}">
          <x14:colorSeries rgb="FF69AE23"/>
          <x14:colorNegative rgb="FFD00000"/>
          <x14:colorAxis rgb="FF000000"/>
          <x14:colorMarkers rgb="FF69AE23"/>
          <x14:colorFirst rgb="FFD00000"/>
          <x14:colorLast rgb="FFD00000"/>
          <x14:colorHigh rgb="FFD00000"/>
          <x14:colorLow rgb="FFD00000"/>
          <x14:sparklines>
            <x14:sparkline>
              <xm:f>Table_D6!B5:K5</xm:f>
              <xm:sqref>M5</xm:sqref>
            </x14:sparkline>
            <x14:sparkline>
              <xm:f>Table_D6!B6:K6</xm:f>
              <xm:sqref>M6</xm:sqref>
            </x14:sparkline>
            <x14:sparkline>
              <xm:f>Table_D6!B7:K7</xm:f>
              <xm:sqref>M7</xm:sqref>
            </x14:sparkline>
            <x14:sparkline>
              <xm:f>Table_D6!B8:K8</xm:f>
              <xm:sqref>M8</xm:sqref>
            </x14:sparkline>
            <x14:sparkline>
              <xm:f>Table_D6!B9:K9</xm:f>
              <xm:sqref>M9</xm:sqref>
            </x14:sparkline>
            <x14:sparkline>
              <xm:f>Table_D6!B10:K10</xm:f>
              <xm:sqref>M10</xm:sqref>
            </x14:sparkline>
            <x14:sparkline>
              <xm:f>Table_D6!B11:K11</xm:f>
              <xm:sqref>M11</xm:sqref>
            </x14:sparkline>
            <x14:sparkline>
              <xm:f>Table_D6!B12:K12</xm:f>
              <xm:sqref>M12</xm:sqref>
            </x14:sparkline>
            <x14:sparkline>
              <xm:f>Table_D6!B13:K13</xm:f>
              <xm:sqref>M13</xm:sqref>
            </x14:sparkline>
            <x14:sparkline>
              <xm:f>Table_D6!B14:K14</xm:f>
              <xm:sqref>M14</xm:sqref>
            </x14:sparkline>
            <x14:sparkline>
              <xm:f>Table_D6!B15:K15</xm:f>
              <xm:sqref>M15</xm:sqref>
            </x14:sparkline>
            <x14:sparkline>
              <xm:f>Table_D6!B16:K16</xm:f>
              <xm:sqref>M16</xm:sqref>
            </x14:sparkline>
            <x14:sparkline>
              <xm:f>Table_D6!B17:K17</xm:f>
              <xm:sqref>M17</xm:sqref>
            </x14:sparkline>
            <x14:sparkline>
              <xm:f>Table_D6!B18:K18</xm:f>
              <xm:sqref>M18</xm:sqref>
            </x14:sparkline>
            <x14:sparkline>
              <xm:f>Table_D6!B19:K19</xm:f>
              <xm:sqref>M19</xm:sqref>
            </x14:sparkline>
            <x14:sparkline>
              <xm:f>Table_D6!B20:K20</xm:f>
              <xm:sqref>M20</xm:sqref>
            </x14:sparkline>
            <x14:sparkline>
              <xm:f>Table_D6!B21:K21</xm:f>
              <xm:sqref>M21</xm:sqref>
            </x14:sparkline>
            <x14:sparkline>
              <xm:f>Table_D6!B22:K22</xm:f>
              <xm:sqref>M22</xm:sqref>
            </x14:sparkline>
            <x14:sparkline>
              <xm:f>Table_D6!B23:K23</xm:f>
              <xm:sqref>M23</xm:sqref>
            </x14:sparkline>
            <x14:sparkline>
              <xm:f>Table_D6!B24:K24</xm:f>
              <xm:sqref>M24</xm:sqref>
            </x14:sparkline>
            <x14:sparkline>
              <xm:f>Table_D6!B25:K25</xm:f>
              <xm:sqref>M25</xm:sqref>
            </x14:sparkline>
            <x14:sparkline>
              <xm:f>Table_D6!B26:K26</xm:f>
              <xm:sqref>M26</xm:sqref>
            </x14:sparkline>
            <x14:sparkline>
              <xm:f>Table_D6!B27:K27</xm:f>
              <xm:sqref>M27</xm:sqref>
            </x14:sparkline>
            <x14:sparkline>
              <xm:f>Table_D6!B28:K28</xm:f>
              <xm:sqref>M28</xm:sqref>
            </x14:sparkline>
            <x14:sparkline>
              <xm:f>Table_D6!B29:K29</xm:f>
              <xm:sqref>M29</xm:sqref>
            </x14:sparkline>
            <x14:sparkline>
              <xm:f>Table_D6!B30:K30</xm:f>
              <xm:sqref>M30</xm:sqref>
            </x14:sparkline>
            <x14:sparkline>
              <xm:f>Table_D6!B31:K31</xm:f>
              <xm:sqref>M31</xm:sqref>
            </x14:sparkline>
            <x14:sparkline>
              <xm:f>Table_D6!B32:K32</xm:f>
              <xm:sqref>M32</xm:sqref>
            </x14:sparkline>
            <x14:sparkline>
              <xm:f>Table_D6!B33:K33</xm:f>
              <xm:sqref>M33</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303"/>
  <sheetViews>
    <sheetView zoomScale="90" zoomScaleNormal="90" workbookViewId="0">
      <selection activeCell="B6" sqref="B6"/>
    </sheetView>
  </sheetViews>
  <sheetFormatPr defaultColWidth="9.109375" defaultRowHeight="14.4" x14ac:dyDescent="0.3"/>
  <cols>
    <col min="1" max="1" width="14.44140625" style="154" customWidth="1"/>
    <col min="2" max="11" width="8" style="154" bestFit="1" customWidth="1"/>
    <col min="12" max="12" width="13.44140625" style="154" customWidth="1"/>
    <col min="13" max="13" width="17.33203125" style="154" customWidth="1"/>
    <col min="14" max="14" width="13.44140625" style="157" customWidth="1"/>
    <col min="15" max="15" width="8.44140625" style="156" bestFit="1" customWidth="1"/>
    <col min="16" max="16" width="9.109375" style="154"/>
    <col min="17" max="17" width="7.33203125" style="154" customWidth="1"/>
    <col min="18" max="18" width="7.33203125" style="154" bestFit="1" customWidth="1"/>
    <col min="19" max="19" width="9.109375" style="154"/>
    <col min="20" max="20" width="12.33203125" style="154" customWidth="1"/>
    <col min="21" max="21" width="9.44140625" style="154" customWidth="1"/>
    <col min="22" max="16384" width="9.109375" style="154"/>
  </cols>
  <sheetData>
    <row r="1" spans="1:25" s="150" customFormat="1" ht="36.75" customHeight="1" x14ac:dyDescent="0.25">
      <c r="A1" s="177" t="s">
        <v>138</v>
      </c>
      <c r="N1" s="151"/>
      <c r="O1" s="176"/>
    </row>
    <row r="2" spans="1:25" s="173" customFormat="1" ht="66.75" customHeight="1" x14ac:dyDescent="0.25">
      <c r="A2" s="175" t="s">
        <v>0</v>
      </c>
      <c r="B2" s="174">
        <v>2009</v>
      </c>
      <c r="C2" s="174">
        <v>2010</v>
      </c>
      <c r="D2" s="174">
        <v>2011</v>
      </c>
      <c r="E2" s="174">
        <v>2012</v>
      </c>
      <c r="F2" s="174">
        <v>2013</v>
      </c>
      <c r="G2" s="174">
        <v>2014</v>
      </c>
      <c r="H2" s="174">
        <v>2015</v>
      </c>
      <c r="I2" s="174">
        <v>2016</v>
      </c>
      <c r="J2" s="174">
        <v>2017</v>
      </c>
      <c r="K2" s="295">
        <v>2018</v>
      </c>
      <c r="L2" s="294"/>
      <c r="M2" s="119" t="s">
        <v>159</v>
      </c>
      <c r="N2" s="119" t="s">
        <v>160</v>
      </c>
      <c r="O2" s="174" t="s">
        <v>117</v>
      </c>
    </row>
    <row r="3" spans="1:25" s="150" customFormat="1" ht="18" customHeight="1" x14ac:dyDescent="0.25">
      <c r="A3" s="163" t="s">
        <v>4</v>
      </c>
      <c r="B3" s="147">
        <v>3.1999999999999997E-3</v>
      </c>
      <c r="C3" s="147">
        <v>3.4999999999999996E-3</v>
      </c>
      <c r="D3" s="147">
        <v>4.2000000000000006E-3</v>
      </c>
      <c r="E3" s="147">
        <v>6.0000000000000006E-4</v>
      </c>
      <c r="F3" s="147">
        <v>4.1999999999999997E-3</v>
      </c>
      <c r="G3" s="147">
        <v>6.0000000000000006E-4</v>
      </c>
      <c r="H3" s="147">
        <v>3.5999999999999995E-3</v>
      </c>
      <c r="I3" s="147">
        <v>9.8500000000000004E-2</v>
      </c>
      <c r="J3" s="147">
        <v>0.1137</v>
      </c>
      <c r="K3" s="147">
        <v>1.5399999999999997E-2</v>
      </c>
      <c r="L3" s="162">
        <v>1.5399999999999997E-2</v>
      </c>
      <c r="M3" s="166"/>
      <c r="N3" s="159">
        <f>_xlfn.RRI(9,B3,K3)</f>
        <v>0.19074556159672063</v>
      </c>
      <c r="O3" s="183"/>
      <c r="P3" s="4"/>
      <c r="Q3" s="161"/>
      <c r="R3" s="161"/>
      <c r="S3" s="161"/>
      <c r="T3" s="161"/>
      <c r="U3" s="161"/>
      <c r="V3" s="161"/>
      <c r="W3" s="161"/>
      <c r="X3" s="152"/>
      <c r="Y3" s="161"/>
    </row>
    <row r="4" spans="1:25" s="150" customFormat="1" ht="18" customHeight="1" x14ac:dyDescent="0.25">
      <c r="A4" s="163" t="s">
        <v>26</v>
      </c>
      <c r="B4" s="219">
        <v>0.03</v>
      </c>
      <c r="C4" s="219"/>
      <c r="D4" s="66">
        <v>0.39030000000000004</v>
      </c>
      <c r="E4" s="66">
        <v>3.2200000000000006E-2</v>
      </c>
      <c r="F4" s="66">
        <v>5.33E-2</v>
      </c>
      <c r="G4" s="66">
        <v>6.1600000000000002E-2</v>
      </c>
      <c r="H4" s="66">
        <v>6.1499999999999999E-2</v>
      </c>
      <c r="I4" s="66">
        <v>8.1099999999999992E-2</v>
      </c>
      <c r="J4" s="66">
        <v>4.9399999999999999E-2</v>
      </c>
      <c r="K4" s="66">
        <v>5.5100000000000003E-2</v>
      </c>
      <c r="L4" s="162">
        <v>5.5100000000000003E-2</v>
      </c>
      <c r="M4" s="166"/>
      <c r="N4" s="159">
        <f>_xlfn.RRI(7,D4,K4)</f>
        <v>-0.24397501253528675</v>
      </c>
      <c r="O4" s="182"/>
      <c r="P4" s="153"/>
      <c r="Q4" s="161"/>
      <c r="R4" s="161"/>
      <c r="S4" s="161"/>
      <c r="T4" s="161"/>
      <c r="U4" s="161"/>
      <c r="V4" s="161"/>
      <c r="W4" s="161"/>
      <c r="X4" s="152"/>
      <c r="Y4" s="161"/>
    </row>
    <row r="5" spans="1:25" s="150" customFormat="1" ht="18" customHeight="1" x14ac:dyDescent="0.25">
      <c r="A5" s="163" t="s">
        <v>32</v>
      </c>
      <c r="B5" s="219">
        <v>2.01E-2</v>
      </c>
      <c r="C5" s="219"/>
      <c r="D5" s="68">
        <v>0.10840000000000001</v>
      </c>
      <c r="E5" s="68">
        <v>0.1215</v>
      </c>
      <c r="F5" s="68">
        <v>0.14050000000000001</v>
      </c>
      <c r="G5" s="68">
        <v>0.16220000000000001</v>
      </c>
      <c r="H5" s="68">
        <v>0.18659999999999999</v>
      </c>
      <c r="I5" s="68">
        <v>0.23740000000000003</v>
      </c>
      <c r="J5" s="68">
        <v>0.24149999999999999</v>
      </c>
      <c r="K5" s="68">
        <v>0.26769999999999994</v>
      </c>
      <c r="L5" s="162">
        <v>0.26769999999999994</v>
      </c>
      <c r="M5" s="166"/>
      <c r="N5" s="159">
        <f>_xlfn.RRI(7,D5,K5)</f>
        <v>0.13785897990848062</v>
      </c>
      <c r="O5" s="183" t="s">
        <v>14</v>
      </c>
      <c r="P5" s="4"/>
      <c r="Q5" s="161"/>
      <c r="R5" s="161"/>
      <c r="S5" s="161"/>
      <c r="T5" s="161"/>
      <c r="U5" s="161"/>
      <c r="V5" s="161"/>
      <c r="W5" s="161"/>
      <c r="X5" s="152"/>
      <c r="Y5" s="161"/>
    </row>
    <row r="6" spans="1:25" s="150" customFormat="1" ht="18" customHeight="1" x14ac:dyDescent="0.25">
      <c r="A6" s="163" t="s">
        <v>2</v>
      </c>
      <c r="B6" s="147">
        <v>0.13819999999999999</v>
      </c>
      <c r="C6" s="147">
        <v>9.3100000000000002E-2</v>
      </c>
      <c r="D6" s="147">
        <v>0.18909999999999999</v>
      </c>
      <c r="E6" s="147">
        <v>0.21359999999999998</v>
      </c>
      <c r="F6" s="147">
        <v>0.24820000000000003</v>
      </c>
      <c r="G6" s="147">
        <v>0.26439999999999997</v>
      </c>
      <c r="H6" s="147">
        <v>0.20510000000000006</v>
      </c>
      <c r="I6" s="147">
        <v>8.7600000000000011E-2</v>
      </c>
      <c r="J6" s="147">
        <v>9.4300000000000009E-2</v>
      </c>
      <c r="K6" s="147">
        <v>0.26880000000000004</v>
      </c>
      <c r="L6" s="162">
        <v>0.26880000000000004</v>
      </c>
      <c r="M6" s="166"/>
      <c r="N6" s="159">
        <f t="shared" ref="N6:N11" si="0">_xlfn.RRI(9,B6,K6)</f>
        <v>7.671895328815892E-2</v>
      </c>
      <c r="O6" s="183"/>
      <c r="P6" s="4"/>
      <c r="Q6" s="161"/>
      <c r="R6" s="161"/>
      <c r="S6" s="161"/>
      <c r="T6" s="161"/>
      <c r="U6" s="161"/>
      <c r="V6" s="161"/>
      <c r="W6" s="161"/>
      <c r="X6" s="152"/>
      <c r="Y6" s="161"/>
    </row>
    <row r="7" spans="1:25" s="150" customFormat="1" ht="18" customHeight="1" x14ac:dyDescent="0.25">
      <c r="A7" s="163" t="s">
        <v>28</v>
      </c>
      <c r="B7" s="147">
        <v>0.20119999999999999</v>
      </c>
      <c r="C7" s="147">
        <v>0.23469999999999999</v>
      </c>
      <c r="D7" s="147">
        <v>0.24230000000000002</v>
      </c>
      <c r="E7" s="147">
        <v>0.27740000000000004</v>
      </c>
      <c r="F7" s="147">
        <v>0.35449999999999998</v>
      </c>
      <c r="G7" s="147">
        <v>0.32939999999999992</v>
      </c>
      <c r="H7" s="147">
        <v>0.33189999999999997</v>
      </c>
      <c r="I7" s="147">
        <v>0.33959999999999996</v>
      </c>
      <c r="J7" s="147">
        <v>0.38289999999999991</v>
      </c>
      <c r="K7" s="147">
        <v>0.35270000000000001</v>
      </c>
      <c r="L7" s="162">
        <v>0.35270000000000001</v>
      </c>
      <c r="M7" s="166"/>
      <c r="N7" s="159">
        <f t="shared" si="0"/>
        <v>6.4354711680623122E-2</v>
      </c>
      <c r="O7" s="183" t="s">
        <v>14</v>
      </c>
      <c r="P7" s="4"/>
      <c r="Q7" s="161"/>
      <c r="R7" s="161"/>
      <c r="S7" s="161"/>
      <c r="T7" s="161"/>
      <c r="U7" s="161"/>
      <c r="V7" s="161"/>
      <c r="W7" s="161"/>
      <c r="X7" s="152"/>
      <c r="Y7" s="161"/>
    </row>
    <row r="8" spans="1:25" s="150" customFormat="1" ht="18" customHeight="1" x14ac:dyDescent="0.25">
      <c r="A8" s="163" t="s">
        <v>6</v>
      </c>
      <c r="B8" s="147">
        <v>8.0000000000000004E-4</v>
      </c>
      <c r="C8" s="147">
        <v>8.0999999999999996E-3</v>
      </c>
      <c r="D8" s="147">
        <v>6.4500000000000002E-2</v>
      </c>
      <c r="E8" s="147">
        <v>0.11409999999999999</v>
      </c>
      <c r="F8" s="147">
        <v>0.18630000000000002</v>
      </c>
      <c r="G8" s="147">
        <v>0.25759999999999994</v>
      </c>
      <c r="H8" s="147">
        <v>0.36480000000000007</v>
      </c>
      <c r="I8" s="147">
        <v>0.36389999999999995</v>
      </c>
      <c r="J8" s="147">
        <v>0.39679999999999982</v>
      </c>
      <c r="K8" s="147">
        <v>0.35969999999999996</v>
      </c>
      <c r="L8" s="162">
        <v>0.35969999999999996</v>
      </c>
      <c r="M8" s="166"/>
      <c r="N8" s="159">
        <f t="shared" si="0"/>
        <v>0.97133830704782254</v>
      </c>
      <c r="O8" s="183" t="s">
        <v>14</v>
      </c>
      <c r="P8" s="4"/>
      <c r="Q8" s="161"/>
      <c r="R8" s="161"/>
      <c r="S8" s="161"/>
      <c r="T8" s="161"/>
      <c r="U8" s="161"/>
      <c r="V8" s="161"/>
      <c r="W8" s="161"/>
      <c r="X8" s="152"/>
      <c r="Y8" s="161"/>
    </row>
    <row r="9" spans="1:25" s="150" customFormat="1" ht="18" customHeight="1" x14ac:dyDescent="0.25">
      <c r="A9" s="163" t="s">
        <v>17</v>
      </c>
      <c r="B9" s="147">
        <v>0.55910000000000004</v>
      </c>
      <c r="C9" s="147">
        <v>0.56810000000000005</v>
      </c>
      <c r="D9" s="147">
        <v>0.50890000000000002</v>
      </c>
      <c r="E9" s="147">
        <v>0.46050000000000008</v>
      </c>
      <c r="F9" s="147">
        <v>0.45260000000000006</v>
      </c>
      <c r="G9" s="147">
        <v>0.40889999999999999</v>
      </c>
      <c r="H9" s="147">
        <v>0.45680000000000004</v>
      </c>
      <c r="I9" s="147">
        <v>0.45490000000000008</v>
      </c>
      <c r="J9" s="147">
        <v>0.50519999999999998</v>
      </c>
      <c r="K9" s="147">
        <v>0.42060000000000003</v>
      </c>
      <c r="L9" s="162">
        <v>0.42060000000000003</v>
      </c>
      <c r="M9" s="166"/>
      <c r="N9" s="159">
        <f t="shared" si="0"/>
        <v>-3.1132429664556982E-2</v>
      </c>
      <c r="O9" s="182" t="s">
        <v>20</v>
      </c>
      <c r="P9" s="4"/>
      <c r="Q9" s="161"/>
      <c r="R9" s="161"/>
      <c r="S9" s="161"/>
      <c r="T9" s="161"/>
      <c r="U9" s="161"/>
      <c r="V9" s="161"/>
      <c r="W9" s="161"/>
      <c r="X9" s="152"/>
      <c r="Y9" s="161"/>
    </row>
    <row r="10" spans="1:25" s="150" customFormat="1" ht="18" customHeight="1" x14ac:dyDescent="0.25">
      <c r="A10" s="163" t="s">
        <v>31</v>
      </c>
      <c r="B10" s="147">
        <v>0.39860000000000001</v>
      </c>
      <c r="C10" s="147">
        <v>0.42960000000000004</v>
      </c>
      <c r="D10" s="147">
        <v>0.48350000000000004</v>
      </c>
      <c r="E10" s="147">
        <v>0.51729999999999998</v>
      </c>
      <c r="F10" s="147">
        <v>0.53370000000000006</v>
      </c>
      <c r="G10" s="147">
        <v>0.54559999999999986</v>
      </c>
      <c r="H10" s="147">
        <v>0.52319999999999989</v>
      </c>
      <c r="I10" s="147">
        <v>0.50880000000000003</v>
      </c>
      <c r="J10" s="147">
        <v>0.48299999999999993</v>
      </c>
      <c r="K10" s="147">
        <v>0.46610000000000001</v>
      </c>
      <c r="L10" s="162">
        <v>0.46610000000000001</v>
      </c>
      <c r="M10" s="166"/>
      <c r="N10" s="159">
        <f t="shared" si="0"/>
        <v>1.7534375188850149E-2</v>
      </c>
      <c r="O10" s="182"/>
      <c r="P10" s="4"/>
      <c r="Q10" s="161"/>
      <c r="R10" s="161"/>
      <c r="S10" s="161"/>
      <c r="T10" s="161"/>
      <c r="U10" s="161"/>
      <c r="V10" s="161"/>
      <c r="W10" s="161"/>
      <c r="X10" s="152"/>
      <c r="Y10" s="161"/>
    </row>
    <row r="11" spans="1:25" s="150" customFormat="1" ht="18" customHeight="1" x14ac:dyDescent="0.25">
      <c r="A11" s="163" t="s">
        <v>15</v>
      </c>
      <c r="B11" s="147">
        <v>0.52939999999999998</v>
      </c>
      <c r="C11" s="147">
        <v>0.81279999999999997</v>
      </c>
      <c r="D11" s="147">
        <v>0.79719999999999913</v>
      </c>
      <c r="E11" s="147">
        <v>0.78389999999999926</v>
      </c>
      <c r="F11" s="147">
        <v>0.7583999999999993</v>
      </c>
      <c r="G11" s="147">
        <v>0.66519999999999913</v>
      </c>
      <c r="H11" s="147">
        <v>0.73039999999999905</v>
      </c>
      <c r="I11" s="147">
        <v>0.72619999999999896</v>
      </c>
      <c r="J11" s="147">
        <v>0.57599999999999918</v>
      </c>
      <c r="K11" s="147">
        <v>0.4738</v>
      </c>
      <c r="L11" s="162">
        <v>0.4738</v>
      </c>
      <c r="M11" s="166"/>
      <c r="N11" s="159">
        <f t="shared" si="0"/>
        <v>-1.225308955123916E-2</v>
      </c>
      <c r="O11" s="182"/>
      <c r="P11" s="4"/>
      <c r="Q11" s="161"/>
      <c r="R11" s="161"/>
      <c r="S11" s="161"/>
      <c r="T11" s="161"/>
      <c r="U11" s="161"/>
      <c r="V11" s="161"/>
      <c r="W11" s="161"/>
      <c r="X11" s="152"/>
      <c r="Y11" s="161"/>
    </row>
    <row r="12" spans="1:25" s="150" customFormat="1" ht="18" customHeight="1" x14ac:dyDescent="0.25">
      <c r="A12" s="163" t="s">
        <v>21</v>
      </c>
      <c r="B12" s="221">
        <v>0.34409999999999991</v>
      </c>
      <c r="C12" s="221">
        <v>0.39149999999999996</v>
      </c>
      <c r="D12" s="221">
        <v>0.41170000000000001</v>
      </c>
      <c r="E12" s="221">
        <v>0.41290000000000004</v>
      </c>
      <c r="F12" s="221">
        <v>0.436</v>
      </c>
      <c r="G12" s="221">
        <v>0.4632</v>
      </c>
      <c r="H12" s="221">
        <v>0.47189999999999993</v>
      </c>
      <c r="I12" s="66">
        <v>0.5071</v>
      </c>
      <c r="J12" s="66">
        <v>0.48369999999999991</v>
      </c>
      <c r="K12" s="66">
        <v>0.4894</v>
      </c>
      <c r="L12" s="162">
        <v>0.4894</v>
      </c>
      <c r="M12" s="166"/>
      <c r="N12" s="159" t="s">
        <v>11</v>
      </c>
      <c r="O12" s="182"/>
      <c r="P12" s="4"/>
      <c r="Q12" s="161"/>
      <c r="R12" s="161"/>
      <c r="S12" s="161"/>
      <c r="T12" s="161"/>
      <c r="U12" s="161"/>
      <c r="V12" s="161"/>
      <c r="W12" s="161"/>
      <c r="X12" s="152"/>
      <c r="Y12" s="161"/>
    </row>
    <row r="13" spans="1:25" s="150" customFormat="1" ht="18" customHeight="1" x14ac:dyDescent="0.25">
      <c r="A13" s="163" t="s">
        <v>24</v>
      </c>
      <c r="B13" s="147">
        <v>0.17380000000000001</v>
      </c>
      <c r="C13" s="147">
        <v>0.23500000000000001</v>
      </c>
      <c r="D13" s="147">
        <v>0.40599999999999992</v>
      </c>
      <c r="E13" s="147">
        <v>0.34309999999999996</v>
      </c>
      <c r="F13" s="147">
        <v>0.40169999999999995</v>
      </c>
      <c r="G13" s="147">
        <v>0.4798</v>
      </c>
      <c r="H13" s="147">
        <v>0.99030000000000007</v>
      </c>
      <c r="I13" s="147">
        <v>0.30599999999999999</v>
      </c>
      <c r="J13" s="147">
        <v>0.40189999999999998</v>
      </c>
      <c r="K13" s="147">
        <v>0.50080000000000002</v>
      </c>
      <c r="L13" s="162">
        <v>0.50080000000000002</v>
      </c>
      <c r="M13" s="166"/>
      <c r="N13" s="159">
        <f>_xlfn.RRI(9,B13,K13)</f>
        <v>0.1247818069178388</v>
      </c>
      <c r="O13" s="183"/>
      <c r="P13" s="4"/>
      <c r="Q13" s="161"/>
      <c r="R13" s="161"/>
      <c r="S13" s="161"/>
      <c r="T13" s="161"/>
      <c r="U13" s="161"/>
      <c r="V13" s="161"/>
      <c r="W13" s="161"/>
      <c r="X13" s="152"/>
      <c r="Y13" s="161"/>
    </row>
    <row r="14" spans="1:25" s="150" customFormat="1" ht="18" customHeight="1" x14ac:dyDescent="0.25">
      <c r="A14" s="163" t="s">
        <v>9</v>
      </c>
      <c r="B14" s="147">
        <v>0.47769999999999996</v>
      </c>
      <c r="C14" s="147">
        <v>0.70519999999999994</v>
      </c>
      <c r="D14" s="147">
        <v>0.72899999999999998</v>
      </c>
      <c r="E14" s="147">
        <v>0.7609999999999999</v>
      </c>
      <c r="F14" s="147">
        <v>0.75149999999999995</v>
      </c>
      <c r="G14" s="147">
        <v>0.75009999999999999</v>
      </c>
      <c r="H14" s="147">
        <v>0.7651</v>
      </c>
      <c r="I14" s="147">
        <v>0.7679999999999999</v>
      </c>
      <c r="J14" s="147">
        <v>0.53779999999999994</v>
      </c>
      <c r="K14" s="147">
        <v>0.55549999999999999</v>
      </c>
      <c r="L14" s="162">
        <v>0.55549999999999999</v>
      </c>
      <c r="M14" s="166"/>
      <c r="N14" s="159">
        <f>_xlfn.RRI(9,B14,K14)</f>
        <v>1.6906399072320166E-2</v>
      </c>
      <c r="O14" s="183"/>
      <c r="P14" s="4"/>
      <c r="Q14" s="161"/>
      <c r="R14" s="161"/>
      <c r="S14" s="161"/>
      <c r="T14" s="161"/>
      <c r="U14" s="161"/>
      <c r="V14" s="161"/>
      <c r="W14" s="161"/>
      <c r="X14" s="152"/>
      <c r="Y14" s="161"/>
    </row>
    <row r="15" spans="1:25" s="150" customFormat="1" ht="18" customHeight="1" x14ac:dyDescent="0.25">
      <c r="A15" s="163" t="s">
        <v>18</v>
      </c>
      <c r="B15" s="147">
        <v>0.67380000000000007</v>
      </c>
      <c r="C15" s="147">
        <v>0.67760000000000009</v>
      </c>
      <c r="D15" s="147">
        <v>0.66289999999999993</v>
      </c>
      <c r="E15" s="147">
        <v>0.68049999999999999</v>
      </c>
      <c r="F15" s="147">
        <v>0.7036</v>
      </c>
      <c r="G15" s="147">
        <v>0.71119999999999994</v>
      </c>
      <c r="H15" s="147">
        <v>0.71440000000000003</v>
      </c>
      <c r="I15" s="147">
        <v>0.7014999999999999</v>
      </c>
      <c r="J15" s="147">
        <v>0.64579999999999993</v>
      </c>
      <c r="K15" s="147">
        <v>0.6782999999999999</v>
      </c>
      <c r="L15" s="162">
        <v>0.6782999999999999</v>
      </c>
      <c r="M15" s="166"/>
      <c r="N15" s="159">
        <f>_xlfn.RRI(9,B15,K15)</f>
        <v>7.3986656407076801E-4</v>
      </c>
      <c r="O15" s="182"/>
      <c r="P15" s="4"/>
      <c r="Q15" s="161"/>
      <c r="R15" s="161"/>
      <c r="S15" s="161"/>
      <c r="T15" s="161"/>
      <c r="U15" s="161"/>
      <c r="V15" s="161"/>
      <c r="W15" s="161"/>
      <c r="X15" s="152"/>
      <c r="Y15" s="161"/>
    </row>
    <row r="16" spans="1:25" s="150" customFormat="1" ht="18" customHeight="1" x14ac:dyDescent="0.25">
      <c r="A16" s="163" t="s">
        <v>19</v>
      </c>
      <c r="B16" s="147">
        <v>0.27360000000000007</v>
      </c>
      <c r="C16" s="147">
        <v>0.25039999999999996</v>
      </c>
      <c r="D16" s="147">
        <v>0.26069999999999993</v>
      </c>
      <c r="E16" s="147">
        <v>0.26370000000000005</v>
      </c>
      <c r="F16" s="147">
        <v>0.28539999999999993</v>
      </c>
      <c r="G16" s="147">
        <v>0.32630000000000009</v>
      </c>
      <c r="H16" s="147">
        <v>0.32740000000000008</v>
      </c>
      <c r="I16" s="147">
        <v>0.2974</v>
      </c>
      <c r="J16" s="147">
        <v>0.70809999999999995</v>
      </c>
      <c r="K16" s="147">
        <v>0.68929999999999991</v>
      </c>
      <c r="L16" s="162">
        <v>0.68929999999999991</v>
      </c>
      <c r="M16" s="166"/>
      <c r="N16" s="159">
        <f>_xlfn.RRI(9,B16,K16)</f>
        <v>0.10812313139823804</v>
      </c>
      <c r="O16" s="183" t="s">
        <v>14</v>
      </c>
      <c r="P16" s="4"/>
      <c r="Q16" s="161"/>
      <c r="R16" s="161"/>
      <c r="S16" s="161"/>
      <c r="T16" s="161"/>
      <c r="U16" s="161"/>
      <c r="V16" s="161"/>
      <c r="W16" s="161"/>
      <c r="X16" s="152"/>
      <c r="Y16" s="161"/>
    </row>
    <row r="17" spans="1:25" s="150" customFormat="1" ht="18" customHeight="1" x14ac:dyDescent="0.25">
      <c r="A17" s="163" t="s">
        <v>13</v>
      </c>
      <c r="B17" s="147">
        <v>0.72289999999999999</v>
      </c>
      <c r="C17" s="147">
        <v>0.68789999999999996</v>
      </c>
      <c r="D17" s="147">
        <v>0.59840000000000004</v>
      </c>
      <c r="E17" s="147">
        <v>0.68189999999999995</v>
      </c>
      <c r="F17" s="147">
        <v>0.71519999999999995</v>
      </c>
      <c r="G17" s="147">
        <v>0.78489999999999993</v>
      </c>
      <c r="H17" s="147">
        <v>0.83310000000000006</v>
      </c>
      <c r="I17" s="147">
        <v>0.87819999999999987</v>
      </c>
      <c r="J17" s="147">
        <v>0.73</v>
      </c>
      <c r="K17" s="147">
        <v>0.84009999999999996</v>
      </c>
      <c r="L17" s="162">
        <v>0.84009999999999996</v>
      </c>
      <c r="M17" s="166"/>
      <c r="N17" s="159">
        <f>_xlfn.RRI(9,B17,K17)</f>
        <v>1.6834579055438725E-2</v>
      </c>
      <c r="O17" s="183" t="s">
        <v>14</v>
      </c>
      <c r="P17" s="4"/>
      <c r="Q17" s="161"/>
      <c r="R17" s="161"/>
      <c r="S17" s="161"/>
      <c r="T17" s="161"/>
      <c r="U17" s="161"/>
      <c r="V17" s="161"/>
      <c r="W17" s="161"/>
      <c r="X17" s="152"/>
      <c r="Y17" s="161"/>
    </row>
    <row r="18" spans="1:25" s="150" customFormat="1" ht="18" customHeight="1" x14ac:dyDescent="0.25">
      <c r="A18" s="163" t="s">
        <v>25</v>
      </c>
      <c r="B18" s="219">
        <v>0.3652999999999999</v>
      </c>
      <c r="C18" s="223">
        <v>2.9982000000000002</v>
      </c>
      <c r="D18" s="66">
        <v>0.56339999999999979</v>
      </c>
      <c r="E18" s="66">
        <v>0.54620000000000002</v>
      </c>
      <c r="F18" s="66">
        <v>0.66779999999999995</v>
      </c>
      <c r="G18" s="66">
        <v>0.66960000000000008</v>
      </c>
      <c r="H18" s="66">
        <v>0.76790000000000003</v>
      </c>
      <c r="I18" s="66">
        <v>0.84009999999999996</v>
      </c>
      <c r="J18" s="66">
        <v>0.92400000000000004</v>
      </c>
      <c r="K18" s="66">
        <v>0.89549999999999996</v>
      </c>
      <c r="L18" s="162">
        <v>0.89549999999999996</v>
      </c>
      <c r="M18" s="166"/>
      <c r="N18" s="159">
        <f>_xlfn.RRI(7,D18,K18)</f>
        <v>6.8439218674393176E-2</v>
      </c>
      <c r="O18" s="183" t="s">
        <v>14</v>
      </c>
      <c r="P18" s="4"/>
      <c r="Q18" s="161"/>
      <c r="R18" s="161"/>
      <c r="S18" s="161"/>
      <c r="T18" s="161"/>
      <c r="U18" s="161"/>
      <c r="V18" s="161"/>
      <c r="W18" s="161"/>
      <c r="X18" s="152"/>
      <c r="Y18" s="161"/>
    </row>
    <row r="19" spans="1:25" s="150" customFormat="1" ht="18" customHeight="1" x14ac:dyDescent="0.25">
      <c r="A19" s="171" t="s">
        <v>16</v>
      </c>
      <c r="B19" s="170">
        <v>0.67207238651997381</v>
      </c>
      <c r="C19" s="170">
        <v>0.89129672147271266</v>
      </c>
      <c r="D19" s="170">
        <v>0.67296795791799913</v>
      </c>
      <c r="E19" s="170">
        <v>0.87574084674733188</v>
      </c>
      <c r="F19" s="170">
        <v>0.94257422786856981</v>
      </c>
      <c r="G19" s="170">
        <v>0.95882145813838016</v>
      </c>
      <c r="H19" s="170">
        <v>0.98970363912159121</v>
      </c>
      <c r="I19" s="170">
        <v>0.89964444823903078</v>
      </c>
      <c r="J19" s="170">
        <v>1.0324178084358451</v>
      </c>
      <c r="K19" s="170">
        <v>0.94631155418044566</v>
      </c>
      <c r="L19" s="169">
        <v>0.94631155418044566</v>
      </c>
      <c r="M19" s="166"/>
      <c r="N19" s="168">
        <f>_xlfn.RRI(9,B19,K19)</f>
        <v>3.8754985532253317E-2</v>
      </c>
      <c r="O19" s="183" t="s">
        <v>14</v>
      </c>
      <c r="P19" s="158"/>
      <c r="Q19" s="161"/>
      <c r="R19" s="161"/>
      <c r="S19" s="161"/>
      <c r="T19" s="161"/>
      <c r="U19" s="161"/>
      <c r="V19" s="161"/>
      <c r="W19" s="161"/>
      <c r="X19" s="152"/>
      <c r="Y19" s="161"/>
    </row>
    <row r="20" spans="1:25" s="150" customFormat="1" ht="18" customHeight="1" x14ac:dyDescent="0.25">
      <c r="A20" s="163" t="s">
        <v>27</v>
      </c>
      <c r="B20" s="219">
        <v>0.75919999999999999</v>
      </c>
      <c r="C20" s="223">
        <v>1.0316000000000001</v>
      </c>
      <c r="D20" s="223">
        <v>1.0416000000000001</v>
      </c>
      <c r="E20" s="223">
        <v>0.92790000000000006</v>
      </c>
      <c r="F20" s="223">
        <v>1.1186</v>
      </c>
      <c r="G20" s="66">
        <v>0.89139999999999997</v>
      </c>
      <c r="H20" s="66">
        <v>0.97989999999999988</v>
      </c>
      <c r="I20" s="66">
        <v>1.1959000000000002</v>
      </c>
      <c r="J20" s="66">
        <v>1.2903</v>
      </c>
      <c r="K20" s="66">
        <v>1.0696999999999999</v>
      </c>
      <c r="L20" s="162">
        <v>1.0696999999999999</v>
      </c>
      <c r="M20" s="166"/>
      <c r="N20" s="159">
        <f>_xlfn.RRI(4,G20,K20)</f>
        <v>4.6640031639324508E-2</v>
      </c>
      <c r="O20" s="183"/>
      <c r="P20" s="4"/>
      <c r="Q20" s="161"/>
      <c r="R20" s="161"/>
      <c r="S20" s="161"/>
      <c r="T20" s="161"/>
      <c r="U20" s="161"/>
      <c r="V20" s="161"/>
      <c r="W20" s="161"/>
      <c r="X20" s="152"/>
      <c r="Y20" s="161"/>
    </row>
    <row r="21" spans="1:25" s="150" customFormat="1" ht="18" customHeight="1" x14ac:dyDescent="0.25">
      <c r="A21" s="163" t="s">
        <v>29</v>
      </c>
      <c r="B21" s="147">
        <v>0.94920000000000004</v>
      </c>
      <c r="C21" s="147">
        <v>0.98809999999999998</v>
      </c>
      <c r="D21" s="147">
        <v>1.3723000000000001</v>
      </c>
      <c r="E21" s="147">
        <v>1.4362000000000001</v>
      </c>
      <c r="F21" s="147">
        <v>0.9951000000000001</v>
      </c>
      <c r="G21" s="147">
        <v>1.0992</v>
      </c>
      <c r="H21" s="147">
        <v>1.1337999999999999</v>
      </c>
      <c r="I21" s="147">
        <v>1.1495</v>
      </c>
      <c r="J21" s="147">
        <v>1.125</v>
      </c>
      <c r="K21" s="147">
        <v>1.2354000000000001</v>
      </c>
      <c r="L21" s="162">
        <v>1.2354000000000001</v>
      </c>
      <c r="M21" s="166"/>
      <c r="N21" s="159">
        <f>_xlfn.RRI(9,B21,K21)</f>
        <v>2.9714081767227229E-2</v>
      </c>
      <c r="O21" s="182"/>
      <c r="P21" s="4"/>
      <c r="Q21" s="161"/>
      <c r="R21" s="161"/>
      <c r="S21" s="161"/>
      <c r="T21" s="161"/>
      <c r="U21" s="161"/>
      <c r="V21" s="161"/>
      <c r="W21" s="161"/>
      <c r="X21" s="152"/>
      <c r="Y21" s="161"/>
    </row>
    <row r="22" spans="1:25" s="150" customFormat="1" ht="18" customHeight="1" x14ac:dyDescent="0.25">
      <c r="A22" s="163" t="s">
        <v>23</v>
      </c>
      <c r="B22" s="147">
        <v>0.4889</v>
      </c>
      <c r="C22" s="147">
        <v>0.90679999999999994</v>
      </c>
      <c r="D22" s="147">
        <v>0.74819999999999998</v>
      </c>
      <c r="E22" s="147">
        <v>0.84940000000000004</v>
      </c>
      <c r="F22" s="147">
        <v>0.9595999999999999</v>
      </c>
      <c r="G22" s="147">
        <v>0.96279999999999999</v>
      </c>
      <c r="H22" s="147">
        <v>1.0095999999999998</v>
      </c>
      <c r="I22" s="147">
        <v>1.0530999999999997</v>
      </c>
      <c r="J22" s="66">
        <v>1.2049999999999996</v>
      </c>
      <c r="K22" s="66">
        <v>1.292</v>
      </c>
      <c r="L22" s="162">
        <v>1.292</v>
      </c>
      <c r="M22" s="166"/>
      <c r="N22" s="159">
        <f>_xlfn.RRI(9,B22,K22)</f>
        <v>0.11402159215484131</v>
      </c>
      <c r="O22" s="183" t="s">
        <v>14</v>
      </c>
      <c r="P22" s="4"/>
      <c r="Q22" s="161"/>
      <c r="R22" s="161"/>
      <c r="S22" s="161"/>
      <c r="T22" s="161"/>
      <c r="U22" s="161"/>
      <c r="V22" s="161"/>
      <c r="W22" s="161"/>
      <c r="X22" s="152"/>
      <c r="Y22" s="161"/>
    </row>
    <row r="23" spans="1:25" s="150" customFormat="1" ht="18" customHeight="1" x14ac:dyDescent="0.25">
      <c r="A23" s="163" t="s">
        <v>7</v>
      </c>
      <c r="B23" s="147">
        <v>6.3099999999999989E-2</v>
      </c>
      <c r="C23" s="147">
        <v>5.33E-2</v>
      </c>
      <c r="D23" s="147">
        <v>4.8399999999999999E-2</v>
      </c>
      <c r="E23" s="147">
        <v>4.0299999999999996E-2</v>
      </c>
      <c r="F23" s="147">
        <v>3.7600000000000001E-2</v>
      </c>
      <c r="G23" s="147">
        <v>0.03</v>
      </c>
      <c r="H23" s="147">
        <v>3.5200000000000002E-2</v>
      </c>
      <c r="I23" s="147">
        <v>3.6600000000000008E-2</v>
      </c>
      <c r="J23" s="147">
        <v>3.3199999999999993E-2</v>
      </c>
      <c r="K23" s="147">
        <v>1.3764999999999998</v>
      </c>
      <c r="L23" s="162">
        <v>1.3764999999999998</v>
      </c>
      <c r="M23" s="166"/>
      <c r="N23" s="159">
        <f>_xlfn.RRI(9,B23,K23)</f>
        <v>0.40847664726780186</v>
      </c>
      <c r="O23" s="182"/>
      <c r="P23" s="4"/>
      <c r="Q23" s="161"/>
      <c r="R23" s="161"/>
      <c r="S23" s="161"/>
      <c r="T23" s="161"/>
      <c r="U23" s="161"/>
      <c r="V23" s="161"/>
      <c r="W23" s="161"/>
      <c r="X23" s="152"/>
      <c r="Y23" s="161"/>
    </row>
    <row r="24" spans="1:25" s="150" customFormat="1" ht="18" customHeight="1" x14ac:dyDescent="0.25">
      <c r="A24" s="163" t="s">
        <v>22</v>
      </c>
      <c r="B24" s="223">
        <v>2.7319999999999998</v>
      </c>
      <c r="C24" s="223">
        <v>1.9838999999999998</v>
      </c>
      <c r="D24" s="223">
        <v>1.9718</v>
      </c>
      <c r="E24" s="66">
        <v>1.3272999999999999</v>
      </c>
      <c r="F24" s="66">
        <v>1.3697000000000001</v>
      </c>
      <c r="G24" s="66">
        <v>1.4428000000000001</v>
      </c>
      <c r="H24" s="66">
        <v>1.4240000000000002</v>
      </c>
      <c r="I24" s="66">
        <v>1.4338</v>
      </c>
      <c r="J24" s="66">
        <v>1.1693999999999998</v>
      </c>
      <c r="K24" s="66">
        <v>1.4242999999999999</v>
      </c>
      <c r="L24" s="162">
        <v>1.4242999999999999</v>
      </c>
      <c r="M24" s="166"/>
      <c r="N24" s="159">
        <f>_xlfn.RRI(6,E24,K24)</f>
        <v>1.1824978961336052E-2</v>
      </c>
      <c r="O24" s="183"/>
      <c r="P24" s="4"/>
      <c r="Q24" s="161"/>
      <c r="R24" s="161"/>
      <c r="S24" s="161"/>
      <c r="T24" s="161"/>
      <c r="U24" s="161"/>
      <c r="V24" s="161"/>
      <c r="W24" s="161"/>
      <c r="X24" s="152"/>
      <c r="Y24" s="161"/>
    </row>
    <row r="25" spans="1:25" s="150" customFormat="1" ht="18" customHeight="1" x14ac:dyDescent="0.25">
      <c r="A25" s="163" t="s">
        <v>8</v>
      </c>
      <c r="B25" s="147">
        <v>1.2256999999999998</v>
      </c>
      <c r="C25" s="147">
        <v>1.2203999999999999</v>
      </c>
      <c r="D25" s="147">
        <v>1.4118999999999999</v>
      </c>
      <c r="E25" s="147">
        <v>1.3067</v>
      </c>
      <c r="F25" s="147">
        <v>1.3098999999999998</v>
      </c>
      <c r="G25" s="147">
        <v>1.2844</v>
      </c>
      <c r="H25" s="147">
        <v>1.2681</v>
      </c>
      <c r="I25" s="147">
        <v>1.2322</v>
      </c>
      <c r="J25" s="147">
        <v>1.7756999999999998</v>
      </c>
      <c r="K25" s="147">
        <v>1.4414</v>
      </c>
      <c r="L25" s="162">
        <v>1.4414</v>
      </c>
      <c r="M25" s="166"/>
      <c r="N25" s="159">
        <f t="shared" ref="N25:N31" si="1">_xlfn.RRI(9,B25,K25)</f>
        <v>1.8174600952186371E-2</v>
      </c>
      <c r="O25" s="182"/>
      <c r="P25" s="4"/>
      <c r="Q25" s="161"/>
      <c r="R25" s="161"/>
      <c r="S25" s="161"/>
      <c r="T25" s="161"/>
      <c r="U25" s="161"/>
      <c r="V25" s="161"/>
      <c r="W25" s="161"/>
      <c r="X25" s="152"/>
      <c r="Y25" s="161"/>
    </row>
    <row r="26" spans="1:25" s="150" customFormat="1" ht="18" customHeight="1" x14ac:dyDescent="0.25">
      <c r="A26" s="163" t="s">
        <v>1</v>
      </c>
      <c r="B26" s="147">
        <v>1.1962999999999999</v>
      </c>
      <c r="C26" s="147">
        <v>1.2602</v>
      </c>
      <c r="D26" s="147">
        <v>1.3529999999999998</v>
      </c>
      <c r="E26" s="147">
        <v>1.4335999999999998</v>
      </c>
      <c r="F26" s="147">
        <v>1.4295999999999995</v>
      </c>
      <c r="G26" s="147">
        <v>1.4689999999999994</v>
      </c>
      <c r="H26" s="147">
        <v>1.4678999999999995</v>
      </c>
      <c r="I26" s="147">
        <v>1.4661</v>
      </c>
      <c r="J26" s="147">
        <v>1.4521999999999997</v>
      </c>
      <c r="K26" s="147">
        <v>1.4483999999999995</v>
      </c>
      <c r="L26" s="162">
        <v>1.4483999999999995</v>
      </c>
      <c r="M26" s="166"/>
      <c r="N26" s="159">
        <f t="shared" si="1"/>
        <v>2.1474669524215617E-2</v>
      </c>
      <c r="O26" s="183" t="s">
        <v>14</v>
      </c>
      <c r="P26" s="4"/>
      <c r="Q26" s="161"/>
      <c r="R26" s="161"/>
      <c r="S26" s="161"/>
      <c r="T26" s="161"/>
      <c r="U26" s="161"/>
      <c r="V26" s="161"/>
      <c r="W26" s="161"/>
      <c r="X26" s="152"/>
      <c r="Y26" s="161"/>
    </row>
    <row r="27" spans="1:25" s="150" customFormat="1" ht="18" customHeight="1" x14ac:dyDescent="0.25">
      <c r="A27" s="163" t="s">
        <v>30</v>
      </c>
      <c r="B27" s="147">
        <v>2.0955000000000004</v>
      </c>
      <c r="C27" s="147">
        <v>2.0859000000000001</v>
      </c>
      <c r="D27" s="147">
        <v>2.0435000000000008</v>
      </c>
      <c r="E27" s="147">
        <v>2.1380000000000003</v>
      </c>
      <c r="F27" s="147">
        <v>2.0428000000000002</v>
      </c>
      <c r="G27" s="147">
        <v>1.9724999999999999</v>
      </c>
      <c r="H27" s="147">
        <v>1.8354999999999999</v>
      </c>
      <c r="I27" s="147">
        <v>1.7242000000000002</v>
      </c>
      <c r="J27" s="147">
        <v>1.5144</v>
      </c>
      <c r="K27" s="147">
        <v>1.4892999999999998</v>
      </c>
      <c r="L27" s="162">
        <v>1.4892999999999998</v>
      </c>
      <c r="M27" s="166"/>
      <c r="N27" s="159">
        <f t="shared" si="1"/>
        <v>-3.7232073523229436E-2</v>
      </c>
      <c r="O27" s="182" t="s">
        <v>20</v>
      </c>
      <c r="P27" s="4"/>
      <c r="Q27" s="161"/>
      <c r="R27" s="161"/>
      <c r="S27" s="161"/>
      <c r="T27" s="161"/>
      <c r="U27" s="161"/>
      <c r="V27" s="161"/>
      <c r="W27" s="161"/>
      <c r="X27" s="152"/>
      <c r="Y27" s="161"/>
    </row>
    <row r="28" spans="1:25" s="150" customFormat="1" ht="18" customHeight="1" x14ac:dyDescent="0.25">
      <c r="A28" s="163" t="s">
        <v>5</v>
      </c>
      <c r="B28" s="147">
        <v>1.7414000000000001</v>
      </c>
      <c r="C28" s="147">
        <v>1.6501999999999999</v>
      </c>
      <c r="D28" s="147">
        <v>1.6182999999999996</v>
      </c>
      <c r="E28" s="147">
        <v>1.6207</v>
      </c>
      <c r="F28" s="147">
        <v>1.6097000000000001</v>
      </c>
      <c r="G28" s="147">
        <v>1.599</v>
      </c>
      <c r="H28" s="66">
        <v>1.5930000000000002</v>
      </c>
      <c r="I28" s="147">
        <v>1.5555000000000001</v>
      </c>
      <c r="J28" s="147">
        <v>1.5163</v>
      </c>
      <c r="K28" s="147">
        <v>1.5012999999999999</v>
      </c>
      <c r="L28" s="162">
        <v>1.5012999999999999</v>
      </c>
      <c r="M28" s="166"/>
      <c r="N28" s="159">
        <f t="shared" si="1"/>
        <v>-1.634909959233477E-2</v>
      </c>
      <c r="O28" s="182" t="s">
        <v>20</v>
      </c>
      <c r="P28" s="4"/>
      <c r="Q28" s="161"/>
      <c r="R28" s="161"/>
      <c r="S28" s="161"/>
      <c r="T28" s="161"/>
      <c r="U28" s="161"/>
      <c r="V28" s="161"/>
      <c r="W28" s="161"/>
      <c r="X28" s="152"/>
      <c r="Y28" s="161"/>
    </row>
    <row r="29" spans="1:25" s="150" customFormat="1" ht="18" customHeight="1" x14ac:dyDescent="0.25">
      <c r="A29" s="163" t="s">
        <v>12</v>
      </c>
      <c r="B29" s="147">
        <v>2.4582000000000006</v>
      </c>
      <c r="C29" s="147">
        <v>2.5258000000000003</v>
      </c>
      <c r="D29" s="147">
        <v>2.5952000000000002</v>
      </c>
      <c r="E29" s="147">
        <v>2.6328000000000005</v>
      </c>
      <c r="F29" s="147">
        <v>2.7066000000000003</v>
      </c>
      <c r="G29" s="147">
        <v>2.7591999999999999</v>
      </c>
      <c r="H29" s="147">
        <v>2.7344000000000004</v>
      </c>
      <c r="I29" s="147">
        <v>2.7479000000000005</v>
      </c>
      <c r="J29" s="147">
        <v>2.5142000000000002</v>
      </c>
      <c r="K29" s="147">
        <v>2.5164000000000009</v>
      </c>
      <c r="L29" s="162">
        <v>2.5164000000000009</v>
      </c>
      <c r="M29" s="166"/>
      <c r="N29" s="159">
        <f t="shared" si="1"/>
        <v>2.6033755693439797E-3</v>
      </c>
      <c r="O29" s="182"/>
      <c r="P29" s="4"/>
      <c r="Q29" s="161"/>
      <c r="R29" s="161"/>
      <c r="S29" s="161"/>
      <c r="T29" s="161"/>
      <c r="U29" s="161"/>
      <c r="V29" s="161"/>
      <c r="W29" s="161"/>
      <c r="X29" s="152"/>
      <c r="Y29" s="161"/>
    </row>
    <row r="30" spans="1:25" s="150" customFormat="1" ht="18" customHeight="1" x14ac:dyDescent="0.25">
      <c r="A30" s="163" t="s">
        <v>10</v>
      </c>
      <c r="B30" s="147">
        <v>1.4365999999999999</v>
      </c>
      <c r="C30" s="147">
        <v>2.1596000000000002</v>
      </c>
      <c r="D30" s="147">
        <v>0.4020999999999999</v>
      </c>
      <c r="E30" s="147">
        <v>2.8682000000000003</v>
      </c>
      <c r="F30" s="147">
        <v>3.4537</v>
      </c>
      <c r="G30" s="147">
        <v>3.5475000000000008</v>
      </c>
      <c r="H30" s="147">
        <v>3.8773000000000004</v>
      </c>
      <c r="I30" s="147">
        <v>2.6216999999999997</v>
      </c>
      <c r="J30" s="147">
        <v>4.3193999999999999</v>
      </c>
      <c r="K30" s="147">
        <v>2.9203000000000001</v>
      </c>
      <c r="L30" s="162">
        <v>2.9203000000000001</v>
      </c>
      <c r="M30" s="166"/>
      <c r="N30" s="159">
        <f t="shared" si="1"/>
        <v>8.2012805696258351E-2</v>
      </c>
      <c r="O30" s="183" t="s">
        <v>14</v>
      </c>
      <c r="P30" s="4"/>
      <c r="Q30" s="161"/>
      <c r="R30" s="161"/>
      <c r="S30" s="161"/>
      <c r="T30" s="161"/>
      <c r="U30" s="161"/>
      <c r="V30" s="161"/>
      <c r="W30" s="161"/>
      <c r="X30" s="152"/>
      <c r="Y30" s="161"/>
    </row>
    <row r="31" spans="1:25" s="150" customFormat="1" ht="18" customHeight="1" x14ac:dyDescent="0.25">
      <c r="A31" s="163" t="s">
        <v>3</v>
      </c>
      <c r="B31" s="147">
        <v>2.8540000000000001</v>
      </c>
      <c r="C31" s="147">
        <v>3.0559000000000007</v>
      </c>
      <c r="D31" s="147">
        <v>3.1596000000000006</v>
      </c>
      <c r="E31" s="147">
        <v>3.2904999999999998</v>
      </c>
      <c r="F31" s="147">
        <v>3.395900000000001</v>
      </c>
      <c r="G31" s="147">
        <v>3.5805000000000002</v>
      </c>
      <c r="H31" s="147">
        <v>3.7425000000000002</v>
      </c>
      <c r="I31" s="147">
        <v>3.8727999999999998</v>
      </c>
      <c r="J31" s="147">
        <v>3.9448000000000008</v>
      </c>
      <c r="K31" s="147">
        <v>3.9387000000000008</v>
      </c>
      <c r="L31" s="162">
        <v>3.9387000000000008</v>
      </c>
      <c r="M31" s="166"/>
      <c r="N31" s="159">
        <f t="shared" si="1"/>
        <v>3.6440382756081524E-2</v>
      </c>
      <c r="O31" s="183" t="s">
        <v>14</v>
      </c>
      <c r="P31" s="4"/>
      <c r="Q31" s="161"/>
      <c r="R31" s="161"/>
      <c r="S31" s="161"/>
      <c r="T31" s="161"/>
      <c r="U31" s="161"/>
      <c r="V31" s="161"/>
      <c r="W31" s="161"/>
      <c r="X31" s="152"/>
      <c r="Y31" s="161"/>
    </row>
    <row r="32" spans="1:25" s="153" customFormat="1" ht="18" customHeight="1" x14ac:dyDescent="0.25">
      <c r="A32" s="163" t="s">
        <v>33</v>
      </c>
      <c r="B32" s="68">
        <v>0.44159999999999999</v>
      </c>
      <c r="C32" s="68">
        <v>0.47039999999999993</v>
      </c>
      <c r="D32" s="68">
        <v>0.4506</v>
      </c>
      <c r="E32" s="68">
        <v>0.49430000000000002</v>
      </c>
      <c r="F32" s="68">
        <v>0.57350000000000012</v>
      </c>
      <c r="G32" s="68">
        <v>0.56909999999999994</v>
      </c>
      <c r="H32" s="68">
        <v>0.6855</v>
      </c>
      <c r="I32" s="68">
        <v>0.73519999999999996</v>
      </c>
      <c r="J32" s="68">
        <v>0.77750000000000008</v>
      </c>
      <c r="K32" s="219"/>
      <c r="L32" s="162"/>
      <c r="M32" s="166"/>
      <c r="N32" s="159">
        <f>_xlfn.RRI(8,B32,J32)</f>
        <v>7.3269818295641276E-2</v>
      </c>
      <c r="O32" s="183" t="s">
        <v>14</v>
      </c>
      <c r="P32" s="4"/>
      <c r="Q32" s="160"/>
      <c r="R32" s="160"/>
      <c r="S32" s="160"/>
      <c r="T32" s="160"/>
      <c r="U32" s="160"/>
      <c r="V32" s="160"/>
      <c r="W32" s="160"/>
      <c r="X32" s="164"/>
      <c r="Y32" s="160"/>
    </row>
    <row r="33" spans="1:35" s="153" customFormat="1" ht="18" customHeight="1" x14ac:dyDescent="0.25">
      <c r="A33" s="163" t="s">
        <v>34</v>
      </c>
      <c r="B33" s="66">
        <v>0.86730000000000007</v>
      </c>
      <c r="C33" s="66">
        <v>0.76230000000000009</v>
      </c>
      <c r="D33" s="66">
        <v>1.0271000000000001</v>
      </c>
      <c r="E33" s="66">
        <v>1.1476999999999999</v>
      </c>
      <c r="F33" s="66">
        <v>1.3363000000000003</v>
      </c>
      <c r="G33" s="66">
        <v>1.4828000000000001</v>
      </c>
      <c r="H33" s="66">
        <v>1.1171999999999997</v>
      </c>
      <c r="I33" s="219"/>
      <c r="J33" s="219"/>
      <c r="K33" s="219"/>
      <c r="L33" s="162"/>
      <c r="M33" s="166"/>
      <c r="N33" s="159">
        <f>_xlfn.RRI(6,B33,H33)</f>
        <v>4.3102365089701333E-2</v>
      </c>
      <c r="O33" s="182"/>
      <c r="P33" s="181"/>
      <c r="Q33" s="160"/>
      <c r="R33" s="160"/>
      <c r="S33" s="160"/>
      <c r="T33" s="160"/>
      <c r="U33" s="160"/>
      <c r="V33" s="160"/>
      <c r="W33" s="160"/>
      <c r="X33" s="160"/>
    </row>
    <row r="34" spans="1:35" s="150" customFormat="1" ht="13.8" x14ac:dyDescent="0.25">
      <c r="N34" s="159"/>
      <c r="O34" s="184"/>
      <c r="Q34" s="67"/>
      <c r="R34" s="67"/>
      <c r="S34" s="67"/>
      <c r="T34" s="67"/>
      <c r="U34" s="67"/>
      <c r="V34" s="67"/>
    </row>
    <row r="35" spans="1:35" s="150" customFormat="1" ht="13.8" x14ac:dyDescent="0.25">
      <c r="N35" s="151"/>
      <c r="O35" s="185"/>
      <c r="Q35" s="67"/>
      <c r="R35" s="67"/>
      <c r="S35" s="67"/>
      <c r="T35" s="67"/>
      <c r="U35" s="67"/>
      <c r="V35" s="67"/>
    </row>
    <row r="36" spans="1:35" s="150" customFormat="1" ht="13.2" x14ac:dyDescent="0.25">
      <c r="N36" s="151"/>
    </row>
    <row r="37" spans="1:35" s="150" customFormat="1" ht="13.2" x14ac:dyDescent="0.25">
      <c r="A37" s="13" t="s">
        <v>131</v>
      </c>
      <c r="N37" s="151"/>
      <c r="Q37" s="67"/>
      <c r="R37" s="67"/>
      <c r="S37" s="67"/>
      <c r="T37" s="67"/>
      <c r="U37" s="67"/>
      <c r="V37" s="67"/>
    </row>
    <row r="38" spans="1:35" s="150" customFormat="1" ht="13.2" x14ac:dyDescent="0.25">
      <c r="A38" s="13" t="s">
        <v>115</v>
      </c>
      <c r="N38" s="151"/>
    </row>
    <row r="39" spans="1:35" s="133" customFormat="1" x14ac:dyDescent="0.3">
      <c r="A39" s="136" t="s">
        <v>156</v>
      </c>
      <c r="N39" s="134"/>
    </row>
    <row r="40" spans="1:35" s="150" customFormat="1" ht="13.2" x14ac:dyDescent="0.25">
      <c r="A40" s="13" t="s">
        <v>116</v>
      </c>
      <c r="B40" s="13"/>
      <c r="N40" s="151"/>
    </row>
    <row r="41" spans="1:35" s="155" customFormat="1" x14ac:dyDescent="0.3">
      <c r="A41" s="154"/>
      <c r="B41" s="154"/>
      <c r="C41" s="154"/>
      <c r="D41" s="154"/>
      <c r="E41" s="154"/>
      <c r="F41" s="154"/>
      <c r="G41" s="154"/>
      <c r="H41" s="154"/>
      <c r="I41" s="154"/>
      <c r="J41" s="154"/>
      <c r="K41" s="154"/>
      <c r="L41" s="154"/>
      <c r="M41" s="154"/>
      <c r="N41" s="157"/>
      <c r="O41" s="154"/>
      <c r="P41" s="154"/>
      <c r="Q41" s="154"/>
      <c r="R41" s="154"/>
      <c r="S41" s="154"/>
      <c r="T41" s="154"/>
      <c r="U41" s="154"/>
      <c r="V41" s="154"/>
      <c r="W41" s="154"/>
      <c r="X41" s="154"/>
      <c r="Y41" s="154"/>
      <c r="Z41" s="154"/>
      <c r="AA41" s="154"/>
      <c r="AB41" s="154"/>
      <c r="AC41" s="154"/>
      <c r="AD41" s="154"/>
      <c r="AE41" s="154"/>
      <c r="AF41" s="154"/>
      <c r="AG41" s="154"/>
      <c r="AH41" s="154"/>
      <c r="AI41" s="154"/>
    </row>
    <row r="42" spans="1:35" s="155" customFormat="1" x14ac:dyDescent="0.3">
      <c r="A42" s="154"/>
      <c r="B42" s="154"/>
      <c r="C42" s="154"/>
      <c r="D42" s="154"/>
      <c r="E42" s="154"/>
      <c r="F42" s="154"/>
      <c r="G42" s="154"/>
      <c r="H42" s="154"/>
      <c r="I42" s="154"/>
      <c r="J42" s="154"/>
      <c r="K42" s="154"/>
      <c r="L42" s="154"/>
      <c r="M42" s="154"/>
      <c r="N42" s="157"/>
      <c r="O42" s="154"/>
      <c r="P42" s="154"/>
      <c r="Q42" s="154"/>
      <c r="R42" s="154"/>
      <c r="S42" s="154"/>
      <c r="T42" s="154"/>
      <c r="U42" s="154"/>
      <c r="V42" s="154"/>
      <c r="W42" s="154"/>
      <c r="X42" s="154"/>
      <c r="Y42" s="154"/>
      <c r="Z42" s="154"/>
      <c r="AA42" s="154"/>
      <c r="AB42" s="154"/>
      <c r="AC42" s="154"/>
      <c r="AD42" s="154"/>
      <c r="AE42" s="154"/>
      <c r="AF42" s="154"/>
      <c r="AG42" s="154"/>
      <c r="AH42" s="154"/>
      <c r="AI42" s="154"/>
    </row>
    <row r="43" spans="1:35" s="155" customFormat="1" x14ac:dyDescent="0.3">
      <c r="A43" s="154"/>
      <c r="B43" s="154"/>
      <c r="C43" s="154"/>
      <c r="D43" s="154"/>
      <c r="E43" s="154"/>
      <c r="F43" s="154"/>
      <c r="G43" s="154"/>
      <c r="H43" s="154"/>
      <c r="I43" s="154"/>
      <c r="J43" s="154"/>
      <c r="K43" s="154"/>
      <c r="L43" s="154"/>
      <c r="M43" s="154"/>
      <c r="N43" s="157"/>
      <c r="O43" s="154"/>
      <c r="P43" s="154"/>
      <c r="Q43" s="154"/>
      <c r="R43" s="154"/>
      <c r="S43" s="154"/>
      <c r="T43" s="154"/>
      <c r="U43" s="154"/>
      <c r="V43" s="154"/>
      <c r="W43" s="154"/>
      <c r="X43" s="154"/>
      <c r="Y43" s="154"/>
      <c r="Z43" s="154"/>
      <c r="AA43" s="154"/>
      <c r="AB43" s="154"/>
      <c r="AC43" s="154"/>
      <c r="AD43" s="154"/>
      <c r="AE43" s="154"/>
      <c r="AF43" s="154"/>
      <c r="AG43" s="154"/>
      <c r="AH43" s="154"/>
      <c r="AI43" s="154"/>
    </row>
    <row r="44" spans="1:35" s="155" customFormat="1" x14ac:dyDescent="0.3">
      <c r="A44" s="154"/>
      <c r="B44" s="154"/>
      <c r="C44" s="154"/>
      <c r="D44" s="154"/>
      <c r="E44" s="154"/>
      <c r="F44" s="154"/>
      <c r="G44" s="154"/>
      <c r="H44" s="154"/>
      <c r="I44" s="154"/>
      <c r="J44" s="154"/>
      <c r="K44" s="154"/>
      <c r="L44" s="154"/>
      <c r="M44" s="154"/>
      <c r="N44" s="157"/>
      <c r="O44" s="154"/>
      <c r="P44" s="154"/>
      <c r="Q44" s="154"/>
      <c r="R44" s="154"/>
      <c r="S44" s="154"/>
      <c r="T44" s="154"/>
      <c r="U44" s="154"/>
      <c r="V44" s="154"/>
      <c r="W44" s="154"/>
      <c r="X44" s="154"/>
      <c r="Y44" s="154"/>
      <c r="Z44" s="154"/>
      <c r="AA44" s="154"/>
      <c r="AB44" s="154"/>
      <c r="AC44" s="154"/>
      <c r="AD44" s="154"/>
      <c r="AE44" s="154"/>
      <c r="AF44" s="154"/>
      <c r="AG44" s="154"/>
      <c r="AH44" s="154"/>
      <c r="AI44" s="154"/>
    </row>
    <row r="45" spans="1:35" s="155" customFormat="1" x14ac:dyDescent="0.3">
      <c r="A45" s="154"/>
      <c r="B45" s="154"/>
      <c r="C45" s="154"/>
      <c r="D45" s="154"/>
      <c r="E45" s="154"/>
      <c r="F45" s="154"/>
      <c r="G45" s="154"/>
      <c r="H45" s="154"/>
      <c r="I45" s="154"/>
      <c r="J45" s="154"/>
      <c r="K45" s="154"/>
      <c r="L45" s="154"/>
      <c r="M45" s="154"/>
      <c r="N45" s="157"/>
      <c r="O45" s="154"/>
      <c r="P45" s="154"/>
      <c r="Q45" s="154"/>
      <c r="R45" s="154"/>
      <c r="S45" s="154"/>
      <c r="T45" s="154"/>
      <c r="U45" s="154"/>
      <c r="V45" s="154"/>
      <c r="W45" s="154"/>
      <c r="X45" s="154"/>
      <c r="Y45" s="154"/>
      <c r="Z45" s="154"/>
      <c r="AA45" s="154"/>
      <c r="AB45" s="154"/>
      <c r="AC45" s="154"/>
      <c r="AD45" s="154"/>
      <c r="AE45" s="154"/>
      <c r="AF45" s="154"/>
      <c r="AG45" s="154"/>
      <c r="AH45" s="154"/>
      <c r="AI45" s="154"/>
    </row>
    <row r="46" spans="1:35" s="155" customFormat="1" x14ac:dyDescent="0.3">
      <c r="A46" s="154"/>
      <c r="B46" s="154"/>
      <c r="C46" s="154"/>
      <c r="D46" s="154"/>
      <c r="E46" s="154"/>
      <c r="F46" s="154"/>
      <c r="G46" s="154"/>
      <c r="H46" s="154"/>
      <c r="I46" s="154"/>
      <c r="J46" s="154"/>
      <c r="K46" s="154"/>
      <c r="L46" s="154"/>
      <c r="M46" s="154"/>
      <c r="N46" s="157"/>
      <c r="O46" s="154"/>
      <c r="P46" s="154"/>
      <c r="Q46" s="154"/>
      <c r="R46" s="154"/>
      <c r="S46" s="154"/>
      <c r="T46" s="154"/>
      <c r="U46" s="154"/>
      <c r="V46" s="154"/>
      <c r="W46" s="154"/>
      <c r="X46" s="154"/>
      <c r="Y46" s="154"/>
      <c r="Z46" s="154"/>
      <c r="AA46" s="154"/>
      <c r="AB46" s="154"/>
      <c r="AC46" s="154"/>
      <c r="AD46" s="154"/>
      <c r="AE46" s="154"/>
      <c r="AF46" s="154"/>
      <c r="AG46" s="154"/>
      <c r="AH46" s="154"/>
      <c r="AI46" s="154"/>
    </row>
    <row r="47" spans="1:35" s="155" customFormat="1" x14ac:dyDescent="0.3">
      <c r="A47" s="154"/>
      <c r="B47" s="154"/>
      <c r="C47" s="154"/>
      <c r="D47" s="154"/>
      <c r="E47" s="154"/>
      <c r="F47" s="154"/>
      <c r="G47" s="154"/>
      <c r="H47" s="154"/>
      <c r="I47" s="154"/>
      <c r="J47" s="154"/>
      <c r="K47" s="154"/>
      <c r="L47" s="154"/>
      <c r="M47" s="154"/>
      <c r="N47" s="157"/>
      <c r="O47" s="154"/>
      <c r="P47" s="154"/>
      <c r="Q47" s="154"/>
      <c r="R47" s="154"/>
      <c r="S47" s="154"/>
      <c r="T47" s="154"/>
      <c r="U47" s="154"/>
      <c r="V47" s="154"/>
      <c r="W47" s="154"/>
      <c r="X47" s="154"/>
      <c r="Y47" s="154"/>
      <c r="Z47" s="154"/>
      <c r="AA47" s="154"/>
      <c r="AB47" s="154"/>
      <c r="AC47" s="154"/>
      <c r="AD47" s="154"/>
      <c r="AE47" s="154"/>
      <c r="AF47" s="154"/>
      <c r="AG47" s="154"/>
      <c r="AH47" s="154"/>
      <c r="AI47" s="154"/>
    </row>
    <row r="48" spans="1:35" s="155" customFormat="1" x14ac:dyDescent="0.3">
      <c r="A48" s="154"/>
      <c r="B48" s="154"/>
      <c r="C48" s="154"/>
      <c r="D48" s="154"/>
      <c r="E48" s="154"/>
      <c r="F48" s="154"/>
      <c r="G48" s="154"/>
      <c r="H48" s="154"/>
      <c r="I48" s="154"/>
      <c r="J48" s="154"/>
      <c r="K48" s="154"/>
      <c r="L48" s="154"/>
      <c r="M48" s="154"/>
      <c r="N48" s="157"/>
      <c r="O48" s="154"/>
      <c r="P48" s="154"/>
      <c r="Q48" s="154"/>
      <c r="R48" s="154"/>
      <c r="S48" s="154"/>
      <c r="T48" s="154"/>
      <c r="U48" s="154"/>
      <c r="V48" s="154"/>
      <c r="W48" s="154"/>
      <c r="X48" s="154"/>
      <c r="Y48" s="154"/>
      <c r="Z48" s="154"/>
      <c r="AA48" s="154"/>
      <c r="AB48" s="154"/>
      <c r="AC48" s="154"/>
      <c r="AD48" s="154"/>
      <c r="AE48" s="154"/>
      <c r="AF48" s="154"/>
      <c r="AG48" s="154"/>
      <c r="AH48" s="154"/>
      <c r="AI48" s="154"/>
    </row>
    <row r="49" spans="1:35" s="155" customFormat="1" x14ac:dyDescent="0.3">
      <c r="A49" s="154"/>
      <c r="B49" s="154"/>
      <c r="C49" s="154"/>
      <c r="D49" s="154"/>
      <c r="E49" s="154"/>
      <c r="F49" s="154"/>
      <c r="G49" s="154"/>
      <c r="H49" s="154"/>
      <c r="I49" s="154"/>
      <c r="J49" s="154"/>
      <c r="K49" s="154"/>
      <c r="L49" s="154"/>
      <c r="M49" s="154"/>
      <c r="N49" s="157"/>
      <c r="O49" s="154"/>
      <c r="P49" s="154"/>
      <c r="Q49" s="154"/>
      <c r="R49" s="154"/>
      <c r="S49" s="154"/>
      <c r="T49" s="154"/>
      <c r="U49" s="154"/>
      <c r="V49" s="154"/>
      <c r="W49" s="154"/>
      <c r="X49" s="154"/>
      <c r="Y49" s="154"/>
      <c r="Z49" s="154"/>
      <c r="AA49" s="154"/>
      <c r="AB49" s="154"/>
      <c r="AC49" s="154"/>
      <c r="AD49" s="154"/>
      <c r="AE49" s="154"/>
      <c r="AF49" s="154"/>
      <c r="AG49" s="154"/>
      <c r="AH49" s="154"/>
      <c r="AI49" s="154"/>
    </row>
    <row r="50" spans="1:35" s="155" customFormat="1" x14ac:dyDescent="0.3">
      <c r="A50" s="154"/>
      <c r="B50" s="154"/>
      <c r="C50" s="154"/>
      <c r="D50" s="154"/>
      <c r="E50" s="154"/>
      <c r="F50" s="154"/>
      <c r="G50" s="154"/>
      <c r="H50" s="154"/>
      <c r="I50" s="154"/>
      <c r="J50" s="154"/>
      <c r="K50" s="154"/>
      <c r="L50" s="154"/>
      <c r="M50" s="154"/>
      <c r="N50" s="157"/>
      <c r="O50" s="154"/>
      <c r="P50" s="154"/>
      <c r="Q50" s="154"/>
      <c r="R50" s="154"/>
      <c r="S50" s="154"/>
      <c r="T50" s="154"/>
      <c r="U50" s="154"/>
      <c r="V50" s="154"/>
      <c r="W50" s="154"/>
      <c r="X50" s="154"/>
      <c r="Y50" s="154"/>
      <c r="Z50" s="154"/>
      <c r="AA50" s="154"/>
      <c r="AB50" s="154"/>
      <c r="AC50" s="154"/>
      <c r="AD50" s="154"/>
      <c r="AE50" s="154"/>
      <c r="AF50" s="154"/>
      <c r="AG50" s="154"/>
      <c r="AH50" s="154"/>
      <c r="AI50" s="154"/>
    </row>
    <row r="51" spans="1:35" s="155" customFormat="1" x14ac:dyDescent="0.3">
      <c r="A51" s="154"/>
      <c r="B51" s="154"/>
      <c r="C51" s="154"/>
      <c r="D51" s="154"/>
      <c r="E51" s="154"/>
      <c r="F51" s="154"/>
      <c r="G51" s="154"/>
      <c r="H51" s="154"/>
      <c r="I51" s="154"/>
      <c r="J51" s="154"/>
      <c r="K51" s="154"/>
      <c r="L51" s="154"/>
      <c r="M51" s="154"/>
      <c r="N51" s="157"/>
      <c r="O51" s="154"/>
      <c r="P51" s="154"/>
      <c r="Q51" s="154"/>
      <c r="R51" s="154"/>
      <c r="S51" s="154"/>
      <c r="T51" s="154"/>
      <c r="U51" s="154"/>
      <c r="V51" s="154"/>
      <c r="W51" s="154"/>
      <c r="X51" s="154"/>
      <c r="Y51" s="154"/>
      <c r="Z51" s="154"/>
      <c r="AA51" s="154"/>
      <c r="AB51" s="154"/>
      <c r="AC51" s="154"/>
      <c r="AD51" s="154"/>
      <c r="AE51" s="154"/>
      <c r="AF51" s="154"/>
      <c r="AG51" s="154"/>
      <c r="AH51" s="154"/>
      <c r="AI51" s="154"/>
    </row>
    <row r="52" spans="1:35" s="155" customFormat="1" x14ac:dyDescent="0.3">
      <c r="A52" s="154"/>
      <c r="B52" s="154"/>
      <c r="C52" s="154"/>
      <c r="D52" s="154"/>
      <c r="E52" s="154"/>
      <c r="F52" s="154"/>
      <c r="G52" s="154"/>
      <c r="H52" s="154"/>
      <c r="I52" s="154"/>
      <c r="J52" s="154"/>
      <c r="K52" s="154"/>
      <c r="L52" s="154"/>
      <c r="M52" s="154"/>
      <c r="N52" s="157"/>
      <c r="O52" s="154"/>
      <c r="P52" s="154"/>
      <c r="Q52" s="154"/>
      <c r="R52" s="154"/>
      <c r="S52" s="154"/>
      <c r="T52" s="154"/>
      <c r="U52" s="154"/>
      <c r="V52" s="154"/>
      <c r="W52" s="154"/>
      <c r="X52" s="154"/>
      <c r="Y52" s="154"/>
      <c r="Z52" s="154"/>
      <c r="AA52" s="154"/>
      <c r="AB52" s="154"/>
      <c r="AC52" s="154"/>
      <c r="AD52" s="154"/>
      <c r="AE52" s="154"/>
      <c r="AF52" s="154"/>
      <c r="AG52" s="154"/>
      <c r="AH52" s="154"/>
      <c r="AI52" s="154"/>
    </row>
    <row r="53" spans="1:35" s="155" customFormat="1" x14ac:dyDescent="0.3">
      <c r="A53" s="154"/>
      <c r="B53" s="154"/>
      <c r="C53" s="154"/>
      <c r="D53" s="154"/>
      <c r="E53" s="154"/>
      <c r="F53" s="154"/>
      <c r="G53" s="154"/>
      <c r="H53" s="154"/>
      <c r="I53" s="154"/>
      <c r="J53" s="154"/>
      <c r="K53" s="154"/>
      <c r="L53" s="154"/>
      <c r="M53" s="154"/>
      <c r="N53" s="157"/>
      <c r="O53" s="154"/>
      <c r="P53" s="154"/>
      <c r="Q53" s="154"/>
      <c r="R53" s="154"/>
      <c r="S53" s="154"/>
      <c r="T53" s="154"/>
      <c r="U53" s="154"/>
      <c r="V53" s="154"/>
      <c r="W53" s="154"/>
      <c r="X53" s="154"/>
      <c r="Y53" s="154"/>
      <c r="Z53" s="154"/>
      <c r="AA53" s="154"/>
      <c r="AB53" s="154"/>
      <c r="AC53" s="154"/>
      <c r="AD53" s="154"/>
      <c r="AE53" s="154"/>
      <c r="AF53" s="154"/>
      <c r="AG53" s="154"/>
      <c r="AH53" s="154"/>
      <c r="AI53" s="154"/>
    </row>
    <row r="54" spans="1:35" s="155" customFormat="1" x14ac:dyDescent="0.3">
      <c r="A54" s="154"/>
      <c r="B54" s="154"/>
      <c r="C54" s="154"/>
      <c r="D54" s="154"/>
      <c r="E54" s="154"/>
      <c r="F54" s="154"/>
      <c r="G54" s="154"/>
      <c r="H54" s="154"/>
      <c r="I54" s="154"/>
      <c r="J54" s="154"/>
      <c r="K54" s="154"/>
      <c r="L54" s="154"/>
      <c r="M54" s="154"/>
      <c r="N54" s="157"/>
      <c r="O54" s="154"/>
      <c r="P54" s="154"/>
      <c r="Q54" s="154"/>
      <c r="R54" s="154"/>
      <c r="S54" s="154"/>
      <c r="T54" s="154"/>
      <c r="U54" s="154"/>
      <c r="V54" s="154"/>
      <c r="W54" s="154"/>
      <c r="X54" s="154"/>
      <c r="Y54" s="154"/>
      <c r="Z54" s="154"/>
      <c r="AA54" s="154"/>
      <c r="AB54" s="154"/>
      <c r="AC54" s="154"/>
      <c r="AD54" s="154"/>
      <c r="AE54" s="154"/>
      <c r="AF54" s="154"/>
      <c r="AG54" s="154"/>
      <c r="AH54" s="154"/>
      <c r="AI54" s="154"/>
    </row>
    <row r="55" spans="1:35" s="155" customFormat="1" x14ac:dyDescent="0.3">
      <c r="A55" s="154"/>
      <c r="B55" s="154"/>
      <c r="C55" s="154"/>
      <c r="D55" s="154"/>
      <c r="E55" s="154"/>
      <c r="F55" s="154"/>
      <c r="G55" s="154"/>
      <c r="H55" s="154"/>
      <c r="I55" s="154"/>
      <c r="J55" s="154"/>
      <c r="K55" s="154"/>
      <c r="L55" s="154"/>
      <c r="M55" s="154"/>
      <c r="N55" s="157"/>
      <c r="O55" s="154"/>
      <c r="P55" s="154"/>
      <c r="Q55" s="154"/>
      <c r="R55" s="154"/>
      <c r="S55" s="154"/>
      <c r="T55" s="154"/>
      <c r="U55" s="154"/>
      <c r="V55" s="154"/>
      <c r="W55" s="154"/>
      <c r="X55" s="154"/>
      <c r="Y55" s="154"/>
      <c r="Z55" s="154"/>
      <c r="AA55" s="154"/>
      <c r="AB55" s="154"/>
      <c r="AC55" s="154"/>
      <c r="AD55" s="154"/>
      <c r="AE55" s="154"/>
      <c r="AF55" s="154"/>
      <c r="AG55" s="154"/>
      <c r="AH55" s="154"/>
      <c r="AI55" s="154"/>
    </row>
    <row r="56" spans="1:35" s="155" customFormat="1" x14ac:dyDescent="0.3">
      <c r="A56" s="154"/>
      <c r="B56" s="154"/>
      <c r="C56" s="154"/>
      <c r="D56" s="154"/>
      <c r="E56" s="154"/>
      <c r="F56" s="154"/>
      <c r="G56" s="154"/>
      <c r="H56" s="154"/>
      <c r="I56" s="154"/>
      <c r="J56" s="154"/>
      <c r="K56" s="154"/>
      <c r="L56" s="154"/>
      <c r="M56" s="154"/>
      <c r="N56" s="157"/>
      <c r="O56" s="154"/>
      <c r="P56" s="154"/>
      <c r="Q56" s="154"/>
      <c r="R56" s="154"/>
      <c r="S56" s="154"/>
      <c r="T56" s="154"/>
      <c r="U56" s="154"/>
      <c r="V56" s="154"/>
      <c r="W56" s="154"/>
      <c r="X56" s="154"/>
      <c r="Y56" s="154"/>
      <c r="Z56" s="154"/>
      <c r="AA56" s="154"/>
      <c r="AB56" s="154"/>
      <c r="AC56" s="154"/>
      <c r="AD56" s="154"/>
      <c r="AE56" s="154"/>
      <c r="AF56" s="154"/>
      <c r="AG56" s="154"/>
      <c r="AH56" s="154"/>
      <c r="AI56" s="154"/>
    </row>
    <row r="57" spans="1:35" s="155" customFormat="1" x14ac:dyDescent="0.3">
      <c r="A57" s="154"/>
      <c r="B57" s="154"/>
      <c r="C57" s="154"/>
      <c r="D57" s="154"/>
      <c r="E57" s="154"/>
      <c r="F57" s="154"/>
      <c r="G57" s="154"/>
      <c r="H57" s="154"/>
      <c r="I57" s="154"/>
      <c r="J57" s="154"/>
      <c r="K57" s="154"/>
      <c r="L57" s="154"/>
      <c r="M57" s="154"/>
      <c r="N57" s="157"/>
      <c r="O57" s="154"/>
      <c r="P57" s="154"/>
      <c r="Q57" s="154"/>
      <c r="R57" s="154"/>
      <c r="S57" s="154"/>
      <c r="T57" s="154"/>
      <c r="U57" s="154"/>
      <c r="V57" s="154"/>
      <c r="W57" s="154"/>
      <c r="X57" s="154"/>
      <c r="Y57" s="154"/>
      <c r="Z57" s="154"/>
      <c r="AA57" s="154"/>
      <c r="AB57" s="154"/>
      <c r="AC57" s="154"/>
      <c r="AD57" s="154"/>
      <c r="AE57" s="154"/>
      <c r="AF57" s="154"/>
      <c r="AG57" s="154"/>
      <c r="AH57" s="154"/>
      <c r="AI57" s="154"/>
    </row>
    <row r="58" spans="1:35" s="155" customFormat="1" x14ac:dyDescent="0.3">
      <c r="A58" s="154"/>
      <c r="B58" s="154"/>
      <c r="C58" s="154"/>
      <c r="D58" s="154"/>
      <c r="E58" s="154"/>
      <c r="F58" s="154"/>
      <c r="G58" s="154"/>
      <c r="H58" s="154"/>
      <c r="I58" s="154"/>
      <c r="J58" s="154"/>
      <c r="K58" s="154"/>
      <c r="L58" s="154"/>
      <c r="M58" s="154"/>
      <c r="N58" s="157"/>
      <c r="O58" s="154"/>
      <c r="P58" s="154"/>
      <c r="Q58" s="154"/>
      <c r="R58" s="154"/>
      <c r="S58" s="154"/>
      <c r="T58" s="154"/>
      <c r="U58" s="154"/>
      <c r="V58" s="154"/>
      <c r="W58" s="154"/>
      <c r="X58" s="154"/>
      <c r="Y58" s="154"/>
      <c r="Z58" s="154"/>
      <c r="AA58" s="154"/>
      <c r="AB58" s="154"/>
      <c r="AC58" s="154"/>
      <c r="AD58" s="154"/>
      <c r="AE58" s="154"/>
      <c r="AF58" s="154"/>
      <c r="AG58" s="154"/>
      <c r="AH58" s="154"/>
      <c r="AI58" s="154"/>
    </row>
    <row r="59" spans="1:35" s="155" customFormat="1" x14ac:dyDescent="0.3">
      <c r="A59" s="154"/>
      <c r="B59" s="154"/>
      <c r="C59" s="154"/>
      <c r="D59" s="154"/>
      <c r="E59" s="154"/>
      <c r="F59" s="154"/>
      <c r="G59" s="154"/>
      <c r="H59" s="154"/>
      <c r="I59" s="154"/>
      <c r="J59" s="154"/>
      <c r="K59" s="154"/>
      <c r="L59" s="154"/>
      <c r="M59" s="154"/>
      <c r="N59" s="157"/>
      <c r="O59" s="154"/>
      <c r="P59" s="154"/>
      <c r="Q59" s="154"/>
      <c r="R59" s="154"/>
      <c r="S59" s="154"/>
      <c r="T59" s="154"/>
      <c r="U59" s="154"/>
      <c r="V59" s="154"/>
      <c r="W59" s="154"/>
      <c r="X59" s="154"/>
      <c r="Y59" s="154"/>
      <c r="Z59" s="154"/>
      <c r="AA59" s="154"/>
      <c r="AB59" s="154"/>
      <c r="AC59" s="154"/>
      <c r="AD59" s="154"/>
      <c r="AE59" s="154"/>
      <c r="AF59" s="154"/>
      <c r="AG59" s="154"/>
      <c r="AH59" s="154"/>
      <c r="AI59" s="154"/>
    </row>
    <row r="60" spans="1:35" s="155" customFormat="1" x14ac:dyDescent="0.3">
      <c r="A60" s="154"/>
      <c r="B60" s="154"/>
      <c r="C60" s="154"/>
      <c r="D60" s="154"/>
      <c r="E60" s="154"/>
      <c r="F60" s="154"/>
      <c r="G60" s="154"/>
      <c r="H60" s="154"/>
      <c r="I60" s="154"/>
      <c r="J60" s="154"/>
      <c r="K60" s="154"/>
      <c r="L60" s="154"/>
      <c r="M60" s="154"/>
      <c r="N60" s="157"/>
      <c r="O60" s="154"/>
      <c r="P60" s="154"/>
      <c r="Q60" s="154"/>
      <c r="R60" s="154"/>
      <c r="S60" s="154"/>
      <c r="T60" s="154"/>
      <c r="U60" s="154"/>
      <c r="V60" s="154"/>
      <c r="W60" s="154"/>
      <c r="X60" s="154"/>
      <c r="Y60" s="154"/>
      <c r="Z60" s="154"/>
      <c r="AA60" s="154"/>
      <c r="AB60" s="154"/>
      <c r="AC60" s="154"/>
      <c r="AD60" s="154"/>
      <c r="AE60" s="154"/>
      <c r="AF60" s="154"/>
      <c r="AG60" s="154"/>
      <c r="AH60" s="154"/>
      <c r="AI60" s="154"/>
    </row>
    <row r="61" spans="1:35" s="155" customFormat="1" x14ac:dyDescent="0.3">
      <c r="A61" s="154"/>
      <c r="B61" s="154"/>
      <c r="C61" s="154"/>
      <c r="D61" s="154"/>
      <c r="E61" s="154"/>
      <c r="F61" s="154"/>
      <c r="G61" s="154"/>
      <c r="H61" s="154"/>
      <c r="I61" s="154"/>
      <c r="J61" s="154"/>
      <c r="K61" s="154"/>
      <c r="L61" s="154"/>
      <c r="M61" s="154"/>
      <c r="N61" s="157"/>
      <c r="O61" s="154"/>
      <c r="P61" s="154"/>
      <c r="Q61" s="154"/>
      <c r="R61" s="154"/>
      <c r="S61" s="154"/>
      <c r="T61" s="154"/>
      <c r="U61" s="154"/>
      <c r="V61" s="154"/>
      <c r="W61" s="154"/>
      <c r="X61" s="154"/>
      <c r="Y61" s="154"/>
      <c r="Z61" s="154"/>
      <c r="AA61" s="154"/>
      <c r="AB61" s="154"/>
      <c r="AC61" s="154"/>
      <c r="AD61" s="154"/>
      <c r="AE61" s="154"/>
      <c r="AF61" s="154"/>
      <c r="AG61" s="154"/>
      <c r="AH61" s="154"/>
      <c r="AI61" s="154"/>
    </row>
    <row r="62" spans="1:35" s="155" customFormat="1" x14ac:dyDescent="0.3">
      <c r="A62" s="154"/>
      <c r="B62" s="154"/>
      <c r="C62" s="154"/>
      <c r="D62" s="154"/>
      <c r="E62" s="154"/>
      <c r="F62" s="154"/>
      <c r="G62" s="154"/>
      <c r="H62" s="154"/>
      <c r="I62" s="154"/>
      <c r="J62" s="154"/>
      <c r="K62" s="154"/>
      <c r="L62" s="154"/>
      <c r="M62" s="154"/>
      <c r="N62" s="157"/>
      <c r="O62" s="154"/>
      <c r="P62" s="154"/>
      <c r="Q62" s="154"/>
      <c r="R62" s="154"/>
      <c r="S62" s="154"/>
      <c r="T62" s="154"/>
      <c r="U62" s="154"/>
      <c r="V62" s="154"/>
      <c r="W62" s="154"/>
      <c r="X62" s="154"/>
      <c r="Y62" s="154"/>
      <c r="Z62" s="154"/>
      <c r="AA62" s="154"/>
      <c r="AB62" s="154"/>
      <c r="AC62" s="154"/>
      <c r="AD62" s="154"/>
      <c r="AE62" s="154"/>
      <c r="AF62" s="154"/>
      <c r="AG62" s="154"/>
      <c r="AH62" s="154"/>
      <c r="AI62" s="154"/>
    </row>
    <row r="63" spans="1:35" s="155" customFormat="1" x14ac:dyDescent="0.3">
      <c r="A63" s="154"/>
      <c r="B63" s="154"/>
      <c r="C63" s="154"/>
      <c r="D63" s="154"/>
      <c r="E63" s="154"/>
      <c r="F63" s="154"/>
      <c r="G63" s="154"/>
      <c r="H63" s="154"/>
      <c r="I63" s="154"/>
      <c r="J63" s="154"/>
      <c r="K63" s="154"/>
      <c r="L63" s="154"/>
      <c r="M63" s="154"/>
      <c r="N63" s="157"/>
      <c r="O63" s="154"/>
      <c r="P63" s="154"/>
      <c r="Q63" s="154"/>
      <c r="R63" s="154"/>
      <c r="S63" s="154"/>
      <c r="T63" s="154"/>
      <c r="U63" s="154"/>
      <c r="V63" s="154"/>
      <c r="W63" s="154"/>
      <c r="X63" s="154"/>
      <c r="Y63" s="154"/>
      <c r="Z63" s="154"/>
      <c r="AA63" s="154"/>
      <c r="AB63" s="154"/>
      <c r="AC63" s="154"/>
      <c r="AD63" s="154"/>
      <c r="AE63" s="154"/>
      <c r="AF63" s="154"/>
      <c r="AG63" s="154"/>
      <c r="AH63" s="154"/>
      <c r="AI63" s="154"/>
    </row>
    <row r="64" spans="1:35" s="155" customFormat="1" x14ac:dyDescent="0.3">
      <c r="A64" s="154"/>
      <c r="B64" s="154"/>
      <c r="C64" s="154"/>
      <c r="D64" s="154"/>
      <c r="E64" s="154"/>
      <c r="F64" s="154"/>
      <c r="G64" s="154"/>
      <c r="H64" s="154"/>
      <c r="I64" s="154"/>
      <c r="J64" s="154"/>
      <c r="K64" s="154"/>
      <c r="L64" s="154"/>
      <c r="M64" s="154"/>
      <c r="N64" s="157"/>
      <c r="O64" s="154"/>
      <c r="P64" s="154"/>
      <c r="Q64" s="154"/>
      <c r="R64" s="154"/>
      <c r="S64" s="154"/>
      <c r="T64" s="154"/>
      <c r="U64" s="154"/>
      <c r="V64" s="154"/>
      <c r="W64" s="154"/>
      <c r="X64" s="154"/>
      <c r="Y64" s="154"/>
      <c r="Z64" s="154"/>
      <c r="AA64" s="154"/>
      <c r="AB64" s="154"/>
      <c r="AC64" s="154"/>
      <c r="AD64" s="154"/>
      <c r="AE64" s="154"/>
      <c r="AF64" s="154"/>
      <c r="AG64" s="154"/>
      <c r="AH64" s="154"/>
      <c r="AI64" s="154"/>
    </row>
    <row r="65" spans="1:35" s="155" customFormat="1" x14ac:dyDescent="0.3">
      <c r="A65" s="154"/>
      <c r="B65" s="154"/>
      <c r="C65" s="154"/>
      <c r="D65" s="154"/>
      <c r="E65" s="154"/>
      <c r="F65" s="154"/>
      <c r="G65" s="154"/>
      <c r="H65" s="154"/>
      <c r="I65" s="154"/>
      <c r="J65" s="154"/>
      <c r="K65" s="154"/>
      <c r="L65" s="154"/>
      <c r="M65" s="154"/>
      <c r="N65" s="157"/>
      <c r="O65" s="154"/>
      <c r="P65" s="154"/>
      <c r="Q65" s="154"/>
      <c r="R65" s="154"/>
      <c r="S65" s="154"/>
      <c r="T65" s="154"/>
      <c r="U65" s="154"/>
      <c r="V65" s="154"/>
      <c r="W65" s="154"/>
      <c r="X65" s="154"/>
      <c r="Y65" s="154"/>
      <c r="Z65" s="154"/>
      <c r="AA65" s="154"/>
      <c r="AB65" s="154"/>
      <c r="AC65" s="154"/>
      <c r="AD65" s="154"/>
      <c r="AE65" s="154"/>
      <c r="AF65" s="154"/>
      <c r="AG65" s="154"/>
      <c r="AH65" s="154"/>
      <c r="AI65" s="154"/>
    </row>
    <row r="66" spans="1:35" s="155" customFormat="1" x14ac:dyDescent="0.3">
      <c r="A66" s="154"/>
      <c r="B66" s="154"/>
      <c r="C66" s="154"/>
      <c r="D66" s="154"/>
      <c r="E66" s="154"/>
      <c r="F66" s="154"/>
      <c r="G66" s="154"/>
      <c r="H66" s="154"/>
      <c r="I66" s="154"/>
      <c r="J66" s="154"/>
      <c r="K66" s="154"/>
      <c r="L66" s="154"/>
      <c r="M66" s="154"/>
      <c r="N66" s="157"/>
      <c r="O66" s="154"/>
      <c r="P66" s="154"/>
      <c r="Q66" s="154"/>
      <c r="R66" s="154"/>
      <c r="S66" s="154"/>
      <c r="T66" s="154"/>
      <c r="U66" s="154"/>
      <c r="V66" s="154"/>
      <c r="W66" s="154"/>
      <c r="X66" s="154"/>
      <c r="Y66" s="154"/>
      <c r="Z66" s="154"/>
      <c r="AA66" s="154"/>
      <c r="AB66" s="154"/>
      <c r="AC66" s="154"/>
      <c r="AD66" s="154"/>
      <c r="AE66" s="154"/>
      <c r="AF66" s="154"/>
      <c r="AG66" s="154"/>
      <c r="AH66" s="154"/>
      <c r="AI66" s="154"/>
    </row>
    <row r="67" spans="1:35" s="155" customFormat="1" x14ac:dyDescent="0.3">
      <c r="A67" s="154"/>
      <c r="B67" s="154"/>
      <c r="C67" s="154"/>
      <c r="D67" s="154"/>
      <c r="E67" s="154"/>
      <c r="F67" s="154"/>
      <c r="G67" s="154"/>
      <c r="H67" s="154"/>
      <c r="I67" s="154"/>
      <c r="J67" s="154"/>
      <c r="K67" s="154"/>
      <c r="L67" s="154"/>
      <c r="M67" s="154"/>
      <c r="N67" s="157"/>
      <c r="O67" s="154"/>
      <c r="P67" s="154"/>
      <c r="Q67" s="154"/>
      <c r="R67" s="154"/>
      <c r="S67" s="154"/>
      <c r="T67" s="154"/>
      <c r="U67" s="154"/>
      <c r="V67" s="154"/>
      <c r="W67" s="154"/>
      <c r="X67" s="154"/>
      <c r="Y67" s="154"/>
      <c r="Z67" s="154"/>
      <c r="AA67" s="154"/>
      <c r="AB67" s="154"/>
      <c r="AC67" s="154"/>
      <c r="AD67" s="154"/>
      <c r="AE67" s="154"/>
      <c r="AF67" s="154"/>
      <c r="AG67" s="154"/>
      <c r="AH67" s="154"/>
      <c r="AI67" s="154"/>
    </row>
    <row r="68" spans="1:35" s="155" customFormat="1" x14ac:dyDescent="0.3">
      <c r="A68" s="154"/>
      <c r="B68" s="154"/>
      <c r="C68" s="154"/>
      <c r="D68" s="154"/>
      <c r="E68" s="154"/>
      <c r="F68" s="154"/>
      <c r="G68" s="154"/>
      <c r="H68" s="154"/>
      <c r="I68" s="154"/>
      <c r="J68" s="154"/>
      <c r="K68" s="154"/>
      <c r="L68" s="154"/>
      <c r="M68" s="154"/>
      <c r="N68" s="157"/>
      <c r="O68" s="154"/>
      <c r="P68" s="154"/>
      <c r="Q68" s="154"/>
      <c r="R68" s="154"/>
      <c r="S68" s="154"/>
      <c r="T68" s="154"/>
      <c r="U68" s="154"/>
      <c r="V68" s="154"/>
      <c r="W68" s="154"/>
      <c r="X68" s="154"/>
      <c r="Y68" s="154"/>
      <c r="Z68" s="154"/>
      <c r="AA68" s="154"/>
      <c r="AB68" s="154"/>
      <c r="AC68" s="154"/>
      <c r="AD68" s="154"/>
      <c r="AE68" s="154"/>
      <c r="AF68" s="154"/>
      <c r="AG68" s="154"/>
      <c r="AH68" s="154"/>
      <c r="AI68" s="154"/>
    </row>
    <row r="69" spans="1:35" s="155" customFormat="1" x14ac:dyDescent="0.3">
      <c r="A69" s="154"/>
      <c r="B69" s="154"/>
      <c r="C69" s="154"/>
      <c r="D69" s="154"/>
      <c r="E69" s="154"/>
      <c r="F69" s="154"/>
      <c r="G69" s="154"/>
      <c r="H69" s="154"/>
      <c r="I69" s="154"/>
      <c r="J69" s="154"/>
      <c r="K69" s="154"/>
      <c r="L69" s="154"/>
      <c r="M69" s="154"/>
      <c r="N69" s="157"/>
      <c r="O69" s="154"/>
      <c r="P69" s="154"/>
      <c r="Q69" s="154"/>
      <c r="R69" s="154"/>
      <c r="S69" s="154"/>
      <c r="T69" s="154"/>
      <c r="U69" s="154"/>
      <c r="V69" s="154"/>
      <c r="W69" s="154"/>
      <c r="X69" s="154"/>
      <c r="Y69" s="154"/>
      <c r="Z69" s="154"/>
      <c r="AA69" s="154"/>
      <c r="AB69" s="154"/>
      <c r="AC69" s="154"/>
      <c r="AD69" s="154"/>
      <c r="AE69" s="154"/>
      <c r="AF69" s="154"/>
      <c r="AG69" s="154"/>
      <c r="AH69" s="154"/>
      <c r="AI69" s="154"/>
    </row>
    <row r="70" spans="1:35" s="155" customFormat="1" x14ac:dyDescent="0.3">
      <c r="A70" s="154"/>
      <c r="B70" s="154"/>
      <c r="C70" s="154"/>
      <c r="D70" s="154"/>
      <c r="E70" s="154"/>
      <c r="F70" s="154"/>
      <c r="G70" s="154"/>
      <c r="H70" s="154"/>
      <c r="I70" s="154"/>
      <c r="J70" s="154"/>
      <c r="K70" s="154"/>
      <c r="L70" s="154"/>
      <c r="M70" s="154"/>
      <c r="N70" s="157"/>
      <c r="O70" s="154"/>
      <c r="P70" s="154"/>
      <c r="Q70" s="154"/>
      <c r="R70" s="154"/>
      <c r="S70" s="154"/>
      <c r="T70" s="154"/>
      <c r="U70" s="154"/>
      <c r="V70" s="154"/>
      <c r="W70" s="154"/>
      <c r="X70" s="154"/>
      <c r="Y70" s="154"/>
      <c r="Z70" s="154"/>
      <c r="AA70" s="154"/>
      <c r="AB70" s="154"/>
      <c r="AC70" s="154"/>
      <c r="AD70" s="154"/>
      <c r="AE70" s="154"/>
      <c r="AF70" s="154"/>
      <c r="AG70" s="154"/>
      <c r="AH70" s="154"/>
      <c r="AI70" s="154"/>
    </row>
    <row r="71" spans="1:35" s="155" customFormat="1" x14ac:dyDescent="0.3">
      <c r="A71" s="154"/>
      <c r="B71" s="154"/>
      <c r="C71" s="154"/>
      <c r="D71" s="154"/>
      <c r="E71" s="154"/>
      <c r="F71" s="154"/>
      <c r="G71" s="154"/>
      <c r="H71" s="154"/>
      <c r="I71" s="154"/>
      <c r="J71" s="154"/>
      <c r="K71" s="154"/>
      <c r="L71" s="154"/>
      <c r="M71" s="154"/>
      <c r="N71" s="157"/>
      <c r="O71" s="154"/>
      <c r="P71" s="154"/>
      <c r="Q71" s="154"/>
      <c r="R71" s="154"/>
      <c r="S71" s="154"/>
      <c r="T71" s="154"/>
      <c r="U71" s="154"/>
      <c r="V71" s="154"/>
      <c r="W71" s="154"/>
      <c r="X71" s="154"/>
      <c r="Y71" s="154"/>
      <c r="Z71" s="154"/>
      <c r="AA71" s="154"/>
      <c r="AB71" s="154"/>
      <c r="AC71" s="154"/>
      <c r="AD71" s="154"/>
      <c r="AE71" s="154"/>
      <c r="AF71" s="154"/>
      <c r="AG71" s="154"/>
      <c r="AH71" s="154"/>
      <c r="AI71" s="154"/>
    </row>
    <row r="72" spans="1:35" s="155" customFormat="1" x14ac:dyDescent="0.3">
      <c r="A72" s="154"/>
      <c r="B72" s="154"/>
      <c r="C72" s="154"/>
      <c r="D72" s="154"/>
      <c r="E72" s="154"/>
      <c r="F72" s="154"/>
      <c r="G72" s="154"/>
      <c r="H72" s="154"/>
      <c r="I72" s="154"/>
      <c r="J72" s="154"/>
      <c r="K72" s="154"/>
      <c r="L72" s="154"/>
      <c r="M72" s="154"/>
      <c r="N72" s="157"/>
      <c r="O72" s="154"/>
      <c r="P72" s="154"/>
      <c r="Q72" s="154"/>
      <c r="R72" s="154"/>
      <c r="S72" s="154"/>
      <c r="T72" s="154"/>
      <c r="U72" s="154"/>
      <c r="V72" s="154"/>
      <c r="W72" s="154"/>
      <c r="X72" s="154"/>
      <c r="Y72" s="154"/>
      <c r="Z72" s="154"/>
      <c r="AA72" s="154"/>
      <c r="AB72" s="154"/>
      <c r="AC72" s="154"/>
      <c r="AD72" s="154"/>
      <c r="AE72" s="154"/>
      <c r="AF72" s="154"/>
      <c r="AG72" s="154"/>
      <c r="AH72" s="154"/>
      <c r="AI72" s="154"/>
    </row>
    <row r="73" spans="1:35" s="155" customFormat="1" x14ac:dyDescent="0.3">
      <c r="A73" s="154"/>
      <c r="B73" s="154"/>
      <c r="C73" s="154"/>
      <c r="D73" s="154"/>
      <c r="E73" s="154"/>
      <c r="F73" s="154"/>
      <c r="G73" s="154"/>
      <c r="H73" s="154"/>
      <c r="I73" s="154"/>
      <c r="J73" s="154"/>
      <c r="K73" s="154"/>
      <c r="L73" s="154"/>
      <c r="M73" s="154"/>
      <c r="N73" s="157"/>
      <c r="O73" s="154"/>
      <c r="P73" s="154"/>
      <c r="Q73" s="154"/>
      <c r="R73" s="154"/>
      <c r="S73" s="154"/>
      <c r="T73" s="154"/>
      <c r="U73" s="154"/>
      <c r="V73" s="154"/>
      <c r="W73" s="154"/>
      <c r="X73" s="154"/>
      <c r="Y73" s="154"/>
      <c r="Z73" s="154"/>
      <c r="AA73" s="154"/>
      <c r="AB73" s="154"/>
      <c r="AC73" s="154"/>
      <c r="AD73" s="154"/>
      <c r="AE73" s="154"/>
      <c r="AF73" s="154"/>
      <c r="AG73" s="154"/>
      <c r="AH73" s="154"/>
      <c r="AI73" s="154"/>
    </row>
    <row r="74" spans="1:35" s="155" customFormat="1" x14ac:dyDescent="0.3">
      <c r="A74" s="154"/>
      <c r="B74" s="154"/>
      <c r="C74" s="154"/>
      <c r="D74" s="154"/>
      <c r="E74" s="154"/>
      <c r="F74" s="154"/>
      <c r="G74" s="154"/>
      <c r="H74" s="154"/>
      <c r="I74" s="154"/>
      <c r="J74" s="154"/>
      <c r="K74" s="154"/>
      <c r="L74" s="154"/>
      <c r="M74" s="154"/>
      <c r="N74" s="157"/>
      <c r="O74" s="154"/>
      <c r="P74" s="154"/>
      <c r="Q74" s="154"/>
      <c r="R74" s="154"/>
      <c r="S74" s="154"/>
      <c r="T74" s="154"/>
      <c r="U74" s="154"/>
      <c r="V74" s="154"/>
      <c r="W74" s="154"/>
      <c r="X74" s="154"/>
      <c r="Y74" s="154"/>
      <c r="Z74" s="154"/>
      <c r="AA74" s="154"/>
      <c r="AB74" s="154"/>
      <c r="AC74" s="154"/>
      <c r="AD74" s="154"/>
      <c r="AE74" s="154"/>
      <c r="AF74" s="154"/>
      <c r="AG74" s="154"/>
      <c r="AH74" s="154"/>
      <c r="AI74" s="154"/>
    </row>
    <row r="75" spans="1:35" s="155" customFormat="1" x14ac:dyDescent="0.3">
      <c r="A75" s="154"/>
      <c r="B75" s="154"/>
      <c r="C75" s="154"/>
      <c r="D75" s="154"/>
      <c r="E75" s="154"/>
      <c r="F75" s="154"/>
      <c r="G75" s="154"/>
      <c r="H75" s="154"/>
      <c r="I75" s="154"/>
      <c r="J75" s="154"/>
      <c r="K75" s="154"/>
      <c r="L75" s="154"/>
      <c r="M75" s="154"/>
      <c r="N75" s="157"/>
      <c r="O75" s="154"/>
      <c r="P75" s="154"/>
      <c r="Q75" s="154"/>
      <c r="R75" s="154"/>
      <c r="S75" s="154"/>
      <c r="T75" s="154"/>
      <c r="U75" s="154"/>
      <c r="V75" s="154"/>
      <c r="W75" s="154"/>
      <c r="X75" s="154"/>
      <c r="Y75" s="154"/>
      <c r="Z75" s="154"/>
      <c r="AA75" s="154"/>
      <c r="AB75" s="154"/>
      <c r="AC75" s="154"/>
      <c r="AD75" s="154"/>
      <c r="AE75" s="154"/>
      <c r="AF75" s="154"/>
      <c r="AG75" s="154"/>
      <c r="AH75" s="154"/>
      <c r="AI75" s="154"/>
    </row>
    <row r="76" spans="1:35" s="155" customFormat="1" x14ac:dyDescent="0.3">
      <c r="A76" s="154"/>
      <c r="B76" s="154"/>
      <c r="C76" s="154"/>
      <c r="D76" s="154"/>
      <c r="E76" s="154"/>
      <c r="F76" s="154"/>
      <c r="G76" s="154"/>
      <c r="H76" s="154"/>
      <c r="I76" s="154"/>
      <c r="J76" s="154"/>
      <c r="K76" s="154"/>
      <c r="L76" s="154"/>
      <c r="M76" s="154"/>
      <c r="N76" s="157"/>
      <c r="O76" s="154"/>
      <c r="P76" s="154"/>
      <c r="Q76" s="154"/>
      <c r="R76" s="154"/>
      <c r="S76" s="154"/>
      <c r="T76" s="154"/>
      <c r="U76" s="154"/>
      <c r="V76" s="154"/>
      <c r="W76" s="154"/>
      <c r="X76" s="154"/>
      <c r="Y76" s="154"/>
      <c r="Z76" s="154"/>
      <c r="AA76" s="154"/>
      <c r="AB76" s="154"/>
      <c r="AC76" s="154"/>
      <c r="AD76" s="154"/>
      <c r="AE76" s="154"/>
      <c r="AF76" s="154"/>
      <c r="AG76" s="154"/>
      <c r="AH76" s="154"/>
      <c r="AI76" s="154"/>
    </row>
    <row r="77" spans="1:35" s="155" customFormat="1" x14ac:dyDescent="0.3">
      <c r="A77" s="154"/>
      <c r="B77" s="154"/>
      <c r="C77" s="154"/>
      <c r="D77" s="154"/>
      <c r="E77" s="154"/>
      <c r="F77" s="154"/>
      <c r="G77" s="154"/>
      <c r="H77" s="154"/>
      <c r="I77" s="154"/>
      <c r="J77" s="154"/>
      <c r="K77" s="154"/>
      <c r="L77" s="154"/>
      <c r="M77" s="154"/>
      <c r="N77" s="157"/>
      <c r="O77" s="154"/>
      <c r="P77" s="154"/>
      <c r="Q77" s="154"/>
      <c r="R77" s="154"/>
      <c r="S77" s="154"/>
      <c r="T77" s="154"/>
      <c r="U77" s="154"/>
      <c r="V77" s="154"/>
      <c r="W77" s="154"/>
      <c r="X77" s="154"/>
      <c r="Y77" s="154"/>
      <c r="Z77" s="154"/>
      <c r="AA77" s="154"/>
      <c r="AB77" s="154"/>
      <c r="AC77" s="154"/>
      <c r="AD77" s="154"/>
      <c r="AE77" s="154"/>
      <c r="AF77" s="154"/>
      <c r="AG77" s="154"/>
      <c r="AH77" s="154"/>
      <c r="AI77" s="154"/>
    </row>
    <row r="78" spans="1:35" s="155" customFormat="1" x14ac:dyDescent="0.3">
      <c r="A78" s="154"/>
      <c r="B78" s="154"/>
      <c r="C78" s="154"/>
      <c r="D78" s="154"/>
      <c r="E78" s="154"/>
      <c r="F78" s="154"/>
      <c r="G78" s="154"/>
      <c r="H78" s="154"/>
      <c r="I78" s="154"/>
      <c r="J78" s="154"/>
      <c r="K78" s="154"/>
      <c r="L78" s="154"/>
      <c r="M78" s="154"/>
      <c r="N78" s="157"/>
      <c r="O78" s="154"/>
      <c r="P78" s="154"/>
      <c r="Q78" s="154"/>
      <c r="R78" s="154"/>
      <c r="S78" s="154"/>
      <c r="T78" s="154"/>
      <c r="U78" s="154"/>
      <c r="V78" s="154"/>
      <c r="W78" s="154"/>
      <c r="X78" s="154"/>
      <c r="Y78" s="154"/>
      <c r="Z78" s="154"/>
      <c r="AA78" s="154"/>
      <c r="AB78" s="154"/>
      <c r="AC78" s="154"/>
      <c r="AD78" s="154"/>
      <c r="AE78" s="154"/>
      <c r="AF78" s="154"/>
      <c r="AG78" s="154"/>
      <c r="AH78" s="154"/>
      <c r="AI78" s="154"/>
    </row>
    <row r="79" spans="1:35" s="155" customFormat="1" x14ac:dyDescent="0.3">
      <c r="A79" s="154"/>
      <c r="B79" s="154"/>
      <c r="C79" s="154"/>
      <c r="D79" s="154"/>
      <c r="E79" s="154"/>
      <c r="F79" s="154"/>
      <c r="G79" s="154"/>
      <c r="H79" s="154"/>
      <c r="I79" s="154"/>
      <c r="J79" s="154"/>
      <c r="K79" s="154"/>
      <c r="L79" s="154"/>
      <c r="M79" s="154"/>
      <c r="N79" s="157"/>
      <c r="O79" s="154"/>
      <c r="P79" s="154"/>
      <c r="Q79" s="154"/>
      <c r="R79" s="154"/>
      <c r="S79" s="154"/>
      <c r="T79" s="154"/>
      <c r="U79" s="154"/>
      <c r="V79" s="154"/>
      <c r="W79" s="154"/>
      <c r="X79" s="154"/>
      <c r="Y79" s="154"/>
      <c r="Z79" s="154"/>
      <c r="AA79" s="154"/>
      <c r="AB79" s="154"/>
      <c r="AC79" s="154"/>
      <c r="AD79" s="154"/>
      <c r="AE79" s="154"/>
      <c r="AF79" s="154"/>
      <c r="AG79" s="154"/>
      <c r="AH79" s="154"/>
      <c r="AI79" s="154"/>
    </row>
    <row r="80" spans="1:35" s="155" customFormat="1" x14ac:dyDescent="0.3">
      <c r="A80" s="154"/>
      <c r="B80" s="154"/>
      <c r="C80" s="154"/>
      <c r="D80" s="154"/>
      <c r="E80" s="154"/>
      <c r="F80" s="154"/>
      <c r="G80" s="154"/>
      <c r="H80" s="154"/>
      <c r="I80" s="154"/>
      <c r="J80" s="154"/>
      <c r="K80" s="154"/>
      <c r="L80" s="154"/>
      <c r="M80" s="154"/>
      <c r="N80" s="157"/>
      <c r="O80" s="154"/>
      <c r="P80" s="154"/>
      <c r="Q80" s="154"/>
      <c r="R80" s="154"/>
      <c r="S80" s="154"/>
      <c r="T80" s="154"/>
      <c r="U80" s="154"/>
      <c r="V80" s="154"/>
      <c r="W80" s="154"/>
      <c r="X80" s="154"/>
      <c r="Y80" s="154"/>
      <c r="Z80" s="154"/>
      <c r="AA80" s="154"/>
      <c r="AB80" s="154"/>
      <c r="AC80" s="154"/>
      <c r="AD80" s="154"/>
      <c r="AE80" s="154"/>
      <c r="AF80" s="154"/>
      <c r="AG80" s="154"/>
      <c r="AH80" s="154"/>
      <c r="AI80" s="154"/>
    </row>
    <row r="81" spans="1:35" s="155" customFormat="1" x14ac:dyDescent="0.3">
      <c r="A81" s="154"/>
      <c r="B81" s="154"/>
      <c r="C81" s="154"/>
      <c r="D81" s="154"/>
      <c r="E81" s="154"/>
      <c r="F81" s="154"/>
      <c r="G81" s="154"/>
      <c r="H81" s="154"/>
      <c r="I81" s="154"/>
      <c r="J81" s="154"/>
      <c r="K81" s="154"/>
      <c r="L81" s="154"/>
      <c r="M81" s="154"/>
      <c r="N81" s="157"/>
      <c r="O81" s="154"/>
      <c r="P81" s="154"/>
      <c r="Q81" s="154"/>
      <c r="R81" s="154"/>
      <c r="S81" s="154"/>
      <c r="T81" s="154"/>
      <c r="U81" s="154"/>
      <c r="V81" s="154"/>
      <c r="W81" s="154"/>
      <c r="X81" s="154"/>
      <c r="Y81" s="154"/>
      <c r="Z81" s="154"/>
      <c r="AA81" s="154"/>
      <c r="AB81" s="154"/>
      <c r="AC81" s="154"/>
      <c r="AD81" s="154"/>
      <c r="AE81" s="154"/>
      <c r="AF81" s="154"/>
      <c r="AG81" s="154"/>
      <c r="AH81" s="154"/>
      <c r="AI81" s="154"/>
    </row>
    <row r="82" spans="1:35" s="155" customFormat="1" x14ac:dyDescent="0.3">
      <c r="A82" s="154"/>
      <c r="B82" s="154"/>
      <c r="C82" s="154"/>
      <c r="D82" s="154"/>
      <c r="E82" s="154"/>
      <c r="F82" s="154"/>
      <c r="G82" s="154"/>
      <c r="H82" s="154"/>
      <c r="I82" s="154"/>
      <c r="J82" s="154"/>
      <c r="K82" s="154"/>
      <c r="L82" s="154"/>
      <c r="M82" s="154"/>
      <c r="N82" s="157"/>
      <c r="O82" s="154"/>
      <c r="P82" s="154"/>
      <c r="Q82" s="154"/>
      <c r="R82" s="154"/>
      <c r="S82" s="154"/>
      <c r="T82" s="154"/>
      <c r="U82" s="154"/>
      <c r="V82" s="154"/>
      <c r="W82" s="154"/>
      <c r="X82" s="154"/>
      <c r="Y82" s="154"/>
      <c r="Z82" s="154"/>
      <c r="AA82" s="154"/>
      <c r="AB82" s="154"/>
      <c r="AC82" s="154"/>
      <c r="AD82" s="154"/>
      <c r="AE82" s="154"/>
      <c r="AF82" s="154"/>
      <c r="AG82" s="154"/>
      <c r="AH82" s="154"/>
      <c r="AI82" s="154"/>
    </row>
    <row r="83" spans="1:35" s="155" customFormat="1" x14ac:dyDescent="0.3">
      <c r="A83" s="154"/>
      <c r="B83" s="154"/>
      <c r="C83" s="154"/>
      <c r="D83" s="154"/>
      <c r="E83" s="154"/>
      <c r="F83" s="154"/>
      <c r="G83" s="154"/>
      <c r="H83" s="154"/>
      <c r="I83" s="154"/>
      <c r="J83" s="154"/>
      <c r="K83" s="154"/>
      <c r="L83" s="154"/>
      <c r="M83" s="154"/>
      <c r="N83" s="157"/>
      <c r="O83" s="154"/>
      <c r="P83" s="154"/>
      <c r="Q83" s="154"/>
      <c r="R83" s="154"/>
      <c r="S83" s="154"/>
      <c r="T83" s="154"/>
      <c r="U83" s="154"/>
      <c r="V83" s="154"/>
      <c r="W83" s="154"/>
      <c r="X83" s="154"/>
      <c r="Y83" s="154"/>
      <c r="Z83" s="154"/>
      <c r="AA83" s="154"/>
      <c r="AB83" s="154"/>
      <c r="AC83" s="154"/>
      <c r="AD83" s="154"/>
      <c r="AE83" s="154"/>
      <c r="AF83" s="154"/>
      <c r="AG83" s="154"/>
      <c r="AH83" s="154"/>
      <c r="AI83" s="154"/>
    </row>
    <row r="84" spans="1:35" s="155" customFormat="1" x14ac:dyDescent="0.3">
      <c r="A84" s="154"/>
      <c r="B84" s="154"/>
      <c r="C84" s="154"/>
      <c r="D84" s="154"/>
      <c r="E84" s="154"/>
      <c r="F84" s="154"/>
      <c r="G84" s="154"/>
      <c r="H84" s="154"/>
      <c r="I84" s="154"/>
      <c r="J84" s="154"/>
      <c r="K84" s="154"/>
      <c r="L84" s="154"/>
      <c r="M84" s="154"/>
      <c r="N84" s="157"/>
      <c r="O84" s="154"/>
      <c r="P84" s="154"/>
      <c r="Q84" s="154"/>
      <c r="R84" s="154"/>
      <c r="S84" s="154"/>
      <c r="T84" s="154"/>
      <c r="U84" s="154"/>
      <c r="V84" s="154"/>
      <c r="W84" s="154"/>
      <c r="X84" s="154"/>
      <c r="Y84" s="154"/>
      <c r="Z84" s="154"/>
      <c r="AA84" s="154"/>
      <c r="AB84" s="154"/>
      <c r="AC84" s="154"/>
      <c r="AD84" s="154"/>
      <c r="AE84" s="154"/>
      <c r="AF84" s="154"/>
      <c r="AG84" s="154"/>
      <c r="AH84" s="154"/>
      <c r="AI84" s="154"/>
    </row>
    <row r="85" spans="1:35" s="155" customFormat="1" x14ac:dyDescent="0.3">
      <c r="A85" s="154"/>
      <c r="B85" s="154"/>
      <c r="C85" s="154"/>
      <c r="D85" s="154"/>
      <c r="E85" s="154"/>
      <c r="F85" s="154"/>
      <c r="G85" s="154"/>
      <c r="H85" s="154"/>
      <c r="I85" s="154"/>
      <c r="J85" s="154"/>
      <c r="K85" s="154"/>
      <c r="L85" s="154"/>
      <c r="M85" s="154"/>
      <c r="N85" s="157"/>
      <c r="O85" s="154"/>
      <c r="P85" s="154"/>
      <c r="Q85" s="154"/>
      <c r="R85" s="154"/>
      <c r="S85" s="154"/>
      <c r="T85" s="154"/>
      <c r="U85" s="154"/>
      <c r="V85" s="154"/>
      <c r="W85" s="154"/>
      <c r="X85" s="154"/>
      <c r="Y85" s="154"/>
      <c r="Z85" s="154"/>
      <c r="AA85" s="154"/>
      <c r="AB85" s="154"/>
      <c r="AC85" s="154"/>
      <c r="AD85" s="154"/>
      <c r="AE85" s="154"/>
      <c r="AF85" s="154"/>
      <c r="AG85" s="154"/>
      <c r="AH85" s="154"/>
      <c r="AI85" s="154"/>
    </row>
    <row r="86" spans="1:35" s="155" customFormat="1" x14ac:dyDescent="0.3">
      <c r="A86" s="154"/>
      <c r="B86" s="154"/>
      <c r="C86" s="154"/>
      <c r="D86" s="154"/>
      <c r="E86" s="154"/>
      <c r="F86" s="154"/>
      <c r="G86" s="154"/>
      <c r="H86" s="154"/>
      <c r="I86" s="154"/>
      <c r="J86" s="154"/>
      <c r="K86" s="154"/>
      <c r="L86" s="154"/>
      <c r="M86" s="154"/>
      <c r="N86" s="157"/>
      <c r="O86" s="154"/>
      <c r="P86" s="154"/>
      <c r="Q86" s="154"/>
      <c r="R86" s="154"/>
      <c r="S86" s="154"/>
      <c r="T86" s="154"/>
      <c r="U86" s="154"/>
      <c r="V86" s="154"/>
      <c r="W86" s="154"/>
      <c r="X86" s="154"/>
      <c r="Y86" s="154"/>
      <c r="Z86" s="154"/>
      <c r="AA86" s="154"/>
      <c r="AB86" s="154"/>
      <c r="AC86" s="154"/>
      <c r="AD86" s="154"/>
      <c r="AE86" s="154"/>
      <c r="AF86" s="154"/>
      <c r="AG86" s="154"/>
      <c r="AH86" s="154"/>
      <c r="AI86" s="154"/>
    </row>
    <row r="87" spans="1:35" s="155" customFormat="1" x14ac:dyDescent="0.3">
      <c r="A87" s="154"/>
      <c r="B87" s="154"/>
      <c r="C87" s="154"/>
      <c r="D87" s="154"/>
      <c r="E87" s="154"/>
      <c r="F87" s="154"/>
      <c r="G87" s="154"/>
      <c r="H87" s="154"/>
      <c r="I87" s="154"/>
      <c r="J87" s="154"/>
      <c r="K87" s="154"/>
      <c r="L87" s="154"/>
      <c r="M87" s="154"/>
      <c r="N87" s="157"/>
      <c r="O87" s="154"/>
      <c r="P87" s="154"/>
      <c r="Q87" s="154"/>
      <c r="R87" s="154"/>
      <c r="S87" s="154"/>
      <c r="T87" s="154"/>
      <c r="U87" s="154"/>
      <c r="V87" s="154"/>
      <c r="W87" s="154"/>
      <c r="X87" s="154"/>
      <c r="Y87" s="154"/>
      <c r="Z87" s="154"/>
      <c r="AA87" s="154"/>
      <c r="AB87" s="154"/>
      <c r="AC87" s="154"/>
      <c r="AD87" s="154"/>
      <c r="AE87" s="154"/>
      <c r="AF87" s="154"/>
      <c r="AG87" s="154"/>
      <c r="AH87" s="154"/>
      <c r="AI87" s="154"/>
    </row>
    <row r="88" spans="1:35" s="155" customFormat="1" x14ac:dyDescent="0.3">
      <c r="A88" s="154"/>
      <c r="B88" s="154"/>
      <c r="C88" s="154"/>
      <c r="D88" s="154"/>
      <c r="E88" s="154"/>
      <c r="F88" s="154"/>
      <c r="G88" s="154"/>
      <c r="H88" s="154"/>
      <c r="I88" s="154"/>
      <c r="J88" s="154"/>
      <c r="K88" s="154"/>
      <c r="L88" s="154"/>
      <c r="M88" s="154"/>
      <c r="N88" s="157"/>
      <c r="O88" s="154"/>
      <c r="P88" s="154"/>
      <c r="Q88" s="154"/>
      <c r="R88" s="154"/>
      <c r="S88" s="154"/>
      <c r="T88" s="154"/>
      <c r="U88" s="154"/>
      <c r="V88" s="154"/>
      <c r="W88" s="154"/>
      <c r="X88" s="154"/>
      <c r="Y88" s="154"/>
      <c r="Z88" s="154"/>
      <c r="AA88" s="154"/>
      <c r="AB88" s="154"/>
      <c r="AC88" s="154"/>
      <c r="AD88" s="154"/>
      <c r="AE88" s="154"/>
      <c r="AF88" s="154"/>
      <c r="AG88" s="154"/>
      <c r="AH88" s="154"/>
      <c r="AI88" s="154"/>
    </row>
    <row r="89" spans="1:35" s="155" customFormat="1" x14ac:dyDescent="0.3">
      <c r="A89" s="154"/>
      <c r="B89" s="154"/>
      <c r="C89" s="154"/>
      <c r="D89" s="154"/>
      <c r="E89" s="154"/>
      <c r="F89" s="154"/>
      <c r="G89" s="154"/>
      <c r="H89" s="154"/>
      <c r="I89" s="154"/>
      <c r="J89" s="154"/>
      <c r="K89" s="154"/>
      <c r="L89" s="154"/>
      <c r="M89" s="154"/>
      <c r="N89" s="157"/>
      <c r="O89" s="154"/>
      <c r="P89" s="154"/>
      <c r="Q89" s="154"/>
      <c r="R89" s="154"/>
      <c r="S89" s="154"/>
      <c r="T89" s="154"/>
      <c r="U89" s="154"/>
      <c r="V89" s="154"/>
      <c r="W89" s="154"/>
      <c r="X89" s="154"/>
      <c r="Y89" s="154"/>
      <c r="Z89" s="154"/>
      <c r="AA89" s="154"/>
      <c r="AB89" s="154"/>
      <c r="AC89" s="154"/>
      <c r="AD89" s="154"/>
      <c r="AE89" s="154"/>
      <c r="AF89" s="154"/>
      <c r="AG89" s="154"/>
      <c r="AH89" s="154"/>
      <c r="AI89" s="154"/>
    </row>
    <row r="90" spans="1:35" s="155" customFormat="1" x14ac:dyDescent="0.3">
      <c r="A90" s="154"/>
      <c r="B90" s="154"/>
      <c r="C90" s="154"/>
      <c r="D90" s="154"/>
      <c r="E90" s="154"/>
      <c r="F90" s="154"/>
      <c r="G90" s="154"/>
      <c r="H90" s="154"/>
      <c r="I90" s="154"/>
      <c r="J90" s="154"/>
      <c r="K90" s="154"/>
      <c r="L90" s="154"/>
      <c r="M90" s="154"/>
      <c r="N90" s="157"/>
      <c r="O90" s="154"/>
      <c r="P90" s="154"/>
      <c r="Q90" s="154"/>
      <c r="R90" s="154"/>
      <c r="S90" s="154"/>
      <c r="T90" s="154"/>
      <c r="U90" s="154"/>
      <c r="V90" s="154"/>
      <c r="W90" s="154"/>
      <c r="X90" s="154"/>
      <c r="Y90" s="154"/>
      <c r="Z90" s="154"/>
      <c r="AA90" s="154"/>
      <c r="AB90" s="154"/>
      <c r="AC90" s="154"/>
      <c r="AD90" s="154"/>
      <c r="AE90" s="154"/>
      <c r="AF90" s="154"/>
      <c r="AG90" s="154"/>
      <c r="AH90" s="154"/>
      <c r="AI90" s="154"/>
    </row>
    <row r="91" spans="1:35" s="155" customFormat="1" x14ac:dyDescent="0.3">
      <c r="A91" s="154"/>
      <c r="B91" s="154"/>
      <c r="C91" s="154"/>
      <c r="D91" s="154"/>
      <c r="E91" s="154"/>
      <c r="F91" s="154"/>
      <c r="G91" s="154"/>
      <c r="H91" s="154"/>
      <c r="I91" s="154"/>
      <c r="J91" s="154"/>
      <c r="K91" s="154"/>
      <c r="L91" s="154"/>
      <c r="M91" s="154"/>
      <c r="N91" s="157"/>
      <c r="O91" s="154"/>
      <c r="P91" s="154"/>
      <c r="Q91" s="154"/>
      <c r="R91" s="154"/>
      <c r="S91" s="154"/>
      <c r="T91" s="154"/>
      <c r="U91" s="154"/>
      <c r="V91" s="154"/>
      <c r="W91" s="154"/>
      <c r="X91" s="154"/>
      <c r="Y91" s="154"/>
      <c r="Z91" s="154"/>
      <c r="AA91" s="154"/>
      <c r="AB91" s="154"/>
      <c r="AC91" s="154"/>
      <c r="AD91" s="154"/>
      <c r="AE91" s="154"/>
      <c r="AF91" s="154"/>
      <c r="AG91" s="154"/>
      <c r="AH91" s="154"/>
      <c r="AI91" s="154"/>
    </row>
    <row r="92" spans="1:35" s="155" customFormat="1" x14ac:dyDescent="0.3">
      <c r="A92" s="154"/>
      <c r="B92" s="154"/>
      <c r="C92" s="154"/>
      <c r="D92" s="154"/>
      <c r="E92" s="154"/>
      <c r="F92" s="154"/>
      <c r="G92" s="154"/>
      <c r="H92" s="154"/>
      <c r="I92" s="154"/>
      <c r="J92" s="154"/>
      <c r="K92" s="154"/>
      <c r="L92" s="154"/>
      <c r="M92" s="154"/>
      <c r="N92" s="157"/>
      <c r="O92" s="154"/>
      <c r="P92" s="154"/>
      <c r="Q92" s="154"/>
      <c r="R92" s="154"/>
      <c r="S92" s="154"/>
      <c r="T92" s="154"/>
      <c r="U92" s="154"/>
      <c r="V92" s="154"/>
      <c r="W92" s="154"/>
      <c r="X92" s="154"/>
      <c r="Y92" s="154"/>
      <c r="Z92" s="154"/>
      <c r="AA92" s="154"/>
      <c r="AB92" s="154"/>
      <c r="AC92" s="154"/>
      <c r="AD92" s="154"/>
      <c r="AE92" s="154"/>
      <c r="AF92" s="154"/>
      <c r="AG92" s="154"/>
      <c r="AH92" s="154"/>
      <c r="AI92" s="154"/>
    </row>
    <row r="93" spans="1:35" s="155" customFormat="1" x14ac:dyDescent="0.3">
      <c r="A93" s="154"/>
      <c r="B93" s="154"/>
      <c r="C93" s="154"/>
      <c r="D93" s="154"/>
      <c r="E93" s="154"/>
      <c r="F93" s="154"/>
      <c r="G93" s="154"/>
      <c r="H93" s="154"/>
      <c r="I93" s="154"/>
      <c r="J93" s="154"/>
      <c r="K93" s="154"/>
      <c r="L93" s="154"/>
      <c r="M93" s="154"/>
      <c r="N93" s="157"/>
      <c r="O93" s="154"/>
      <c r="P93" s="154"/>
      <c r="Q93" s="154"/>
      <c r="R93" s="154"/>
      <c r="S93" s="154"/>
      <c r="T93" s="154"/>
      <c r="U93" s="154"/>
      <c r="V93" s="154"/>
      <c r="W93" s="154"/>
      <c r="X93" s="154"/>
      <c r="Y93" s="154"/>
      <c r="Z93" s="154"/>
      <c r="AA93" s="154"/>
      <c r="AB93" s="154"/>
      <c r="AC93" s="154"/>
      <c r="AD93" s="154"/>
      <c r="AE93" s="154"/>
      <c r="AF93" s="154"/>
      <c r="AG93" s="154"/>
      <c r="AH93" s="154"/>
      <c r="AI93" s="154"/>
    </row>
    <row r="94" spans="1:35" s="155" customFormat="1" x14ac:dyDescent="0.3">
      <c r="A94" s="154"/>
      <c r="B94" s="154"/>
      <c r="C94" s="154"/>
      <c r="D94" s="154"/>
      <c r="E94" s="154"/>
      <c r="F94" s="154"/>
      <c r="G94" s="154"/>
      <c r="H94" s="154"/>
      <c r="I94" s="154"/>
      <c r="J94" s="154"/>
      <c r="K94" s="154"/>
      <c r="L94" s="154"/>
      <c r="M94" s="154"/>
      <c r="N94" s="157"/>
      <c r="O94" s="154"/>
      <c r="P94" s="154"/>
      <c r="Q94" s="154"/>
      <c r="R94" s="154"/>
      <c r="S94" s="154"/>
      <c r="T94" s="154"/>
      <c r="U94" s="154"/>
      <c r="V94" s="154"/>
      <c r="W94" s="154"/>
      <c r="X94" s="154"/>
      <c r="Y94" s="154"/>
      <c r="Z94" s="154"/>
      <c r="AA94" s="154"/>
      <c r="AB94" s="154"/>
      <c r="AC94" s="154"/>
      <c r="AD94" s="154"/>
      <c r="AE94" s="154"/>
      <c r="AF94" s="154"/>
      <c r="AG94" s="154"/>
      <c r="AH94" s="154"/>
      <c r="AI94" s="154"/>
    </row>
    <row r="95" spans="1:35" s="155" customFormat="1" x14ac:dyDescent="0.3">
      <c r="A95" s="154"/>
      <c r="B95" s="154"/>
      <c r="C95" s="154"/>
      <c r="D95" s="154"/>
      <c r="E95" s="154"/>
      <c r="F95" s="154"/>
      <c r="G95" s="154"/>
      <c r="H95" s="154"/>
      <c r="I95" s="154"/>
      <c r="J95" s="154"/>
      <c r="K95" s="154"/>
      <c r="L95" s="154"/>
      <c r="M95" s="154"/>
      <c r="N95" s="157"/>
      <c r="O95" s="154"/>
      <c r="P95" s="154"/>
      <c r="Q95" s="154"/>
      <c r="R95" s="154"/>
      <c r="S95" s="154"/>
      <c r="T95" s="154"/>
      <c r="U95" s="154"/>
      <c r="V95" s="154"/>
      <c r="W95" s="154"/>
      <c r="X95" s="154"/>
      <c r="Y95" s="154"/>
      <c r="Z95" s="154"/>
      <c r="AA95" s="154"/>
      <c r="AB95" s="154"/>
      <c r="AC95" s="154"/>
      <c r="AD95" s="154"/>
      <c r="AE95" s="154"/>
      <c r="AF95" s="154"/>
      <c r="AG95" s="154"/>
      <c r="AH95" s="154"/>
      <c r="AI95" s="154"/>
    </row>
    <row r="96" spans="1:35" s="155" customFormat="1" x14ac:dyDescent="0.3">
      <c r="A96" s="154"/>
      <c r="B96" s="154"/>
      <c r="C96" s="154"/>
      <c r="D96" s="154"/>
      <c r="E96" s="154"/>
      <c r="F96" s="154"/>
      <c r="G96" s="154"/>
      <c r="H96" s="154"/>
      <c r="I96" s="154"/>
      <c r="J96" s="154"/>
      <c r="K96" s="154"/>
      <c r="L96" s="154"/>
      <c r="M96" s="154"/>
      <c r="N96" s="157"/>
      <c r="O96" s="154"/>
      <c r="P96" s="154"/>
      <c r="Q96" s="154"/>
      <c r="R96" s="154"/>
      <c r="S96" s="154"/>
      <c r="T96" s="154"/>
      <c r="U96" s="154"/>
      <c r="V96" s="154"/>
      <c r="W96" s="154"/>
      <c r="X96" s="154"/>
      <c r="Y96" s="154"/>
      <c r="Z96" s="154"/>
      <c r="AA96" s="154"/>
      <c r="AB96" s="154"/>
      <c r="AC96" s="154"/>
      <c r="AD96" s="154"/>
      <c r="AE96" s="154"/>
      <c r="AF96" s="154"/>
      <c r="AG96" s="154"/>
      <c r="AH96" s="154"/>
      <c r="AI96" s="154"/>
    </row>
    <row r="97" spans="1:35" s="155" customFormat="1" x14ac:dyDescent="0.3">
      <c r="A97" s="154"/>
      <c r="B97" s="154"/>
      <c r="C97" s="154"/>
      <c r="D97" s="154"/>
      <c r="E97" s="154"/>
      <c r="F97" s="154"/>
      <c r="G97" s="154"/>
      <c r="H97" s="154"/>
      <c r="I97" s="154"/>
      <c r="J97" s="154"/>
      <c r="K97" s="154"/>
      <c r="L97" s="154"/>
      <c r="M97" s="154"/>
      <c r="N97" s="157"/>
      <c r="O97" s="154"/>
      <c r="P97" s="154"/>
      <c r="Q97" s="154"/>
      <c r="R97" s="154"/>
      <c r="S97" s="154"/>
      <c r="T97" s="154"/>
      <c r="U97" s="154"/>
      <c r="V97" s="154"/>
      <c r="W97" s="154"/>
      <c r="X97" s="154"/>
      <c r="Y97" s="154"/>
      <c r="Z97" s="154"/>
      <c r="AA97" s="154"/>
      <c r="AB97" s="154"/>
      <c r="AC97" s="154"/>
      <c r="AD97" s="154"/>
      <c r="AE97" s="154"/>
      <c r="AF97" s="154"/>
      <c r="AG97" s="154"/>
      <c r="AH97" s="154"/>
      <c r="AI97" s="154"/>
    </row>
    <row r="98" spans="1:35" s="155" customFormat="1" x14ac:dyDescent="0.3">
      <c r="A98" s="154"/>
      <c r="B98" s="154"/>
      <c r="C98" s="154"/>
      <c r="D98" s="154"/>
      <c r="E98" s="154"/>
      <c r="F98" s="154"/>
      <c r="G98" s="154"/>
      <c r="H98" s="154"/>
      <c r="I98" s="154"/>
      <c r="J98" s="154"/>
      <c r="K98" s="154"/>
      <c r="L98" s="154"/>
      <c r="M98" s="154"/>
      <c r="N98" s="157"/>
      <c r="O98" s="154"/>
      <c r="P98" s="154"/>
      <c r="Q98" s="154"/>
      <c r="R98" s="154"/>
      <c r="S98" s="154"/>
      <c r="T98" s="154"/>
      <c r="U98" s="154"/>
      <c r="V98" s="154"/>
      <c r="W98" s="154"/>
      <c r="X98" s="154"/>
      <c r="Y98" s="154"/>
      <c r="Z98" s="154"/>
      <c r="AA98" s="154"/>
      <c r="AB98" s="154"/>
      <c r="AC98" s="154"/>
      <c r="AD98" s="154"/>
      <c r="AE98" s="154"/>
      <c r="AF98" s="154"/>
      <c r="AG98" s="154"/>
      <c r="AH98" s="154"/>
      <c r="AI98" s="154"/>
    </row>
    <row r="99" spans="1:35" s="155" customFormat="1" x14ac:dyDescent="0.3">
      <c r="A99" s="154"/>
      <c r="B99" s="154"/>
      <c r="C99" s="154"/>
      <c r="D99" s="154"/>
      <c r="E99" s="154"/>
      <c r="F99" s="154"/>
      <c r="G99" s="154"/>
      <c r="H99" s="154"/>
      <c r="I99" s="154"/>
      <c r="J99" s="154"/>
      <c r="K99" s="154"/>
      <c r="L99" s="154"/>
      <c r="M99" s="154"/>
      <c r="N99" s="157"/>
      <c r="O99" s="154"/>
      <c r="P99" s="154"/>
      <c r="Q99" s="154"/>
      <c r="R99" s="154"/>
      <c r="S99" s="154"/>
      <c r="T99" s="154"/>
      <c r="U99" s="154"/>
      <c r="V99" s="154"/>
      <c r="W99" s="154"/>
      <c r="X99" s="154"/>
      <c r="Y99" s="154"/>
      <c r="Z99" s="154"/>
      <c r="AA99" s="154"/>
      <c r="AB99" s="154"/>
      <c r="AC99" s="154"/>
      <c r="AD99" s="154"/>
      <c r="AE99" s="154"/>
      <c r="AF99" s="154"/>
      <c r="AG99" s="154"/>
      <c r="AH99" s="154"/>
      <c r="AI99" s="154"/>
    </row>
    <row r="100" spans="1:35" s="155" customFormat="1" x14ac:dyDescent="0.3">
      <c r="A100" s="154"/>
      <c r="B100" s="154"/>
      <c r="C100" s="154"/>
      <c r="D100" s="154"/>
      <c r="E100" s="154"/>
      <c r="F100" s="154"/>
      <c r="G100" s="154"/>
      <c r="H100" s="154"/>
      <c r="I100" s="154"/>
      <c r="J100" s="154"/>
      <c r="K100" s="154"/>
      <c r="L100" s="154"/>
      <c r="M100" s="154"/>
      <c r="N100" s="157"/>
      <c r="O100" s="154"/>
      <c r="P100" s="154"/>
      <c r="Q100" s="154"/>
      <c r="R100" s="154"/>
      <c r="S100" s="154"/>
      <c r="T100" s="154"/>
      <c r="U100" s="154"/>
      <c r="V100" s="154"/>
      <c r="W100" s="154"/>
      <c r="X100" s="154"/>
      <c r="Y100" s="154"/>
      <c r="Z100" s="154"/>
      <c r="AA100" s="154"/>
      <c r="AB100" s="154"/>
      <c r="AC100" s="154"/>
      <c r="AD100" s="154"/>
      <c r="AE100" s="154"/>
      <c r="AF100" s="154"/>
      <c r="AG100" s="154"/>
      <c r="AH100" s="154"/>
      <c r="AI100" s="154"/>
    </row>
    <row r="101" spans="1:35" s="155" customFormat="1" x14ac:dyDescent="0.3">
      <c r="A101" s="154"/>
      <c r="B101" s="154"/>
      <c r="C101" s="154"/>
      <c r="D101" s="154"/>
      <c r="E101" s="154"/>
      <c r="F101" s="154"/>
      <c r="G101" s="154"/>
      <c r="H101" s="154"/>
      <c r="I101" s="154"/>
      <c r="J101" s="154"/>
      <c r="K101" s="154"/>
      <c r="L101" s="154"/>
      <c r="M101" s="154"/>
      <c r="N101" s="157"/>
      <c r="O101" s="154"/>
      <c r="P101" s="154"/>
      <c r="Q101" s="154"/>
      <c r="R101" s="154"/>
      <c r="S101" s="154"/>
      <c r="T101" s="154"/>
      <c r="U101" s="154"/>
      <c r="V101" s="154"/>
      <c r="W101" s="154"/>
      <c r="X101" s="154"/>
      <c r="Y101" s="154"/>
      <c r="Z101" s="154"/>
      <c r="AA101" s="154"/>
      <c r="AB101" s="154"/>
      <c r="AC101" s="154"/>
      <c r="AD101" s="154"/>
      <c r="AE101" s="154"/>
      <c r="AF101" s="154"/>
      <c r="AG101" s="154"/>
      <c r="AH101" s="154"/>
      <c r="AI101" s="154"/>
    </row>
    <row r="102" spans="1:35" s="155" customFormat="1" x14ac:dyDescent="0.3">
      <c r="A102" s="154"/>
      <c r="B102" s="154"/>
      <c r="C102" s="154"/>
      <c r="D102" s="154"/>
      <c r="E102" s="154"/>
      <c r="F102" s="154"/>
      <c r="G102" s="154"/>
      <c r="H102" s="154"/>
      <c r="I102" s="154"/>
      <c r="J102" s="154"/>
      <c r="K102" s="154"/>
      <c r="L102" s="154"/>
      <c r="M102" s="154"/>
      <c r="N102" s="157"/>
      <c r="O102" s="154"/>
      <c r="P102" s="154"/>
      <c r="Q102" s="154"/>
      <c r="R102" s="154"/>
      <c r="S102" s="154"/>
      <c r="T102" s="154"/>
      <c r="U102" s="154"/>
      <c r="V102" s="154"/>
      <c r="W102" s="154"/>
      <c r="X102" s="154"/>
      <c r="Y102" s="154"/>
      <c r="Z102" s="154"/>
      <c r="AA102" s="154"/>
      <c r="AB102" s="154"/>
      <c r="AC102" s="154"/>
      <c r="AD102" s="154"/>
      <c r="AE102" s="154"/>
      <c r="AF102" s="154"/>
      <c r="AG102" s="154"/>
      <c r="AH102" s="154"/>
      <c r="AI102" s="154"/>
    </row>
    <row r="103" spans="1:35" s="155" customFormat="1" x14ac:dyDescent="0.3">
      <c r="A103" s="154"/>
      <c r="B103" s="154"/>
      <c r="C103" s="154"/>
      <c r="D103" s="154"/>
      <c r="E103" s="154"/>
      <c r="F103" s="154"/>
      <c r="G103" s="154"/>
      <c r="H103" s="154"/>
      <c r="I103" s="154"/>
      <c r="J103" s="154"/>
      <c r="K103" s="154"/>
      <c r="L103" s="154"/>
      <c r="M103" s="154"/>
      <c r="N103" s="157"/>
      <c r="O103" s="154"/>
      <c r="P103" s="154"/>
      <c r="Q103" s="154"/>
      <c r="R103" s="154"/>
      <c r="S103" s="154"/>
      <c r="T103" s="154"/>
      <c r="U103" s="154"/>
      <c r="V103" s="154"/>
      <c r="W103" s="154"/>
      <c r="X103" s="154"/>
      <c r="Y103" s="154"/>
      <c r="Z103" s="154"/>
      <c r="AA103" s="154"/>
      <c r="AB103" s="154"/>
      <c r="AC103" s="154"/>
      <c r="AD103" s="154"/>
      <c r="AE103" s="154"/>
      <c r="AF103" s="154"/>
      <c r="AG103" s="154"/>
      <c r="AH103" s="154"/>
      <c r="AI103" s="154"/>
    </row>
    <row r="104" spans="1:35" s="155" customFormat="1" x14ac:dyDescent="0.3">
      <c r="A104" s="154"/>
      <c r="B104" s="154"/>
      <c r="C104" s="154"/>
      <c r="D104" s="154"/>
      <c r="E104" s="154"/>
      <c r="F104" s="154"/>
      <c r="G104" s="154"/>
      <c r="H104" s="154"/>
      <c r="I104" s="154"/>
      <c r="J104" s="154"/>
      <c r="K104" s="154"/>
      <c r="L104" s="154"/>
      <c r="M104" s="154"/>
      <c r="N104" s="157"/>
      <c r="O104" s="154"/>
      <c r="P104" s="154"/>
      <c r="Q104" s="154"/>
      <c r="R104" s="154"/>
      <c r="S104" s="154"/>
      <c r="T104" s="154"/>
      <c r="U104" s="154"/>
      <c r="V104" s="154"/>
      <c r="W104" s="154"/>
      <c r="X104" s="154"/>
      <c r="Y104" s="154"/>
      <c r="Z104" s="154"/>
      <c r="AA104" s="154"/>
      <c r="AB104" s="154"/>
      <c r="AC104" s="154"/>
      <c r="AD104" s="154"/>
      <c r="AE104" s="154"/>
      <c r="AF104" s="154"/>
      <c r="AG104" s="154"/>
      <c r="AH104" s="154"/>
      <c r="AI104" s="154"/>
    </row>
    <row r="105" spans="1:35" s="155" customFormat="1" x14ac:dyDescent="0.3">
      <c r="A105" s="154"/>
      <c r="B105" s="154"/>
      <c r="C105" s="154"/>
      <c r="D105" s="154"/>
      <c r="E105" s="154"/>
      <c r="F105" s="154"/>
      <c r="G105" s="154"/>
      <c r="H105" s="154"/>
      <c r="I105" s="154"/>
      <c r="J105" s="154"/>
      <c r="K105" s="154"/>
      <c r="L105" s="154"/>
      <c r="M105" s="154"/>
      <c r="N105" s="157"/>
      <c r="O105" s="154"/>
      <c r="P105" s="154"/>
      <c r="Q105" s="154"/>
      <c r="R105" s="154"/>
      <c r="S105" s="154"/>
      <c r="T105" s="154"/>
      <c r="U105" s="154"/>
      <c r="V105" s="154"/>
      <c r="W105" s="154"/>
      <c r="X105" s="154"/>
      <c r="Y105" s="154"/>
      <c r="Z105" s="154"/>
      <c r="AA105" s="154"/>
      <c r="AB105" s="154"/>
      <c r="AC105" s="154"/>
      <c r="AD105" s="154"/>
      <c r="AE105" s="154"/>
      <c r="AF105" s="154"/>
      <c r="AG105" s="154"/>
      <c r="AH105" s="154"/>
      <c r="AI105" s="154"/>
    </row>
    <row r="106" spans="1:35" s="155" customFormat="1" x14ac:dyDescent="0.3">
      <c r="A106" s="154"/>
      <c r="B106" s="154"/>
      <c r="C106" s="154"/>
      <c r="D106" s="154"/>
      <c r="E106" s="154"/>
      <c r="F106" s="154"/>
      <c r="G106" s="154"/>
      <c r="H106" s="154"/>
      <c r="I106" s="154"/>
      <c r="J106" s="154"/>
      <c r="K106" s="154"/>
      <c r="L106" s="154"/>
      <c r="M106" s="154"/>
      <c r="N106" s="157"/>
      <c r="O106" s="154"/>
      <c r="P106" s="154"/>
      <c r="Q106" s="154"/>
      <c r="R106" s="154"/>
      <c r="S106" s="154"/>
      <c r="T106" s="154"/>
      <c r="U106" s="154"/>
      <c r="V106" s="154"/>
      <c r="W106" s="154"/>
      <c r="X106" s="154"/>
      <c r="Y106" s="154"/>
      <c r="Z106" s="154"/>
      <c r="AA106" s="154"/>
      <c r="AB106" s="154"/>
      <c r="AC106" s="154"/>
      <c r="AD106" s="154"/>
      <c r="AE106" s="154"/>
      <c r="AF106" s="154"/>
      <c r="AG106" s="154"/>
      <c r="AH106" s="154"/>
      <c r="AI106" s="154"/>
    </row>
    <row r="107" spans="1:35" s="155" customFormat="1" x14ac:dyDescent="0.3">
      <c r="A107" s="154"/>
      <c r="B107" s="154"/>
      <c r="C107" s="154"/>
      <c r="D107" s="154"/>
      <c r="E107" s="154"/>
      <c r="F107" s="154"/>
      <c r="G107" s="154"/>
      <c r="H107" s="154"/>
      <c r="I107" s="154"/>
      <c r="J107" s="154"/>
      <c r="K107" s="154"/>
      <c r="L107" s="154"/>
      <c r="M107" s="154"/>
      <c r="N107" s="157"/>
      <c r="O107" s="154"/>
      <c r="P107" s="154"/>
      <c r="Q107" s="154"/>
      <c r="R107" s="154"/>
      <c r="S107" s="154"/>
      <c r="T107" s="154"/>
      <c r="U107" s="154"/>
      <c r="V107" s="154"/>
      <c r="W107" s="154"/>
      <c r="X107" s="154"/>
      <c r="Y107" s="154"/>
      <c r="Z107" s="154"/>
      <c r="AA107" s="154"/>
      <c r="AB107" s="154"/>
      <c r="AC107" s="154"/>
      <c r="AD107" s="154"/>
      <c r="AE107" s="154"/>
      <c r="AF107" s="154"/>
      <c r="AG107" s="154"/>
      <c r="AH107" s="154"/>
      <c r="AI107" s="154"/>
    </row>
    <row r="108" spans="1:35" s="155" customFormat="1" x14ac:dyDescent="0.3">
      <c r="A108" s="154"/>
      <c r="B108" s="154"/>
      <c r="C108" s="154"/>
      <c r="D108" s="154"/>
      <c r="E108" s="154"/>
      <c r="F108" s="154"/>
      <c r="G108" s="154"/>
      <c r="H108" s="154"/>
      <c r="I108" s="154"/>
      <c r="J108" s="154"/>
      <c r="K108" s="154"/>
      <c r="L108" s="154"/>
      <c r="M108" s="154"/>
      <c r="N108" s="157"/>
      <c r="O108" s="154"/>
      <c r="P108" s="154"/>
      <c r="Q108" s="154"/>
      <c r="R108" s="154"/>
      <c r="S108" s="154"/>
      <c r="T108" s="154"/>
      <c r="U108" s="154"/>
      <c r="V108" s="154"/>
      <c r="W108" s="154"/>
      <c r="X108" s="154"/>
      <c r="Y108" s="154"/>
      <c r="Z108" s="154"/>
      <c r="AA108" s="154"/>
      <c r="AB108" s="154"/>
      <c r="AC108" s="154"/>
      <c r="AD108" s="154"/>
      <c r="AE108" s="154"/>
      <c r="AF108" s="154"/>
      <c r="AG108" s="154"/>
      <c r="AH108" s="154"/>
      <c r="AI108" s="154"/>
    </row>
    <row r="109" spans="1:35" s="155" customFormat="1" x14ac:dyDescent="0.3">
      <c r="A109" s="154"/>
      <c r="B109" s="154"/>
      <c r="C109" s="154"/>
      <c r="D109" s="154"/>
      <c r="E109" s="154"/>
      <c r="F109" s="154"/>
      <c r="G109" s="154"/>
      <c r="H109" s="154"/>
      <c r="I109" s="154"/>
      <c r="J109" s="154"/>
      <c r="K109" s="154"/>
      <c r="L109" s="154"/>
      <c r="M109" s="154"/>
      <c r="N109" s="157"/>
      <c r="O109" s="154"/>
      <c r="P109" s="154"/>
      <c r="Q109" s="154"/>
      <c r="R109" s="154"/>
      <c r="S109" s="154"/>
      <c r="T109" s="154"/>
      <c r="U109" s="154"/>
      <c r="V109" s="154"/>
      <c r="W109" s="154"/>
      <c r="X109" s="154"/>
      <c r="Y109" s="154"/>
      <c r="Z109" s="154"/>
      <c r="AA109" s="154"/>
      <c r="AB109" s="154"/>
      <c r="AC109" s="154"/>
      <c r="AD109" s="154"/>
      <c r="AE109" s="154"/>
      <c r="AF109" s="154"/>
      <c r="AG109" s="154"/>
      <c r="AH109" s="154"/>
      <c r="AI109" s="154"/>
    </row>
    <row r="110" spans="1:35" s="155" customFormat="1" x14ac:dyDescent="0.3">
      <c r="A110" s="154"/>
      <c r="B110" s="154"/>
      <c r="C110" s="154"/>
      <c r="D110" s="154"/>
      <c r="E110" s="154"/>
      <c r="F110" s="154"/>
      <c r="G110" s="154"/>
      <c r="H110" s="154"/>
      <c r="I110" s="154"/>
      <c r="J110" s="154"/>
      <c r="K110" s="154"/>
      <c r="L110" s="154"/>
      <c r="M110" s="154"/>
      <c r="N110" s="157"/>
      <c r="O110" s="154"/>
      <c r="P110" s="154"/>
      <c r="Q110" s="154"/>
      <c r="R110" s="154"/>
      <c r="S110" s="154"/>
      <c r="T110" s="154"/>
      <c r="U110" s="154"/>
      <c r="V110" s="154"/>
      <c r="W110" s="154"/>
      <c r="X110" s="154"/>
      <c r="Y110" s="154"/>
      <c r="Z110" s="154"/>
      <c r="AA110" s="154"/>
      <c r="AB110" s="154"/>
      <c r="AC110" s="154"/>
      <c r="AD110" s="154"/>
      <c r="AE110" s="154"/>
      <c r="AF110" s="154"/>
      <c r="AG110" s="154"/>
      <c r="AH110" s="154"/>
      <c r="AI110" s="154"/>
    </row>
    <row r="111" spans="1:35" s="155" customFormat="1" x14ac:dyDescent="0.3">
      <c r="A111" s="154"/>
      <c r="B111" s="154"/>
      <c r="C111" s="154"/>
      <c r="D111" s="154"/>
      <c r="E111" s="154"/>
      <c r="F111" s="154"/>
      <c r="G111" s="154"/>
      <c r="H111" s="154"/>
      <c r="I111" s="154"/>
      <c r="J111" s="154"/>
      <c r="K111" s="154"/>
      <c r="L111" s="154"/>
      <c r="M111" s="154"/>
      <c r="N111" s="157"/>
      <c r="O111" s="154"/>
      <c r="P111" s="154"/>
      <c r="Q111" s="154"/>
      <c r="R111" s="154"/>
      <c r="S111" s="154"/>
      <c r="T111" s="154"/>
      <c r="U111" s="154"/>
      <c r="V111" s="154"/>
      <c r="W111" s="154"/>
      <c r="X111" s="154"/>
      <c r="Y111" s="154"/>
      <c r="Z111" s="154"/>
      <c r="AA111" s="154"/>
      <c r="AB111" s="154"/>
      <c r="AC111" s="154"/>
      <c r="AD111" s="154"/>
      <c r="AE111" s="154"/>
      <c r="AF111" s="154"/>
      <c r="AG111" s="154"/>
      <c r="AH111" s="154"/>
      <c r="AI111" s="154"/>
    </row>
    <row r="112" spans="1:35" s="155" customFormat="1" x14ac:dyDescent="0.3">
      <c r="A112" s="154"/>
      <c r="B112" s="154"/>
      <c r="C112" s="154"/>
      <c r="D112" s="154"/>
      <c r="E112" s="154"/>
      <c r="F112" s="154"/>
      <c r="G112" s="154"/>
      <c r="H112" s="154"/>
      <c r="I112" s="154"/>
      <c r="J112" s="154"/>
      <c r="K112" s="154"/>
      <c r="L112" s="154"/>
      <c r="M112" s="154"/>
      <c r="N112" s="157"/>
      <c r="O112" s="154"/>
      <c r="P112" s="154"/>
      <c r="Q112" s="154"/>
      <c r="R112" s="154"/>
      <c r="S112" s="154"/>
      <c r="T112" s="154"/>
      <c r="U112" s="154"/>
      <c r="V112" s="154"/>
      <c r="W112" s="154"/>
      <c r="X112" s="154"/>
      <c r="Y112" s="154"/>
      <c r="Z112" s="154"/>
      <c r="AA112" s="154"/>
      <c r="AB112" s="154"/>
      <c r="AC112" s="154"/>
      <c r="AD112" s="154"/>
      <c r="AE112" s="154"/>
      <c r="AF112" s="154"/>
      <c r="AG112" s="154"/>
      <c r="AH112" s="154"/>
      <c r="AI112" s="154"/>
    </row>
    <row r="113" spans="1:35" s="155" customFormat="1" x14ac:dyDescent="0.3">
      <c r="A113" s="154"/>
      <c r="B113" s="154"/>
      <c r="C113" s="154"/>
      <c r="D113" s="154"/>
      <c r="E113" s="154"/>
      <c r="F113" s="154"/>
      <c r="G113" s="154"/>
      <c r="H113" s="154"/>
      <c r="I113" s="154"/>
      <c r="J113" s="154"/>
      <c r="K113" s="154"/>
      <c r="L113" s="154"/>
      <c r="M113" s="154"/>
      <c r="N113" s="157"/>
      <c r="O113" s="154"/>
      <c r="P113" s="154"/>
      <c r="Q113" s="154"/>
      <c r="R113" s="154"/>
      <c r="S113" s="154"/>
      <c r="T113" s="154"/>
      <c r="U113" s="154"/>
      <c r="V113" s="154"/>
      <c r="W113" s="154"/>
      <c r="X113" s="154"/>
      <c r="Y113" s="154"/>
      <c r="Z113" s="154"/>
      <c r="AA113" s="154"/>
      <c r="AB113" s="154"/>
      <c r="AC113" s="154"/>
      <c r="AD113" s="154"/>
      <c r="AE113" s="154"/>
      <c r="AF113" s="154"/>
      <c r="AG113" s="154"/>
      <c r="AH113" s="154"/>
      <c r="AI113" s="154"/>
    </row>
    <row r="114" spans="1:35" s="155" customFormat="1" x14ac:dyDescent="0.3">
      <c r="A114" s="154"/>
      <c r="B114" s="154"/>
      <c r="C114" s="154"/>
      <c r="D114" s="154"/>
      <c r="E114" s="154"/>
      <c r="F114" s="154"/>
      <c r="G114" s="154"/>
      <c r="H114" s="154"/>
      <c r="I114" s="154"/>
      <c r="J114" s="154"/>
      <c r="K114" s="154"/>
      <c r="L114" s="154"/>
      <c r="M114" s="154"/>
      <c r="N114" s="157"/>
      <c r="O114" s="154"/>
      <c r="P114" s="154"/>
      <c r="Q114" s="154"/>
      <c r="R114" s="154"/>
      <c r="S114" s="154"/>
      <c r="T114" s="154"/>
      <c r="U114" s="154"/>
      <c r="V114" s="154"/>
      <c r="W114" s="154"/>
      <c r="X114" s="154"/>
      <c r="Y114" s="154"/>
      <c r="Z114" s="154"/>
      <c r="AA114" s="154"/>
      <c r="AB114" s="154"/>
      <c r="AC114" s="154"/>
      <c r="AD114" s="154"/>
      <c r="AE114" s="154"/>
      <c r="AF114" s="154"/>
      <c r="AG114" s="154"/>
      <c r="AH114" s="154"/>
      <c r="AI114" s="154"/>
    </row>
    <row r="115" spans="1:35" s="155" customFormat="1" x14ac:dyDescent="0.3">
      <c r="A115" s="154"/>
      <c r="B115" s="154"/>
      <c r="C115" s="154"/>
      <c r="D115" s="154"/>
      <c r="E115" s="154"/>
      <c r="F115" s="154"/>
      <c r="G115" s="154"/>
      <c r="H115" s="154"/>
      <c r="I115" s="154"/>
      <c r="J115" s="154"/>
      <c r="K115" s="154"/>
      <c r="L115" s="154"/>
      <c r="M115" s="154"/>
      <c r="N115" s="157"/>
      <c r="O115" s="154"/>
      <c r="P115" s="154"/>
      <c r="Q115" s="154"/>
      <c r="R115" s="154"/>
      <c r="S115" s="154"/>
      <c r="T115" s="154"/>
      <c r="U115" s="154"/>
      <c r="V115" s="154"/>
      <c r="W115" s="154"/>
      <c r="X115" s="154"/>
      <c r="Y115" s="154"/>
      <c r="Z115" s="154"/>
      <c r="AA115" s="154"/>
      <c r="AB115" s="154"/>
      <c r="AC115" s="154"/>
      <c r="AD115" s="154"/>
      <c r="AE115" s="154"/>
      <c r="AF115" s="154"/>
      <c r="AG115" s="154"/>
      <c r="AH115" s="154"/>
      <c r="AI115" s="154"/>
    </row>
    <row r="116" spans="1:35" s="155" customFormat="1" x14ac:dyDescent="0.3">
      <c r="A116" s="154"/>
      <c r="B116" s="154"/>
      <c r="C116" s="154"/>
      <c r="D116" s="154"/>
      <c r="E116" s="154"/>
      <c r="F116" s="154"/>
      <c r="G116" s="154"/>
      <c r="H116" s="154"/>
      <c r="I116" s="154"/>
      <c r="J116" s="154"/>
      <c r="K116" s="154"/>
      <c r="L116" s="154"/>
      <c r="M116" s="154"/>
      <c r="N116" s="157"/>
      <c r="O116" s="154"/>
      <c r="P116" s="154"/>
      <c r="Q116" s="154"/>
      <c r="R116" s="154"/>
      <c r="S116" s="154"/>
      <c r="T116" s="154"/>
      <c r="U116" s="154"/>
      <c r="V116" s="154"/>
      <c r="W116" s="154"/>
      <c r="X116" s="154"/>
      <c r="Y116" s="154"/>
      <c r="Z116" s="154"/>
      <c r="AA116" s="154"/>
      <c r="AB116" s="154"/>
      <c r="AC116" s="154"/>
      <c r="AD116" s="154"/>
      <c r="AE116" s="154"/>
      <c r="AF116" s="154"/>
      <c r="AG116" s="154"/>
      <c r="AH116" s="154"/>
      <c r="AI116" s="154"/>
    </row>
    <row r="117" spans="1:35" s="155" customFormat="1" x14ac:dyDescent="0.3">
      <c r="A117" s="154"/>
      <c r="B117" s="154"/>
      <c r="C117" s="154"/>
      <c r="D117" s="154"/>
      <c r="E117" s="154"/>
      <c r="F117" s="154"/>
      <c r="G117" s="154"/>
      <c r="H117" s="154"/>
      <c r="I117" s="154"/>
      <c r="J117" s="154"/>
      <c r="K117" s="154"/>
      <c r="L117" s="154"/>
      <c r="M117" s="154"/>
      <c r="N117" s="157"/>
      <c r="O117" s="154"/>
      <c r="P117" s="154"/>
      <c r="Q117" s="154"/>
      <c r="R117" s="154"/>
      <c r="S117" s="154"/>
      <c r="T117" s="154"/>
      <c r="U117" s="154"/>
      <c r="V117" s="154"/>
      <c r="W117" s="154"/>
      <c r="X117" s="154"/>
      <c r="Y117" s="154"/>
      <c r="Z117" s="154"/>
      <c r="AA117" s="154"/>
      <c r="AB117" s="154"/>
      <c r="AC117" s="154"/>
      <c r="AD117" s="154"/>
      <c r="AE117" s="154"/>
      <c r="AF117" s="154"/>
      <c r="AG117" s="154"/>
      <c r="AH117" s="154"/>
      <c r="AI117" s="154"/>
    </row>
    <row r="118" spans="1:35" s="155" customFormat="1" x14ac:dyDescent="0.3">
      <c r="A118" s="154"/>
      <c r="B118" s="154"/>
      <c r="C118" s="154"/>
      <c r="D118" s="154"/>
      <c r="E118" s="154"/>
      <c r="F118" s="154"/>
      <c r="G118" s="154"/>
      <c r="H118" s="154"/>
      <c r="I118" s="154"/>
      <c r="J118" s="154"/>
      <c r="K118" s="154"/>
      <c r="L118" s="154"/>
      <c r="M118" s="154"/>
      <c r="N118" s="157"/>
      <c r="O118" s="154"/>
      <c r="P118" s="154"/>
      <c r="Q118" s="154"/>
      <c r="R118" s="154"/>
      <c r="S118" s="154"/>
      <c r="T118" s="154"/>
      <c r="U118" s="154"/>
      <c r="V118" s="154"/>
      <c r="W118" s="154"/>
      <c r="X118" s="154"/>
      <c r="Y118" s="154"/>
      <c r="Z118" s="154"/>
      <c r="AA118" s="154"/>
      <c r="AB118" s="154"/>
      <c r="AC118" s="154"/>
      <c r="AD118" s="154"/>
      <c r="AE118" s="154"/>
      <c r="AF118" s="154"/>
      <c r="AG118" s="154"/>
      <c r="AH118" s="154"/>
      <c r="AI118" s="154"/>
    </row>
    <row r="119" spans="1:35" s="155" customFormat="1" x14ac:dyDescent="0.3">
      <c r="A119" s="154"/>
      <c r="B119" s="154"/>
      <c r="C119" s="154"/>
      <c r="D119" s="154"/>
      <c r="E119" s="154"/>
      <c r="F119" s="154"/>
      <c r="G119" s="154"/>
      <c r="H119" s="154"/>
      <c r="I119" s="154"/>
      <c r="J119" s="154"/>
      <c r="K119" s="154"/>
      <c r="L119" s="154"/>
      <c r="M119" s="154"/>
      <c r="N119" s="157"/>
      <c r="O119" s="154"/>
      <c r="P119" s="154"/>
      <c r="Q119" s="154"/>
      <c r="R119" s="154"/>
      <c r="S119" s="154"/>
      <c r="T119" s="154"/>
      <c r="U119" s="154"/>
      <c r="V119" s="154"/>
      <c r="W119" s="154"/>
      <c r="X119" s="154"/>
      <c r="Y119" s="154"/>
      <c r="Z119" s="154"/>
      <c r="AA119" s="154"/>
      <c r="AB119" s="154"/>
      <c r="AC119" s="154"/>
      <c r="AD119" s="154"/>
      <c r="AE119" s="154"/>
      <c r="AF119" s="154"/>
      <c r="AG119" s="154"/>
      <c r="AH119" s="154"/>
      <c r="AI119" s="154"/>
    </row>
    <row r="120" spans="1:35" s="155" customFormat="1" x14ac:dyDescent="0.3">
      <c r="A120" s="154"/>
      <c r="B120" s="154"/>
      <c r="C120" s="154"/>
      <c r="D120" s="154"/>
      <c r="E120" s="154"/>
      <c r="F120" s="154"/>
      <c r="G120" s="154"/>
      <c r="H120" s="154"/>
      <c r="I120" s="154"/>
      <c r="J120" s="154"/>
      <c r="K120" s="154"/>
      <c r="L120" s="154"/>
      <c r="M120" s="154"/>
      <c r="N120" s="157"/>
      <c r="O120" s="154"/>
      <c r="P120" s="154"/>
      <c r="Q120" s="154"/>
      <c r="R120" s="154"/>
      <c r="S120" s="154"/>
      <c r="T120" s="154"/>
      <c r="U120" s="154"/>
      <c r="V120" s="154"/>
      <c r="W120" s="154"/>
      <c r="X120" s="154"/>
      <c r="Y120" s="154"/>
      <c r="Z120" s="154"/>
      <c r="AA120" s="154"/>
      <c r="AB120" s="154"/>
      <c r="AC120" s="154"/>
      <c r="AD120" s="154"/>
      <c r="AE120" s="154"/>
      <c r="AF120" s="154"/>
      <c r="AG120" s="154"/>
      <c r="AH120" s="154"/>
      <c r="AI120" s="154"/>
    </row>
    <row r="121" spans="1:35" s="155" customFormat="1" x14ac:dyDescent="0.3">
      <c r="A121" s="154"/>
      <c r="B121" s="154"/>
      <c r="C121" s="154"/>
      <c r="D121" s="154"/>
      <c r="E121" s="154"/>
      <c r="F121" s="154"/>
      <c r="G121" s="154"/>
      <c r="H121" s="154"/>
      <c r="I121" s="154"/>
      <c r="J121" s="154"/>
      <c r="K121" s="154"/>
      <c r="L121" s="154"/>
      <c r="M121" s="154"/>
      <c r="N121" s="157"/>
      <c r="O121" s="154"/>
      <c r="P121" s="154"/>
      <c r="Q121" s="154"/>
      <c r="R121" s="154"/>
      <c r="S121" s="154"/>
      <c r="T121" s="154"/>
      <c r="U121" s="154"/>
      <c r="V121" s="154"/>
      <c r="W121" s="154"/>
      <c r="X121" s="154"/>
      <c r="Y121" s="154"/>
      <c r="Z121" s="154"/>
      <c r="AA121" s="154"/>
      <c r="AB121" s="154"/>
      <c r="AC121" s="154"/>
      <c r="AD121" s="154"/>
      <c r="AE121" s="154"/>
      <c r="AF121" s="154"/>
      <c r="AG121" s="154"/>
      <c r="AH121" s="154"/>
      <c r="AI121" s="154"/>
    </row>
    <row r="122" spans="1:35" s="155" customFormat="1" x14ac:dyDescent="0.3">
      <c r="A122" s="154"/>
      <c r="B122" s="154"/>
      <c r="C122" s="154"/>
      <c r="D122" s="154"/>
      <c r="E122" s="154"/>
      <c r="F122" s="154"/>
      <c r="G122" s="154"/>
      <c r="H122" s="154"/>
      <c r="I122" s="154"/>
      <c r="J122" s="154"/>
      <c r="K122" s="154"/>
      <c r="L122" s="154"/>
      <c r="M122" s="154"/>
      <c r="N122" s="157"/>
      <c r="O122" s="154"/>
      <c r="P122" s="154"/>
      <c r="Q122" s="154"/>
      <c r="R122" s="154"/>
      <c r="S122" s="154"/>
      <c r="T122" s="154"/>
      <c r="U122" s="154"/>
      <c r="V122" s="154"/>
      <c r="W122" s="154"/>
      <c r="X122" s="154"/>
      <c r="Y122" s="154"/>
      <c r="Z122" s="154"/>
      <c r="AA122" s="154"/>
      <c r="AB122" s="154"/>
      <c r="AC122" s="154"/>
      <c r="AD122" s="154"/>
      <c r="AE122" s="154"/>
      <c r="AF122" s="154"/>
      <c r="AG122" s="154"/>
      <c r="AH122" s="154"/>
      <c r="AI122" s="154"/>
    </row>
    <row r="123" spans="1:35" s="155" customFormat="1" x14ac:dyDescent="0.3">
      <c r="A123" s="154"/>
      <c r="B123" s="154"/>
      <c r="C123" s="154"/>
      <c r="D123" s="154"/>
      <c r="E123" s="154"/>
      <c r="F123" s="154"/>
      <c r="G123" s="154"/>
      <c r="H123" s="154"/>
      <c r="I123" s="154"/>
      <c r="J123" s="154"/>
      <c r="K123" s="154"/>
      <c r="L123" s="154"/>
      <c r="M123" s="154"/>
      <c r="N123" s="157"/>
      <c r="O123" s="154"/>
      <c r="P123" s="154"/>
      <c r="Q123" s="154"/>
      <c r="R123" s="154"/>
      <c r="S123" s="154"/>
      <c r="T123" s="154"/>
      <c r="U123" s="154"/>
      <c r="V123" s="154"/>
      <c r="W123" s="154"/>
      <c r="X123" s="154"/>
      <c r="Y123" s="154"/>
      <c r="Z123" s="154"/>
      <c r="AA123" s="154"/>
      <c r="AB123" s="154"/>
      <c r="AC123" s="154"/>
      <c r="AD123" s="154"/>
      <c r="AE123" s="154"/>
      <c r="AF123" s="154"/>
      <c r="AG123" s="154"/>
      <c r="AH123" s="154"/>
      <c r="AI123" s="154"/>
    </row>
    <row r="124" spans="1:35" s="155" customFormat="1" x14ac:dyDescent="0.3">
      <c r="A124" s="154"/>
      <c r="B124" s="154"/>
      <c r="C124" s="154"/>
      <c r="D124" s="154"/>
      <c r="E124" s="154"/>
      <c r="F124" s="154"/>
      <c r="G124" s="154"/>
      <c r="H124" s="154"/>
      <c r="I124" s="154"/>
      <c r="J124" s="154"/>
      <c r="K124" s="154"/>
      <c r="L124" s="154"/>
      <c r="M124" s="154"/>
      <c r="N124" s="157"/>
      <c r="O124" s="154"/>
      <c r="P124" s="154"/>
      <c r="Q124" s="154"/>
      <c r="R124" s="154"/>
      <c r="S124" s="154"/>
      <c r="T124" s="154"/>
      <c r="U124" s="154"/>
      <c r="V124" s="154"/>
      <c r="W124" s="154"/>
      <c r="X124" s="154"/>
      <c r="Y124" s="154"/>
      <c r="Z124" s="154"/>
      <c r="AA124" s="154"/>
      <c r="AB124" s="154"/>
      <c r="AC124" s="154"/>
      <c r="AD124" s="154"/>
      <c r="AE124" s="154"/>
      <c r="AF124" s="154"/>
      <c r="AG124" s="154"/>
      <c r="AH124" s="154"/>
      <c r="AI124" s="154"/>
    </row>
    <row r="125" spans="1:35" s="155" customFormat="1" x14ac:dyDescent="0.3">
      <c r="A125" s="154"/>
      <c r="B125" s="154"/>
      <c r="C125" s="154"/>
      <c r="D125" s="154"/>
      <c r="E125" s="154"/>
      <c r="F125" s="154"/>
      <c r="G125" s="154"/>
      <c r="H125" s="154"/>
      <c r="I125" s="154"/>
      <c r="J125" s="154"/>
      <c r="K125" s="154"/>
      <c r="L125" s="154"/>
      <c r="M125" s="154"/>
      <c r="N125" s="157"/>
      <c r="O125" s="154"/>
      <c r="P125" s="154"/>
      <c r="Q125" s="154"/>
      <c r="R125" s="154"/>
      <c r="S125" s="154"/>
      <c r="T125" s="154"/>
      <c r="U125" s="154"/>
      <c r="V125" s="154"/>
      <c r="W125" s="154"/>
      <c r="X125" s="154"/>
      <c r="Y125" s="154"/>
      <c r="Z125" s="154"/>
      <c r="AA125" s="154"/>
      <c r="AB125" s="154"/>
      <c r="AC125" s="154"/>
      <c r="AD125" s="154"/>
      <c r="AE125" s="154"/>
      <c r="AF125" s="154"/>
      <c r="AG125" s="154"/>
      <c r="AH125" s="154"/>
      <c r="AI125" s="154"/>
    </row>
    <row r="126" spans="1:35" s="155" customFormat="1" x14ac:dyDescent="0.3">
      <c r="A126" s="154"/>
      <c r="B126" s="154"/>
      <c r="C126" s="154"/>
      <c r="D126" s="154"/>
      <c r="E126" s="154"/>
      <c r="F126" s="154"/>
      <c r="G126" s="154"/>
      <c r="H126" s="154"/>
      <c r="I126" s="154"/>
      <c r="J126" s="154"/>
      <c r="K126" s="154"/>
      <c r="L126" s="154"/>
      <c r="M126" s="154"/>
      <c r="N126" s="157"/>
      <c r="O126" s="154"/>
      <c r="P126" s="154"/>
      <c r="Q126" s="154"/>
      <c r="R126" s="154"/>
      <c r="S126" s="154"/>
      <c r="T126" s="154"/>
      <c r="U126" s="154"/>
      <c r="V126" s="154"/>
      <c r="W126" s="154"/>
      <c r="X126" s="154"/>
      <c r="Y126" s="154"/>
      <c r="Z126" s="154"/>
      <c r="AA126" s="154"/>
      <c r="AB126" s="154"/>
      <c r="AC126" s="154"/>
      <c r="AD126" s="154"/>
      <c r="AE126" s="154"/>
      <c r="AF126" s="154"/>
      <c r="AG126" s="154"/>
      <c r="AH126" s="154"/>
      <c r="AI126" s="154"/>
    </row>
    <row r="127" spans="1:35" s="155" customFormat="1" x14ac:dyDescent="0.3">
      <c r="A127" s="154"/>
      <c r="B127" s="154"/>
      <c r="C127" s="154"/>
      <c r="D127" s="154"/>
      <c r="E127" s="154"/>
      <c r="F127" s="154"/>
      <c r="G127" s="154"/>
      <c r="H127" s="154"/>
      <c r="I127" s="154"/>
      <c r="J127" s="154"/>
      <c r="K127" s="154"/>
      <c r="L127" s="154"/>
      <c r="M127" s="154"/>
      <c r="N127" s="157"/>
      <c r="O127" s="154"/>
      <c r="P127" s="154"/>
      <c r="Q127" s="154"/>
      <c r="R127" s="154"/>
      <c r="S127" s="154"/>
      <c r="T127" s="154"/>
      <c r="U127" s="154"/>
      <c r="V127" s="154"/>
      <c r="W127" s="154"/>
      <c r="X127" s="154"/>
      <c r="Y127" s="154"/>
      <c r="Z127" s="154"/>
      <c r="AA127" s="154"/>
      <c r="AB127" s="154"/>
      <c r="AC127" s="154"/>
      <c r="AD127" s="154"/>
      <c r="AE127" s="154"/>
      <c r="AF127" s="154"/>
      <c r="AG127" s="154"/>
      <c r="AH127" s="154"/>
      <c r="AI127" s="154"/>
    </row>
    <row r="128" spans="1:35" s="155" customFormat="1" x14ac:dyDescent="0.3">
      <c r="A128" s="154"/>
      <c r="B128" s="154"/>
      <c r="C128" s="154"/>
      <c r="D128" s="154"/>
      <c r="E128" s="154"/>
      <c r="F128" s="154"/>
      <c r="G128" s="154"/>
      <c r="H128" s="154"/>
      <c r="I128" s="154"/>
      <c r="J128" s="154"/>
      <c r="K128" s="154"/>
      <c r="L128" s="154"/>
      <c r="M128" s="154"/>
      <c r="N128" s="157"/>
      <c r="O128" s="154"/>
      <c r="P128" s="154"/>
      <c r="Q128" s="154"/>
      <c r="R128" s="154"/>
      <c r="S128" s="154"/>
      <c r="T128" s="154"/>
      <c r="U128" s="154"/>
      <c r="V128" s="154"/>
      <c r="W128" s="154"/>
      <c r="X128" s="154"/>
      <c r="Y128" s="154"/>
      <c r="Z128" s="154"/>
      <c r="AA128" s="154"/>
      <c r="AB128" s="154"/>
      <c r="AC128" s="154"/>
      <c r="AD128" s="154"/>
      <c r="AE128" s="154"/>
      <c r="AF128" s="154"/>
      <c r="AG128" s="154"/>
      <c r="AH128" s="154"/>
      <c r="AI128" s="154"/>
    </row>
    <row r="129" spans="1:35" s="155" customFormat="1" x14ac:dyDescent="0.3">
      <c r="A129" s="154"/>
      <c r="B129" s="154"/>
      <c r="C129" s="154"/>
      <c r="D129" s="154"/>
      <c r="E129" s="154"/>
      <c r="F129" s="154"/>
      <c r="G129" s="154"/>
      <c r="H129" s="154"/>
      <c r="I129" s="154"/>
      <c r="J129" s="154"/>
      <c r="K129" s="154"/>
      <c r="L129" s="154"/>
      <c r="M129" s="154"/>
      <c r="N129" s="157"/>
      <c r="O129" s="154"/>
      <c r="P129" s="154"/>
      <c r="Q129" s="154"/>
      <c r="R129" s="154"/>
      <c r="S129" s="154"/>
      <c r="T129" s="154"/>
      <c r="U129" s="154"/>
      <c r="V129" s="154"/>
      <c r="W129" s="154"/>
      <c r="X129" s="154"/>
      <c r="Y129" s="154"/>
      <c r="Z129" s="154"/>
      <c r="AA129" s="154"/>
      <c r="AB129" s="154"/>
      <c r="AC129" s="154"/>
      <c r="AD129" s="154"/>
      <c r="AE129" s="154"/>
      <c r="AF129" s="154"/>
      <c r="AG129" s="154"/>
      <c r="AH129" s="154"/>
      <c r="AI129" s="154"/>
    </row>
    <row r="130" spans="1:35" s="155" customFormat="1" x14ac:dyDescent="0.3">
      <c r="A130" s="154"/>
      <c r="B130" s="154"/>
      <c r="C130" s="154"/>
      <c r="D130" s="154"/>
      <c r="E130" s="154"/>
      <c r="F130" s="154"/>
      <c r="G130" s="154"/>
      <c r="H130" s="154"/>
      <c r="I130" s="154"/>
      <c r="J130" s="154"/>
      <c r="K130" s="154"/>
      <c r="L130" s="154"/>
      <c r="M130" s="154"/>
      <c r="N130" s="157"/>
      <c r="O130" s="154"/>
      <c r="P130" s="154"/>
      <c r="Q130" s="154"/>
      <c r="R130" s="154"/>
      <c r="S130" s="154"/>
      <c r="T130" s="154"/>
      <c r="U130" s="154"/>
      <c r="V130" s="154"/>
      <c r="W130" s="154"/>
      <c r="X130" s="154"/>
      <c r="Y130" s="154"/>
      <c r="Z130" s="154"/>
      <c r="AA130" s="154"/>
      <c r="AB130" s="154"/>
      <c r="AC130" s="154"/>
      <c r="AD130" s="154"/>
      <c r="AE130" s="154"/>
      <c r="AF130" s="154"/>
      <c r="AG130" s="154"/>
      <c r="AH130" s="154"/>
      <c r="AI130" s="154"/>
    </row>
    <row r="131" spans="1:35" s="155" customFormat="1" x14ac:dyDescent="0.3">
      <c r="A131" s="154"/>
      <c r="B131" s="154"/>
      <c r="C131" s="154"/>
      <c r="D131" s="154"/>
      <c r="E131" s="154"/>
      <c r="F131" s="154"/>
      <c r="G131" s="154"/>
      <c r="H131" s="154"/>
      <c r="I131" s="154"/>
      <c r="J131" s="154"/>
      <c r="K131" s="154"/>
      <c r="L131" s="154"/>
      <c r="M131" s="154"/>
      <c r="N131" s="157"/>
      <c r="O131" s="154"/>
      <c r="P131" s="154"/>
      <c r="Q131" s="154"/>
      <c r="R131" s="154"/>
      <c r="S131" s="154"/>
      <c r="T131" s="154"/>
      <c r="U131" s="154"/>
      <c r="V131" s="154"/>
      <c r="W131" s="154"/>
      <c r="X131" s="154"/>
      <c r="Y131" s="154"/>
      <c r="Z131" s="154"/>
      <c r="AA131" s="154"/>
      <c r="AB131" s="154"/>
      <c r="AC131" s="154"/>
      <c r="AD131" s="154"/>
      <c r="AE131" s="154"/>
      <c r="AF131" s="154"/>
      <c r="AG131" s="154"/>
      <c r="AH131" s="154"/>
      <c r="AI131" s="154"/>
    </row>
    <row r="132" spans="1:35" s="155" customFormat="1" x14ac:dyDescent="0.3">
      <c r="A132" s="154"/>
      <c r="B132" s="154"/>
      <c r="C132" s="154"/>
      <c r="D132" s="154"/>
      <c r="E132" s="154"/>
      <c r="F132" s="154"/>
      <c r="G132" s="154"/>
      <c r="H132" s="154"/>
      <c r="I132" s="154"/>
      <c r="J132" s="154"/>
      <c r="K132" s="154"/>
      <c r="L132" s="154"/>
      <c r="M132" s="154"/>
      <c r="N132" s="157"/>
      <c r="O132" s="154"/>
      <c r="P132" s="154"/>
      <c r="Q132" s="154"/>
      <c r="R132" s="154"/>
      <c r="S132" s="154"/>
      <c r="T132" s="154"/>
      <c r="U132" s="154"/>
      <c r="V132" s="154"/>
      <c r="W132" s="154"/>
      <c r="X132" s="154"/>
      <c r="Y132" s="154"/>
      <c r="Z132" s="154"/>
      <c r="AA132" s="154"/>
      <c r="AB132" s="154"/>
      <c r="AC132" s="154"/>
      <c r="AD132" s="154"/>
      <c r="AE132" s="154"/>
      <c r="AF132" s="154"/>
      <c r="AG132" s="154"/>
      <c r="AH132" s="154"/>
      <c r="AI132" s="154"/>
    </row>
    <row r="133" spans="1:35" s="155" customFormat="1" x14ac:dyDescent="0.3">
      <c r="A133" s="154"/>
      <c r="B133" s="154"/>
      <c r="C133" s="154"/>
      <c r="D133" s="154"/>
      <c r="E133" s="154"/>
      <c r="F133" s="154"/>
      <c r="G133" s="154"/>
      <c r="H133" s="154"/>
      <c r="I133" s="154"/>
      <c r="J133" s="154"/>
      <c r="K133" s="154"/>
      <c r="L133" s="154"/>
      <c r="M133" s="154"/>
      <c r="N133" s="157"/>
      <c r="O133" s="154"/>
      <c r="P133" s="154"/>
      <c r="Q133" s="154"/>
      <c r="R133" s="154"/>
      <c r="S133" s="154"/>
      <c r="T133" s="154"/>
      <c r="U133" s="154"/>
      <c r="V133" s="154"/>
      <c r="W133" s="154"/>
      <c r="X133" s="154"/>
      <c r="Y133" s="154"/>
      <c r="Z133" s="154"/>
      <c r="AA133" s="154"/>
      <c r="AB133" s="154"/>
      <c r="AC133" s="154"/>
      <c r="AD133" s="154"/>
      <c r="AE133" s="154"/>
      <c r="AF133" s="154"/>
      <c r="AG133" s="154"/>
      <c r="AH133" s="154"/>
      <c r="AI133" s="154"/>
    </row>
    <row r="134" spans="1:35" s="155" customFormat="1" x14ac:dyDescent="0.3">
      <c r="A134" s="154"/>
      <c r="B134" s="154"/>
      <c r="C134" s="154"/>
      <c r="D134" s="154"/>
      <c r="E134" s="154"/>
      <c r="F134" s="154"/>
      <c r="G134" s="154"/>
      <c r="H134" s="154"/>
      <c r="I134" s="154"/>
      <c r="J134" s="154"/>
      <c r="K134" s="154"/>
      <c r="L134" s="154"/>
      <c r="M134" s="154"/>
      <c r="N134" s="157"/>
      <c r="O134" s="154"/>
      <c r="P134" s="154"/>
      <c r="Q134" s="154"/>
      <c r="R134" s="154"/>
      <c r="S134" s="154"/>
      <c r="T134" s="154"/>
      <c r="U134" s="154"/>
      <c r="V134" s="154"/>
      <c r="W134" s="154"/>
      <c r="X134" s="154"/>
      <c r="Y134" s="154"/>
      <c r="Z134" s="154"/>
      <c r="AA134" s="154"/>
      <c r="AB134" s="154"/>
      <c r="AC134" s="154"/>
      <c r="AD134" s="154"/>
      <c r="AE134" s="154"/>
      <c r="AF134" s="154"/>
      <c r="AG134" s="154"/>
      <c r="AH134" s="154"/>
      <c r="AI134" s="154"/>
    </row>
    <row r="135" spans="1:35" s="155" customFormat="1" x14ac:dyDescent="0.3">
      <c r="A135" s="154"/>
      <c r="B135" s="154"/>
      <c r="C135" s="154"/>
      <c r="D135" s="154"/>
      <c r="E135" s="154"/>
      <c r="F135" s="154"/>
      <c r="G135" s="154"/>
      <c r="H135" s="154"/>
      <c r="I135" s="154"/>
      <c r="J135" s="154"/>
      <c r="K135" s="154"/>
      <c r="L135" s="154"/>
      <c r="M135" s="154"/>
      <c r="N135" s="157"/>
      <c r="O135" s="154"/>
      <c r="P135" s="154"/>
      <c r="Q135" s="154"/>
      <c r="R135" s="154"/>
      <c r="S135" s="154"/>
      <c r="T135" s="154"/>
      <c r="U135" s="154"/>
      <c r="V135" s="154"/>
      <c r="W135" s="154"/>
      <c r="X135" s="154"/>
      <c r="Y135" s="154"/>
      <c r="Z135" s="154"/>
      <c r="AA135" s="154"/>
      <c r="AB135" s="154"/>
      <c r="AC135" s="154"/>
      <c r="AD135" s="154"/>
      <c r="AE135" s="154"/>
      <c r="AF135" s="154"/>
      <c r="AG135" s="154"/>
      <c r="AH135" s="154"/>
      <c r="AI135" s="154"/>
    </row>
    <row r="136" spans="1:35" s="155" customFormat="1" x14ac:dyDescent="0.3">
      <c r="A136" s="154"/>
      <c r="B136" s="154"/>
      <c r="C136" s="154"/>
      <c r="D136" s="154"/>
      <c r="E136" s="154"/>
      <c r="F136" s="154"/>
      <c r="G136" s="154"/>
      <c r="H136" s="154"/>
      <c r="I136" s="154"/>
      <c r="J136" s="154"/>
      <c r="K136" s="154"/>
      <c r="L136" s="154"/>
      <c r="M136" s="154"/>
      <c r="N136" s="157"/>
      <c r="O136" s="154"/>
      <c r="P136" s="154"/>
      <c r="Q136" s="154"/>
      <c r="R136" s="154"/>
      <c r="S136" s="154"/>
      <c r="T136" s="154"/>
      <c r="U136" s="154"/>
      <c r="V136" s="154"/>
      <c r="W136" s="154"/>
      <c r="X136" s="154"/>
      <c r="Y136" s="154"/>
      <c r="Z136" s="154"/>
      <c r="AA136" s="154"/>
      <c r="AB136" s="154"/>
      <c r="AC136" s="154"/>
      <c r="AD136" s="154"/>
      <c r="AE136" s="154"/>
      <c r="AF136" s="154"/>
      <c r="AG136" s="154"/>
      <c r="AH136" s="154"/>
      <c r="AI136" s="154"/>
    </row>
    <row r="137" spans="1:35" s="155" customFormat="1" x14ac:dyDescent="0.3">
      <c r="A137" s="154"/>
      <c r="B137" s="154"/>
      <c r="C137" s="154"/>
      <c r="D137" s="154"/>
      <c r="E137" s="154"/>
      <c r="F137" s="154"/>
      <c r="G137" s="154"/>
      <c r="H137" s="154"/>
      <c r="I137" s="154"/>
      <c r="J137" s="154"/>
      <c r="K137" s="154"/>
      <c r="L137" s="154"/>
      <c r="M137" s="154"/>
      <c r="N137" s="157"/>
      <c r="O137" s="154"/>
      <c r="P137" s="154"/>
      <c r="Q137" s="154"/>
      <c r="R137" s="154"/>
      <c r="S137" s="154"/>
      <c r="T137" s="154"/>
      <c r="U137" s="154"/>
      <c r="V137" s="154"/>
      <c r="W137" s="154"/>
      <c r="X137" s="154"/>
      <c r="Y137" s="154"/>
      <c r="Z137" s="154"/>
      <c r="AA137" s="154"/>
      <c r="AB137" s="154"/>
      <c r="AC137" s="154"/>
      <c r="AD137" s="154"/>
      <c r="AE137" s="154"/>
      <c r="AF137" s="154"/>
      <c r="AG137" s="154"/>
      <c r="AH137" s="154"/>
      <c r="AI137" s="154"/>
    </row>
    <row r="138" spans="1:35" s="155" customFormat="1" x14ac:dyDescent="0.3">
      <c r="A138" s="154"/>
      <c r="B138" s="154"/>
      <c r="C138" s="154"/>
      <c r="D138" s="154"/>
      <c r="E138" s="154"/>
      <c r="F138" s="154"/>
      <c r="G138" s="154"/>
      <c r="H138" s="154"/>
      <c r="I138" s="154"/>
      <c r="J138" s="154"/>
      <c r="K138" s="154"/>
      <c r="L138" s="154"/>
      <c r="M138" s="154"/>
      <c r="N138" s="157"/>
      <c r="O138" s="154"/>
      <c r="P138" s="154"/>
      <c r="Q138" s="154"/>
      <c r="R138" s="154"/>
      <c r="S138" s="154"/>
      <c r="T138" s="154"/>
      <c r="U138" s="154"/>
      <c r="V138" s="154"/>
      <c r="W138" s="154"/>
      <c r="X138" s="154"/>
      <c r="Y138" s="154"/>
      <c r="Z138" s="154"/>
      <c r="AA138" s="154"/>
      <c r="AB138" s="154"/>
      <c r="AC138" s="154"/>
      <c r="AD138" s="154"/>
      <c r="AE138" s="154"/>
      <c r="AF138" s="154"/>
      <c r="AG138" s="154"/>
      <c r="AH138" s="154"/>
      <c r="AI138" s="154"/>
    </row>
    <row r="139" spans="1:35" s="155" customFormat="1" x14ac:dyDescent="0.3">
      <c r="A139" s="154"/>
      <c r="B139" s="154"/>
      <c r="C139" s="154"/>
      <c r="D139" s="154"/>
      <c r="E139" s="154"/>
      <c r="F139" s="154"/>
      <c r="G139" s="154"/>
      <c r="H139" s="154"/>
      <c r="I139" s="154"/>
      <c r="J139" s="154"/>
      <c r="K139" s="154"/>
      <c r="L139" s="154"/>
      <c r="M139" s="154"/>
      <c r="N139" s="157"/>
      <c r="O139" s="154"/>
      <c r="P139" s="154"/>
      <c r="Q139" s="154"/>
      <c r="R139" s="154"/>
      <c r="S139" s="154"/>
      <c r="T139" s="154"/>
      <c r="U139" s="154"/>
      <c r="V139" s="154"/>
      <c r="W139" s="154"/>
      <c r="X139" s="154"/>
      <c r="Y139" s="154"/>
      <c r="Z139" s="154"/>
      <c r="AA139" s="154"/>
      <c r="AB139" s="154"/>
      <c r="AC139" s="154"/>
      <c r="AD139" s="154"/>
      <c r="AE139" s="154"/>
      <c r="AF139" s="154"/>
      <c r="AG139" s="154"/>
      <c r="AH139" s="154"/>
      <c r="AI139" s="154"/>
    </row>
    <row r="140" spans="1:35" s="155" customFormat="1" x14ac:dyDescent="0.3">
      <c r="A140" s="154"/>
      <c r="B140" s="154"/>
      <c r="C140" s="154"/>
      <c r="D140" s="154"/>
      <c r="E140" s="154"/>
      <c r="F140" s="154"/>
      <c r="G140" s="154"/>
      <c r="H140" s="154"/>
      <c r="I140" s="154"/>
      <c r="J140" s="154"/>
      <c r="K140" s="154"/>
      <c r="L140" s="154"/>
      <c r="M140" s="154"/>
      <c r="N140" s="157"/>
      <c r="O140" s="154"/>
      <c r="P140" s="154"/>
      <c r="Q140" s="154"/>
      <c r="R140" s="154"/>
      <c r="S140" s="154"/>
      <c r="T140" s="154"/>
      <c r="U140" s="154"/>
      <c r="V140" s="154"/>
      <c r="W140" s="154"/>
      <c r="X140" s="154"/>
      <c r="Y140" s="154"/>
      <c r="Z140" s="154"/>
      <c r="AA140" s="154"/>
      <c r="AB140" s="154"/>
      <c r="AC140" s="154"/>
      <c r="AD140" s="154"/>
      <c r="AE140" s="154"/>
      <c r="AF140" s="154"/>
      <c r="AG140" s="154"/>
      <c r="AH140" s="154"/>
      <c r="AI140" s="154"/>
    </row>
    <row r="141" spans="1:35" s="155" customFormat="1" x14ac:dyDescent="0.3">
      <c r="A141" s="154"/>
      <c r="B141" s="154"/>
      <c r="C141" s="154"/>
      <c r="D141" s="154"/>
      <c r="E141" s="154"/>
      <c r="F141" s="154"/>
      <c r="G141" s="154"/>
      <c r="H141" s="154"/>
      <c r="I141" s="154"/>
      <c r="J141" s="154"/>
      <c r="K141" s="154"/>
      <c r="L141" s="154"/>
      <c r="M141" s="154"/>
      <c r="N141" s="157"/>
      <c r="O141" s="154"/>
      <c r="P141" s="154"/>
      <c r="Q141" s="154"/>
      <c r="R141" s="154"/>
      <c r="S141" s="154"/>
      <c r="T141" s="154"/>
      <c r="U141" s="154"/>
      <c r="V141" s="154"/>
      <c r="W141" s="154"/>
      <c r="X141" s="154"/>
      <c r="Y141" s="154"/>
      <c r="Z141" s="154"/>
      <c r="AA141" s="154"/>
      <c r="AB141" s="154"/>
      <c r="AC141" s="154"/>
      <c r="AD141" s="154"/>
      <c r="AE141" s="154"/>
      <c r="AF141" s="154"/>
      <c r="AG141" s="154"/>
      <c r="AH141" s="154"/>
      <c r="AI141" s="154"/>
    </row>
    <row r="142" spans="1:35" s="155" customFormat="1" x14ac:dyDescent="0.3">
      <c r="A142" s="154"/>
      <c r="B142" s="154"/>
      <c r="C142" s="154"/>
      <c r="D142" s="154"/>
      <c r="E142" s="154"/>
      <c r="F142" s="154"/>
      <c r="G142" s="154"/>
      <c r="H142" s="154"/>
      <c r="I142" s="154"/>
      <c r="J142" s="154"/>
      <c r="K142" s="154"/>
      <c r="L142" s="154"/>
      <c r="M142" s="154"/>
      <c r="N142" s="157"/>
      <c r="O142" s="154"/>
      <c r="P142" s="154"/>
      <c r="Q142" s="154"/>
      <c r="R142" s="154"/>
      <c r="S142" s="154"/>
      <c r="T142" s="154"/>
      <c r="U142" s="154"/>
      <c r="V142" s="154"/>
      <c r="W142" s="154"/>
      <c r="X142" s="154"/>
      <c r="Y142" s="154"/>
      <c r="Z142" s="154"/>
      <c r="AA142" s="154"/>
      <c r="AB142" s="154"/>
      <c r="AC142" s="154"/>
      <c r="AD142" s="154"/>
      <c r="AE142" s="154"/>
      <c r="AF142" s="154"/>
      <c r="AG142" s="154"/>
      <c r="AH142" s="154"/>
      <c r="AI142" s="154"/>
    </row>
    <row r="143" spans="1:35" s="155" customFormat="1" x14ac:dyDescent="0.3">
      <c r="A143" s="154"/>
      <c r="B143" s="154"/>
      <c r="C143" s="154"/>
      <c r="D143" s="154"/>
      <c r="E143" s="154"/>
      <c r="F143" s="154"/>
      <c r="G143" s="154"/>
      <c r="H143" s="154"/>
      <c r="I143" s="154"/>
      <c r="J143" s="154"/>
      <c r="K143" s="154"/>
      <c r="L143" s="154"/>
      <c r="M143" s="154"/>
      <c r="N143" s="157"/>
      <c r="O143" s="154"/>
      <c r="P143" s="154"/>
      <c r="Q143" s="154"/>
      <c r="R143" s="154"/>
      <c r="S143" s="154"/>
      <c r="T143" s="154"/>
      <c r="U143" s="154"/>
      <c r="V143" s="154"/>
      <c r="W143" s="154"/>
      <c r="X143" s="154"/>
      <c r="Y143" s="154"/>
      <c r="Z143" s="154"/>
      <c r="AA143" s="154"/>
      <c r="AB143" s="154"/>
      <c r="AC143" s="154"/>
      <c r="AD143" s="154"/>
      <c r="AE143" s="154"/>
      <c r="AF143" s="154"/>
      <c r="AG143" s="154"/>
      <c r="AH143" s="154"/>
      <c r="AI143" s="154"/>
    </row>
    <row r="144" spans="1:35" s="155" customFormat="1" x14ac:dyDescent="0.3">
      <c r="A144" s="154"/>
      <c r="B144" s="154"/>
      <c r="C144" s="154"/>
      <c r="D144" s="154"/>
      <c r="E144" s="154"/>
      <c r="F144" s="154"/>
      <c r="G144" s="154"/>
      <c r="H144" s="154"/>
      <c r="I144" s="154"/>
      <c r="J144" s="154"/>
      <c r="K144" s="154"/>
      <c r="L144" s="154"/>
      <c r="M144" s="154"/>
      <c r="N144" s="157"/>
      <c r="O144" s="154"/>
      <c r="P144" s="154"/>
      <c r="Q144" s="154"/>
      <c r="R144" s="154"/>
      <c r="S144" s="154"/>
      <c r="T144" s="154"/>
      <c r="U144" s="154"/>
      <c r="V144" s="154"/>
      <c r="W144" s="154"/>
      <c r="X144" s="154"/>
      <c r="Y144" s="154"/>
      <c r="Z144" s="154"/>
      <c r="AA144" s="154"/>
      <c r="AB144" s="154"/>
      <c r="AC144" s="154"/>
      <c r="AD144" s="154"/>
      <c r="AE144" s="154"/>
      <c r="AF144" s="154"/>
      <c r="AG144" s="154"/>
      <c r="AH144" s="154"/>
      <c r="AI144" s="154"/>
    </row>
    <row r="145" spans="1:35" s="155" customFormat="1" x14ac:dyDescent="0.3">
      <c r="A145" s="154"/>
      <c r="B145" s="154"/>
      <c r="C145" s="154"/>
      <c r="D145" s="154"/>
      <c r="E145" s="154"/>
      <c r="F145" s="154"/>
      <c r="G145" s="154"/>
      <c r="H145" s="154"/>
      <c r="I145" s="154"/>
      <c r="J145" s="154"/>
      <c r="K145" s="154"/>
      <c r="L145" s="154"/>
      <c r="M145" s="154"/>
      <c r="N145" s="157"/>
      <c r="O145" s="154"/>
      <c r="P145" s="154"/>
      <c r="Q145" s="154"/>
      <c r="R145" s="154"/>
      <c r="S145" s="154"/>
      <c r="T145" s="154"/>
      <c r="U145" s="154"/>
      <c r="V145" s="154"/>
      <c r="W145" s="154"/>
      <c r="X145" s="154"/>
      <c r="Y145" s="154"/>
      <c r="Z145" s="154"/>
      <c r="AA145" s="154"/>
      <c r="AB145" s="154"/>
      <c r="AC145" s="154"/>
      <c r="AD145" s="154"/>
      <c r="AE145" s="154"/>
      <c r="AF145" s="154"/>
      <c r="AG145" s="154"/>
      <c r="AH145" s="154"/>
      <c r="AI145" s="154"/>
    </row>
    <row r="146" spans="1:35" s="155" customFormat="1" x14ac:dyDescent="0.3">
      <c r="A146" s="154"/>
      <c r="B146" s="154"/>
      <c r="C146" s="154"/>
      <c r="D146" s="154"/>
      <c r="E146" s="154"/>
      <c r="F146" s="154"/>
      <c r="G146" s="154"/>
      <c r="H146" s="154"/>
      <c r="I146" s="154"/>
      <c r="J146" s="154"/>
      <c r="K146" s="154"/>
      <c r="L146" s="154"/>
      <c r="M146" s="154"/>
      <c r="N146" s="157"/>
      <c r="O146" s="154"/>
      <c r="P146" s="154"/>
      <c r="Q146" s="154"/>
      <c r="R146" s="154"/>
      <c r="S146" s="154"/>
      <c r="T146" s="154"/>
      <c r="U146" s="154"/>
      <c r="V146" s="154"/>
      <c r="W146" s="154"/>
      <c r="X146" s="154"/>
      <c r="Y146" s="154"/>
      <c r="Z146" s="154"/>
      <c r="AA146" s="154"/>
      <c r="AB146" s="154"/>
      <c r="AC146" s="154"/>
      <c r="AD146" s="154"/>
      <c r="AE146" s="154"/>
      <c r="AF146" s="154"/>
      <c r="AG146" s="154"/>
      <c r="AH146" s="154"/>
      <c r="AI146" s="154"/>
    </row>
    <row r="147" spans="1:35" s="155" customFormat="1" x14ac:dyDescent="0.3">
      <c r="A147" s="154"/>
      <c r="B147" s="154"/>
      <c r="C147" s="154"/>
      <c r="D147" s="154"/>
      <c r="E147" s="154"/>
      <c r="F147" s="154"/>
      <c r="G147" s="154"/>
      <c r="H147" s="154"/>
      <c r="I147" s="154"/>
      <c r="J147" s="154"/>
      <c r="K147" s="154"/>
      <c r="L147" s="154"/>
      <c r="M147" s="154"/>
      <c r="N147" s="157"/>
      <c r="O147" s="154"/>
      <c r="P147" s="154"/>
      <c r="Q147" s="154"/>
      <c r="R147" s="154"/>
      <c r="S147" s="154"/>
      <c r="T147" s="154"/>
      <c r="U147" s="154"/>
      <c r="V147" s="154"/>
      <c r="W147" s="154"/>
      <c r="X147" s="154"/>
      <c r="Y147" s="154"/>
      <c r="Z147" s="154"/>
      <c r="AA147" s="154"/>
      <c r="AB147" s="154"/>
      <c r="AC147" s="154"/>
      <c r="AD147" s="154"/>
      <c r="AE147" s="154"/>
      <c r="AF147" s="154"/>
      <c r="AG147" s="154"/>
      <c r="AH147" s="154"/>
      <c r="AI147" s="154"/>
    </row>
    <row r="148" spans="1:35" s="155" customFormat="1" x14ac:dyDescent="0.3">
      <c r="A148" s="154"/>
      <c r="B148" s="154"/>
      <c r="C148" s="154"/>
      <c r="D148" s="154"/>
      <c r="E148" s="154"/>
      <c r="F148" s="154"/>
      <c r="G148" s="154"/>
      <c r="H148" s="154"/>
      <c r="I148" s="154"/>
      <c r="J148" s="154"/>
      <c r="K148" s="154"/>
      <c r="L148" s="154"/>
      <c r="M148" s="154"/>
      <c r="N148" s="157"/>
      <c r="O148" s="154"/>
      <c r="P148" s="154"/>
      <c r="Q148" s="154"/>
      <c r="R148" s="154"/>
      <c r="S148" s="154"/>
      <c r="T148" s="154"/>
      <c r="U148" s="154"/>
      <c r="V148" s="154"/>
      <c r="W148" s="154"/>
      <c r="X148" s="154"/>
      <c r="Y148" s="154"/>
      <c r="Z148" s="154"/>
      <c r="AA148" s="154"/>
      <c r="AB148" s="154"/>
      <c r="AC148" s="154"/>
      <c r="AD148" s="154"/>
      <c r="AE148" s="154"/>
      <c r="AF148" s="154"/>
      <c r="AG148" s="154"/>
      <c r="AH148" s="154"/>
      <c r="AI148" s="154"/>
    </row>
    <row r="149" spans="1:35" s="155" customFormat="1" x14ac:dyDescent="0.3">
      <c r="A149" s="154"/>
      <c r="B149" s="154"/>
      <c r="C149" s="154"/>
      <c r="D149" s="154"/>
      <c r="E149" s="154"/>
      <c r="F149" s="154"/>
      <c r="G149" s="154"/>
      <c r="H149" s="154"/>
      <c r="I149" s="154"/>
      <c r="J149" s="154"/>
      <c r="K149" s="154"/>
      <c r="L149" s="154"/>
      <c r="M149" s="154"/>
      <c r="N149" s="157"/>
      <c r="O149" s="154"/>
      <c r="P149" s="154"/>
      <c r="Q149" s="154"/>
      <c r="R149" s="154"/>
      <c r="S149" s="154"/>
      <c r="T149" s="154"/>
      <c r="U149" s="154"/>
      <c r="V149" s="154"/>
      <c r="W149" s="154"/>
      <c r="X149" s="154"/>
      <c r="Y149" s="154"/>
      <c r="Z149" s="154"/>
      <c r="AA149" s="154"/>
      <c r="AB149" s="154"/>
      <c r="AC149" s="154"/>
      <c r="AD149" s="154"/>
      <c r="AE149" s="154"/>
      <c r="AF149" s="154"/>
      <c r="AG149" s="154"/>
      <c r="AH149" s="154"/>
      <c r="AI149" s="154"/>
    </row>
    <row r="150" spans="1:35" s="155" customFormat="1" x14ac:dyDescent="0.3">
      <c r="A150" s="154"/>
      <c r="B150" s="154"/>
      <c r="C150" s="154"/>
      <c r="D150" s="154"/>
      <c r="E150" s="154"/>
      <c r="F150" s="154"/>
      <c r="G150" s="154"/>
      <c r="H150" s="154"/>
      <c r="I150" s="154"/>
      <c r="J150" s="154"/>
      <c r="K150" s="154"/>
      <c r="L150" s="154"/>
      <c r="M150" s="154"/>
      <c r="N150" s="157"/>
      <c r="O150" s="154"/>
      <c r="P150" s="154"/>
      <c r="Q150" s="154"/>
      <c r="R150" s="154"/>
      <c r="S150" s="154"/>
      <c r="T150" s="154"/>
      <c r="U150" s="154"/>
      <c r="V150" s="154"/>
      <c r="W150" s="154"/>
      <c r="X150" s="154"/>
      <c r="Y150" s="154"/>
      <c r="Z150" s="154"/>
      <c r="AA150" s="154"/>
      <c r="AB150" s="154"/>
      <c r="AC150" s="154"/>
      <c r="AD150" s="154"/>
      <c r="AE150" s="154"/>
      <c r="AF150" s="154"/>
      <c r="AG150" s="154"/>
      <c r="AH150" s="154"/>
      <c r="AI150" s="154"/>
    </row>
    <row r="151" spans="1:35" s="155" customFormat="1" x14ac:dyDescent="0.3">
      <c r="A151" s="154"/>
      <c r="B151" s="154"/>
      <c r="C151" s="154"/>
      <c r="D151" s="154"/>
      <c r="E151" s="154"/>
      <c r="F151" s="154"/>
      <c r="G151" s="154"/>
      <c r="H151" s="154"/>
      <c r="I151" s="154"/>
      <c r="J151" s="154"/>
      <c r="K151" s="154"/>
      <c r="L151" s="154"/>
      <c r="M151" s="154"/>
      <c r="N151" s="157"/>
      <c r="O151" s="154"/>
      <c r="P151" s="154"/>
      <c r="Q151" s="154"/>
      <c r="R151" s="154"/>
      <c r="S151" s="154"/>
      <c r="T151" s="154"/>
      <c r="U151" s="154"/>
      <c r="V151" s="154"/>
      <c r="W151" s="154"/>
      <c r="X151" s="154"/>
      <c r="Y151" s="154"/>
      <c r="Z151" s="154"/>
      <c r="AA151" s="154"/>
      <c r="AB151" s="154"/>
      <c r="AC151" s="154"/>
      <c r="AD151" s="154"/>
      <c r="AE151" s="154"/>
      <c r="AF151" s="154"/>
      <c r="AG151" s="154"/>
      <c r="AH151" s="154"/>
      <c r="AI151" s="154"/>
    </row>
    <row r="152" spans="1:35" s="155" customFormat="1" x14ac:dyDescent="0.3">
      <c r="A152" s="154"/>
      <c r="B152" s="154"/>
      <c r="C152" s="154"/>
      <c r="D152" s="154"/>
      <c r="E152" s="154"/>
      <c r="F152" s="154"/>
      <c r="G152" s="154"/>
      <c r="H152" s="154"/>
      <c r="I152" s="154"/>
      <c r="J152" s="154"/>
      <c r="K152" s="154"/>
      <c r="L152" s="154"/>
      <c r="M152" s="154"/>
      <c r="N152" s="157"/>
      <c r="O152" s="154"/>
      <c r="P152" s="154"/>
      <c r="Q152" s="154"/>
      <c r="R152" s="154"/>
      <c r="S152" s="154"/>
      <c r="T152" s="154"/>
      <c r="U152" s="154"/>
      <c r="V152" s="154"/>
      <c r="W152" s="154"/>
      <c r="X152" s="154"/>
      <c r="Y152" s="154"/>
      <c r="Z152" s="154"/>
      <c r="AA152" s="154"/>
      <c r="AB152" s="154"/>
      <c r="AC152" s="154"/>
      <c r="AD152" s="154"/>
      <c r="AE152" s="154"/>
      <c r="AF152" s="154"/>
      <c r="AG152" s="154"/>
      <c r="AH152" s="154"/>
      <c r="AI152" s="154"/>
    </row>
    <row r="153" spans="1:35" s="155" customFormat="1" x14ac:dyDescent="0.3">
      <c r="A153" s="154"/>
      <c r="B153" s="154"/>
      <c r="C153" s="154"/>
      <c r="D153" s="154"/>
      <c r="E153" s="154"/>
      <c r="F153" s="154"/>
      <c r="G153" s="154"/>
      <c r="H153" s="154"/>
      <c r="I153" s="154"/>
      <c r="J153" s="154"/>
      <c r="K153" s="154"/>
      <c r="L153" s="154"/>
      <c r="M153" s="154"/>
      <c r="N153" s="157"/>
      <c r="O153" s="154"/>
      <c r="P153" s="154"/>
      <c r="Q153" s="154"/>
      <c r="R153" s="154"/>
      <c r="S153" s="154"/>
      <c r="T153" s="154"/>
      <c r="U153" s="154"/>
      <c r="V153" s="154"/>
      <c r="W153" s="154"/>
      <c r="X153" s="154"/>
      <c r="Y153" s="154"/>
      <c r="Z153" s="154"/>
      <c r="AA153" s="154"/>
      <c r="AB153" s="154"/>
      <c r="AC153" s="154"/>
      <c r="AD153" s="154"/>
      <c r="AE153" s="154"/>
      <c r="AF153" s="154"/>
      <c r="AG153" s="154"/>
      <c r="AH153" s="154"/>
      <c r="AI153" s="154"/>
    </row>
    <row r="154" spans="1:35" s="155" customFormat="1" x14ac:dyDescent="0.3">
      <c r="A154" s="154"/>
      <c r="B154" s="154"/>
      <c r="C154" s="154"/>
      <c r="D154" s="154"/>
      <c r="E154" s="154"/>
      <c r="F154" s="154"/>
      <c r="G154" s="154"/>
      <c r="H154" s="154"/>
      <c r="I154" s="154"/>
      <c r="J154" s="154"/>
      <c r="K154" s="154"/>
      <c r="L154" s="154"/>
      <c r="M154" s="154"/>
      <c r="N154" s="157"/>
      <c r="O154" s="154"/>
      <c r="P154" s="154"/>
      <c r="Q154" s="154"/>
      <c r="R154" s="154"/>
      <c r="S154" s="154"/>
      <c r="T154" s="154"/>
      <c r="U154" s="154"/>
      <c r="V154" s="154"/>
      <c r="W154" s="154"/>
      <c r="X154" s="154"/>
      <c r="Y154" s="154"/>
      <c r="Z154" s="154"/>
      <c r="AA154" s="154"/>
      <c r="AB154" s="154"/>
      <c r="AC154" s="154"/>
      <c r="AD154" s="154"/>
      <c r="AE154" s="154"/>
      <c r="AF154" s="154"/>
      <c r="AG154" s="154"/>
      <c r="AH154" s="154"/>
      <c r="AI154" s="154"/>
    </row>
    <row r="155" spans="1:35" s="155" customFormat="1" x14ac:dyDescent="0.3">
      <c r="A155" s="154"/>
      <c r="B155" s="154"/>
      <c r="C155" s="154"/>
      <c r="D155" s="154"/>
      <c r="E155" s="154"/>
      <c r="F155" s="154"/>
      <c r="G155" s="154"/>
      <c r="H155" s="154"/>
      <c r="I155" s="154"/>
      <c r="J155" s="154"/>
      <c r="K155" s="154"/>
      <c r="L155" s="154"/>
      <c r="M155" s="154"/>
      <c r="N155" s="157"/>
      <c r="O155" s="154"/>
      <c r="P155" s="154"/>
      <c r="Q155" s="154"/>
      <c r="R155" s="154"/>
      <c r="S155" s="154"/>
      <c r="T155" s="154"/>
      <c r="U155" s="154"/>
      <c r="V155" s="154"/>
      <c r="W155" s="154"/>
      <c r="X155" s="154"/>
      <c r="Y155" s="154"/>
      <c r="Z155" s="154"/>
      <c r="AA155" s="154"/>
      <c r="AB155" s="154"/>
      <c r="AC155" s="154"/>
      <c r="AD155" s="154"/>
      <c r="AE155" s="154"/>
      <c r="AF155" s="154"/>
      <c r="AG155" s="154"/>
      <c r="AH155" s="154"/>
      <c r="AI155" s="154"/>
    </row>
    <row r="156" spans="1:35" s="155" customFormat="1" x14ac:dyDescent="0.3">
      <c r="A156" s="154"/>
      <c r="B156" s="154"/>
      <c r="C156" s="154"/>
      <c r="D156" s="154"/>
      <c r="E156" s="154"/>
      <c r="F156" s="154"/>
      <c r="G156" s="154"/>
      <c r="H156" s="154"/>
      <c r="I156" s="154"/>
      <c r="J156" s="154"/>
      <c r="K156" s="154"/>
      <c r="L156" s="154"/>
      <c r="M156" s="154"/>
      <c r="N156" s="157"/>
      <c r="O156" s="154"/>
      <c r="P156" s="154"/>
      <c r="Q156" s="154"/>
      <c r="R156" s="154"/>
      <c r="S156" s="154"/>
      <c r="T156" s="154"/>
      <c r="U156" s="154"/>
      <c r="V156" s="154"/>
      <c r="W156" s="154"/>
      <c r="X156" s="154"/>
      <c r="Y156" s="154"/>
      <c r="Z156" s="154"/>
      <c r="AA156" s="154"/>
      <c r="AB156" s="154"/>
      <c r="AC156" s="154"/>
      <c r="AD156" s="154"/>
      <c r="AE156" s="154"/>
      <c r="AF156" s="154"/>
      <c r="AG156" s="154"/>
      <c r="AH156" s="154"/>
      <c r="AI156" s="154"/>
    </row>
    <row r="157" spans="1:35" s="155" customFormat="1" x14ac:dyDescent="0.3">
      <c r="A157" s="154"/>
      <c r="B157" s="154"/>
      <c r="C157" s="154"/>
      <c r="D157" s="154"/>
      <c r="E157" s="154"/>
      <c r="F157" s="154"/>
      <c r="G157" s="154"/>
      <c r="H157" s="154"/>
      <c r="I157" s="154"/>
      <c r="J157" s="154"/>
      <c r="K157" s="154"/>
      <c r="L157" s="154"/>
      <c r="M157" s="154"/>
      <c r="N157" s="157"/>
      <c r="O157" s="154"/>
      <c r="P157" s="154"/>
      <c r="Q157" s="154"/>
      <c r="R157" s="154"/>
      <c r="S157" s="154"/>
      <c r="T157" s="154"/>
      <c r="U157" s="154"/>
      <c r="V157" s="154"/>
      <c r="W157" s="154"/>
      <c r="X157" s="154"/>
      <c r="Y157" s="154"/>
      <c r="Z157" s="154"/>
      <c r="AA157" s="154"/>
      <c r="AB157" s="154"/>
      <c r="AC157" s="154"/>
      <c r="AD157" s="154"/>
      <c r="AE157" s="154"/>
      <c r="AF157" s="154"/>
      <c r="AG157" s="154"/>
      <c r="AH157" s="154"/>
      <c r="AI157" s="154"/>
    </row>
    <row r="158" spans="1:35" s="155" customFormat="1" x14ac:dyDescent="0.3">
      <c r="A158" s="154"/>
      <c r="B158" s="154"/>
      <c r="C158" s="154"/>
      <c r="D158" s="154"/>
      <c r="E158" s="154"/>
      <c r="F158" s="154"/>
      <c r="G158" s="154"/>
      <c r="H158" s="154"/>
      <c r="I158" s="154"/>
      <c r="J158" s="154"/>
      <c r="K158" s="154"/>
      <c r="L158" s="154"/>
      <c r="M158" s="154"/>
      <c r="N158" s="157"/>
      <c r="O158" s="154"/>
      <c r="P158" s="154"/>
      <c r="Q158" s="154"/>
      <c r="R158" s="154"/>
      <c r="S158" s="154"/>
      <c r="T158" s="154"/>
      <c r="U158" s="154"/>
      <c r="V158" s="154"/>
      <c r="W158" s="154"/>
      <c r="X158" s="154"/>
      <c r="Y158" s="154"/>
      <c r="Z158" s="154"/>
      <c r="AA158" s="154"/>
      <c r="AB158" s="154"/>
      <c r="AC158" s="154"/>
      <c r="AD158" s="154"/>
      <c r="AE158" s="154"/>
      <c r="AF158" s="154"/>
      <c r="AG158" s="154"/>
      <c r="AH158" s="154"/>
      <c r="AI158" s="154"/>
    </row>
    <row r="159" spans="1:35" s="155" customFormat="1" x14ac:dyDescent="0.3">
      <c r="A159" s="154"/>
      <c r="B159" s="154"/>
      <c r="C159" s="154"/>
      <c r="D159" s="154"/>
      <c r="E159" s="154"/>
      <c r="F159" s="154"/>
      <c r="G159" s="154"/>
      <c r="H159" s="154"/>
      <c r="I159" s="154"/>
      <c r="J159" s="154"/>
      <c r="K159" s="154"/>
      <c r="L159" s="154"/>
      <c r="M159" s="154"/>
      <c r="N159" s="157"/>
      <c r="O159" s="154"/>
      <c r="P159" s="154"/>
      <c r="Q159" s="154"/>
      <c r="R159" s="154"/>
      <c r="S159" s="154"/>
      <c r="T159" s="154"/>
      <c r="U159" s="154"/>
      <c r="V159" s="154"/>
      <c r="W159" s="154"/>
      <c r="X159" s="154"/>
      <c r="Y159" s="154"/>
      <c r="Z159" s="154"/>
      <c r="AA159" s="154"/>
      <c r="AB159" s="154"/>
      <c r="AC159" s="154"/>
      <c r="AD159" s="154"/>
      <c r="AE159" s="154"/>
      <c r="AF159" s="154"/>
      <c r="AG159" s="154"/>
      <c r="AH159" s="154"/>
      <c r="AI159" s="154"/>
    </row>
    <row r="160" spans="1:35" s="155" customFormat="1" x14ac:dyDescent="0.3">
      <c r="A160" s="154"/>
      <c r="B160" s="154"/>
      <c r="C160" s="154"/>
      <c r="D160" s="154"/>
      <c r="E160" s="154"/>
      <c r="F160" s="154"/>
      <c r="G160" s="154"/>
      <c r="H160" s="154"/>
      <c r="I160" s="154"/>
      <c r="J160" s="154"/>
      <c r="K160" s="154"/>
      <c r="L160" s="154"/>
      <c r="M160" s="154"/>
      <c r="N160" s="157"/>
      <c r="O160" s="154"/>
      <c r="P160" s="154"/>
      <c r="Q160" s="154"/>
      <c r="R160" s="154"/>
      <c r="S160" s="154"/>
      <c r="T160" s="154"/>
      <c r="U160" s="154"/>
      <c r="V160" s="154"/>
      <c r="W160" s="154"/>
      <c r="X160" s="154"/>
      <c r="Y160" s="154"/>
      <c r="Z160" s="154"/>
      <c r="AA160" s="154"/>
      <c r="AB160" s="154"/>
      <c r="AC160" s="154"/>
      <c r="AD160" s="154"/>
      <c r="AE160" s="154"/>
      <c r="AF160" s="154"/>
      <c r="AG160" s="154"/>
      <c r="AH160" s="154"/>
      <c r="AI160" s="154"/>
    </row>
    <row r="161" spans="1:35" s="155" customFormat="1" x14ac:dyDescent="0.3">
      <c r="A161" s="154"/>
      <c r="B161" s="154"/>
      <c r="C161" s="154"/>
      <c r="D161" s="154"/>
      <c r="E161" s="154"/>
      <c r="F161" s="154"/>
      <c r="G161" s="154"/>
      <c r="H161" s="154"/>
      <c r="I161" s="154"/>
      <c r="J161" s="154"/>
      <c r="K161" s="154"/>
      <c r="L161" s="154"/>
      <c r="M161" s="154"/>
      <c r="N161" s="157"/>
      <c r="O161" s="154"/>
      <c r="P161" s="154"/>
      <c r="Q161" s="154"/>
      <c r="R161" s="154"/>
      <c r="S161" s="154"/>
      <c r="T161" s="154"/>
      <c r="U161" s="154"/>
      <c r="V161" s="154"/>
      <c r="W161" s="154"/>
      <c r="X161" s="154"/>
      <c r="Y161" s="154"/>
      <c r="Z161" s="154"/>
      <c r="AA161" s="154"/>
      <c r="AB161" s="154"/>
      <c r="AC161" s="154"/>
      <c r="AD161" s="154"/>
      <c r="AE161" s="154"/>
      <c r="AF161" s="154"/>
      <c r="AG161" s="154"/>
      <c r="AH161" s="154"/>
      <c r="AI161" s="154"/>
    </row>
    <row r="162" spans="1:35" s="155" customFormat="1" x14ac:dyDescent="0.3">
      <c r="A162" s="154"/>
      <c r="B162" s="154"/>
      <c r="C162" s="154"/>
      <c r="D162" s="154"/>
      <c r="E162" s="154"/>
      <c r="F162" s="154"/>
      <c r="G162" s="154"/>
      <c r="H162" s="154"/>
      <c r="I162" s="154"/>
      <c r="J162" s="154"/>
      <c r="K162" s="154"/>
      <c r="L162" s="154"/>
      <c r="M162" s="154"/>
      <c r="N162" s="157"/>
      <c r="O162" s="154"/>
      <c r="P162" s="154"/>
      <c r="Q162" s="154"/>
      <c r="R162" s="154"/>
      <c r="S162" s="154"/>
      <c r="T162" s="154"/>
      <c r="U162" s="154"/>
      <c r="V162" s="154"/>
      <c r="W162" s="154"/>
      <c r="X162" s="154"/>
      <c r="Y162" s="154"/>
      <c r="Z162" s="154"/>
      <c r="AA162" s="154"/>
      <c r="AB162" s="154"/>
      <c r="AC162" s="154"/>
      <c r="AD162" s="154"/>
      <c r="AE162" s="154"/>
      <c r="AF162" s="154"/>
      <c r="AG162" s="154"/>
      <c r="AH162" s="154"/>
      <c r="AI162" s="154"/>
    </row>
    <row r="163" spans="1:35" s="155" customFormat="1" x14ac:dyDescent="0.3">
      <c r="A163" s="154"/>
      <c r="B163" s="154"/>
      <c r="C163" s="154"/>
      <c r="D163" s="154"/>
      <c r="E163" s="154"/>
      <c r="F163" s="154"/>
      <c r="G163" s="154"/>
      <c r="H163" s="154"/>
      <c r="I163" s="154"/>
      <c r="J163" s="154"/>
      <c r="K163" s="154"/>
      <c r="L163" s="154"/>
      <c r="M163" s="154"/>
      <c r="N163" s="157"/>
      <c r="O163" s="154"/>
      <c r="P163" s="154"/>
      <c r="Q163" s="154"/>
      <c r="R163" s="154"/>
      <c r="S163" s="154"/>
      <c r="T163" s="154"/>
      <c r="U163" s="154"/>
      <c r="V163" s="154"/>
      <c r="W163" s="154"/>
      <c r="X163" s="154"/>
      <c r="Y163" s="154"/>
      <c r="Z163" s="154"/>
      <c r="AA163" s="154"/>
      <c r="AB163" s="154"/>
      <c r="AC163" s="154"/>
      <c r="AD163" s="154"/>
      <c r="AE163" s="154"/>
      <c r="AF163" s="154"/>
      <c r="AG163" s="154"/>
      <c r="AH163" s="154"/>
      <c r="AI163" s="154"/>
    </row>
    <row r="164" spans="1:35" s="155" customFormat="1" x14ac:dyDescent="0.3">
      <c r="A164" s="154"/>
      <c r="B164" s="154"/>
      <c r="C164" s="154"/>
      <c r="D164" s="154"/>
      <c r="E164" s="154"/>
      <c r="F164" s="154"/>
      <c r="G164" s="154"/>
      <c r="H164" s="154"/>
      <c r="I164" s="154"/>
      <c r="J164" s="154"/>
      <c r="K164" s="154"/>
      <c r="L164" s="154"/>
      <c r="M164" s="154"/>
      <c r="N164" s="157"/>
      <c r="O164" s="154"/>
      <c r="P164" s="154"/>
      <c r="Q164" s="154"/>
      <c r="R164" s="154"/>
      <c r="S164" s="154"/>
      <c r="T164" s="154"/>
      <c r="U164" s="154"/>
      <c r="V164" s="154"/>
      <c r="W164" s="154"/>
      <c r="X164" s="154"/>
      <c r="Y164" s="154"/>
      <c r="Z164" s="154"/>
      <c r="AA164" s="154"/>
      <c r="AB164" s="154"/>
      <c r="AC164" s="154"/>
      <c r="AD164" s="154"/>
      <c r="AE164" s="154"/>
      <c r="AF164" s="154"/>
      <c r="AG164" s="154"/>
      <c r="AH164" s="154"/>
      <c r="AI164" s="154"/>
    </row>
    <row r="165" spans="1:35" s="155" customFormat="1" x14ac:dyDescent="0.3">
      <c r="A165" s="154"/>
      <c r="B165" s="154"/>
      <c r="C165" s="154"/>
      <c r="D165" s="154"/>
      <c r="E165" s="154"/>
      <c r="F165" s="154"/>
      <c r="G165" s="154"/>
      <c r="H165" s="154"/>
      <c r="I165" s="154"/>
      <c r="J165" s="154"/>
      <c r="K165" s="154"/>
      <c r="L165" s="154"/>
      <c r="M165" s="154"/>
      <c r="N165" s="157"/>
      <c r="O165" s="154"/>
      <c r="P165" s="154"/>
      <c r="Q165" s="154"/>
      <c r="R165" s="154"/>
      <c r="S165" s="154"/>
      <c r="T165" s="154"/>
      <c r="U165" s="154"/>
      <c r="V165" s="154"/>
      <c r="W165" s="154"/>
      <c r="X165" s="154"/>
      <c r="Y165" s="154"/>
      <c r="Z165" s="154"/>
      <c r="AA165" s="154"/>
      <c r="AB165" s="154"/>
      <c r="AC165" s="154"/>
      <c r="AD165" s="154"/>
      <c r="AE165" s="154"/>
      <c r="AF165" s="154"/>
      <c r="AG165" s="154"/>
      <c r="AH165" s="154"/>
      <c r="AI165" s="154"/>
    </row>
    <row r="166" spans="1:35" s="155" customFormat="1" x14ac:dyDescent="0.3">
      <c r="A166" s="154"/>
      <c r="B166" s="154"/>
      <c r="C166" s="154"/>
      <c r="D166" s="154"/>
      <c r="E166" s="154"/>
      <c r="F166" s="154"/>
      <c r="G166" s="154"/>
      <c r="H166" s="154"/>
      <c r="I166" s="154"/>
      <c r="J166" s="154"/>
      <c r="K166" s="154"/>
      <c r="L166" s="154"/>
      <c r="M166" s="154"/>
      <c r="N166" s="157"/>
      <c r="O166" s="154"/>
      <c r="P166" s="154"/>
      <c r="Q166" s="154"/>
      <c r="R166" s="154"/>
      <c r="S166" s="154"/>
      <c r="T166" s="154"/>
      <c r="U166" s="154"/>
      <c r="V166" s="154"/>
      <c r="W166" s="154"/>
      <c r="X166" s="154"/>
      <c r="Y166" s="154"/>
      <c r="Z166" s="154"/>
      <c r="AA166" s="154"/>
      <c r="AB166" s="154"/>
      <c r="AC166" s="154"/>
      <c r="AD166" s="154"/>
      <c r="AE166" s="154"/>
      <c r="AF166" s="154"/>
      <c r="AG166" s="154"/>
      <c r="AH166" s="154"/>
      <c r="AI166" s="154"/>
    </row>
    <row r="167" spans="1:35" s="155" customFormat="1" x14ac:dyDescent="0.3">
      <c r="A167" s="154"/>
      <c r="B167" s="154"/>
      <c r="C167" s="154"/>
      <c r="D167" s="154"/>
      <c r="E167" s="154"/>
      <c r="F167" s="154"/>
      <c r="G167" s="154"/>
      <c r="H167" s="154"/>
      <c r="I167" s="154"/>
      <c r="J167" s="154"/>
      <c r="K167" s="154"/>
      <c r="L167" s="154"/>
      <c r="M167" s="154"/>
      <c r="N167" s="157"/>
      <c r="O167" s="154"/>
      <c r="P167" s="154"/>
      <c r="Q167" s="154"/>
      <c r="R167" s="154"/>
      <c r="S167" s="154"/>
      <c r="T167" s="154"/>
      <c r="U167" s="154"/>
      <c r="V167" s="154"/>
      <c r="W167" s="154"/>
      <c r="X167" s="154"/>
      <c r="Y167" s="154"/>
      <c r="Z167" s="154"/>
      <c r="AA167" s="154"/>
      <c r="AB167" s="154"/>
      <c r="AC167" s="154"/>
      <c r="AD167" s="154"/>
      <c r="AE167" s="154"/>
      <c r="AF167" s="154"/>
      <c r="AG167" s="154"/>
      <c r="AH167" s="154"/>
      <c r="AI167" s="154"/>
    </row>
    <row r="168" spans="1:35" s="155" customFormat="1" x14ac:dyDescent="0.3">
      <c r="A168" s="154"/>
      <c r="B168" s="154"/>
      <c r="C168" s="154"/>
      <c r="D168" s="154"/>
      <c r="E168" s="154"/>
      <c r="F168" s="154"/>
      <c r="G168" s="154"/>
      <c r="H168" s="154"/>
      <c r="I168" s="154"/>
      <c r="J168" s="154"/>
      <c r="K168" s="154"/>
      <c r="L168" s="154"/>
      <c r="M168" s="154"/>
      <c r="N168" s="157"/>
      <c r="O168" s="154"/>
      <c r="P168" s="154"/>
      <c r="Q168" s="154"/>
      <c r="R168" s="154"/>
      <c r="S168" s="154"/>
      <c r="T168" s="154"/>
      <c r="U168" s="154"/>
      <c r="V168" s="154"/>
      <c r="W168" s="154"/>
      <c r="X168" s="154"/>
      <c r="Y168" s="154"/>
      <c r="Z168" s="154"/>
      <c r="AA168" s="154"/>
      <c r="AB168" s="154"/>
      <c r="AC168" s="154"/>
      <c r="AD168" s="154"/>
      <c r="AE168" s="154"/>
      <c r="AF168" s="154"/>
      <c r="AG168" s="154"/>
      <c r="AH168" s="154"/>
      <c r="AI168" s="154"/>
    </row>
    <row r="169" spans="1:35" s="155" customFormat="1" x14ac:dyDescent="0.3">
      <c r="A169" s="154"/>
      <c r="B169" s="154"/>
      <c r="C169" s="154"/>
      <c r="D169" s="154"/>
      <c r="E169" s="154"/>
      <c r="F169" s="154"/>
      <c r="G169" s="154"/>
      <c r="H169" s="154"/>
      <c r="I169" s="154"/>
      <c r="J169" s="154"/>
      <c r="K169" s="154"/>
      <c r="L169" s="154"/>
      <c r="M169" s="154"/>
      <c r="N169" s="157"/>
      <c r="O169" s="154"/>
      <c r="P169" s="154"/>
      <c r="Q169" s="154"/>
      <c r="R169" s="154"/>
      <c r="S169" s="154"/>
      <c r="T169" s="154"/>
      <c r="U169" s="154"/>
      <c r="V169" s="154"/>
      <c r="W169" s="154"/>
      <c r="X169" s="154"/>
      <c r="Y169" s="154"/>
      <c r="Z169" s="154"/>
      <c r="AA169" s="154"/>
      <c r="AB169" s="154"/>
      <c r="AC169" s="154"/>
      <c r="AD169" s="154"/>
      <c r="AE169" s="154"/>
      <c r="AF169" s="154"/>
      <c r="AG169" s="154"/>
      <c r="AH169" s="154"/>
      <c r="AI169" s="154"/>
    </row>
    <row r="170" spans="1:35" s="155" customFormat="1" x14ac:dyDescent="0.3">
      <c r="A170" s="154"/>
      <c r="B170" s="154"/>
      <c r="C170" s="154"/>
      <c r="D170" s="154"/>
      <c r="E170" s="154"/>
      <c r="F170" s="154"/>
      <c r="G170" s="154"/>
      <c r="H170" s="154"/>
      <c r="I170" s="154"/>
      <c r="J170" s="154"/>
      <c r="K170" s="154"/>
      <c r="L170" s="154"/>
      <c r="M170" s="154"/>
      <c r="N170" s="157"/>
      <c r="O170" s="154"/>
      <c r="P170" s="154"/>
      <c r="Q170" s="154"/>
      <c r="R170" s="154"/>
      <c r="S170" s="154"/>
      <c r="T170" s="154"/>
      <c r="U170" s="154"/>
      <c r="V170" s="154"/>
      <c r="W170" s="154"/>
      <c r="X170" s="154"/>
      <c r="Y170" s="154"/>
      <c r="Z170" s="154"/>
      <c r="AA170" s="154"/>
      <c r="AB170" s="154"/>
      <c r="AC170" s="154"/>
      <c r="AD170" s="154"/>
      <c r="AE170" s="154"/>
      <c r="AF170" s="154"/>
      <c r="AG170" s="154"/>
      <c r="AH170" s="154"/>
      <c r="AI170" s="154"/>
    </row>
    <row r="171" spans="1:35" s="155" customFormat="1" x14ac:dyDescent="0.3">
      <c r="A171" s="154"/>
      <c r="B171" s="154"/>
      <c r="C171" s="154"/>
      <c r="D171" s="154"/>
      <c r="E171" s="154"/>
      <c r="F171" s="154"/>
      <c r="G171" s="154"/>
      <c r="H171" s="154"/>
      <c r="I171" s="154"/>
      <c r="J171" s="154"/>
      <c r="K171" s="154"/>
      <c r="L171" s="154"/>
      <c r="M171" s="154"/>
      <c r="N171" s="157"/>
      <c r="O171" s="154"/>
      <c r="P171" s="154"/>
      <c r="Q171" s="154"/>
      <c r="R171" s="154"/>
      <c r="S171" s="154"/>
      <c r="T171" s="154"/>
      <c r="U171" s="154"/>
      <c r="V171" s="154"/>
      <c r="W171" s="154"/>
      <c r="X171" s="154"/>
      <c r="Y171" s="154"/>
      <c r="Z171" s="154"/>
      <c r="AA171" s="154"/>
      <c r="AB171" s="154"/>
      <c r="AC171" s="154"/>
      <c r="AD171" s="154"/>
      <c r="AE171" s="154"/>
      <c r="AF171" s="154"/>
      <c r="AG171" s="154"/>
      <c r="AH171" s="154"/>
      <c r="AI171" s="154"/>
    </row>
    <row r="172" spans="1:35" s="155" customFormat="1" x14ac:dyDescent="0.3">
      <c r="A172" s="154"/>
      <c r="B172" s="154"/>
      <c r="C172" s="154"/>
      <c r="D172" s="154"/>
      <c r="E172" s="154"/>
      <c r="F172" s="154"/>
      <c r="G172" s="154"/>
      <c r="H172" s="154"/>
      <c r="I172" s="154"/>
      <c r="J172" s="154"/>
      <c r="K172" s="154"/>
      <c r="L172" s="154"/>
      <c r="M172" s="154"/>
      <c r="N172" s="157"/>
      <c r="O172" s="154"/>
      <c r="P172" s="154"/>
      <c r="Q172" s="154"/>
      <c r="R172" s="154"/>
      <c r="S172" s="154"/>
      <c r="T172" s="154"/>
      <c r="U172" s="154"/>
      <c r="V172" s="154"/>
      <c r="W172" s="154"/>
      <c r="X172" s="154"/>
      <c r="Y172" s="154"/>
      <c r="Z172" s="154"/>
      <c r="AA172" s="154"/>
      <c r="AB172" s="154"/>
      <c r="AC172" s="154"/>
      <c r="AD172" s="154"/>
      <c r="AE172" s="154"/>
      <c r="AF172" s="154"/>
      <c r="AG172" s="154"/>
      <c r="AH172" s="154"/>
      <c r="AI172" s="154"/>
    </row>
    <row r="173" spans="1:35" s="155" customFormat="1" x14ac:dyDescent="0.3">
      <c r="A173" s="154"/>
      <c r="B173" s="154"/>
      <c r="C173" s="154"/>
      <c r="D173" s="154"/>
      <c r="E173" s="154"/>
      <c r="F173" s="154"/>
      <c r="G173" s="154"/>
      <c r="H173" s="154"/>
      <c r="I173" s="154"/>
      <c r="J173" s="154"/>
      <c r="K173" s="154"/>
      <c r="L173" s="154"/>
      <c r="M173" s="154"/>
      <c r="N173" s="157"/>
      <c r="O173" s="154"/>
      <c r="P173" s="154"/>
      <c r="Q173" s="154"/>
      <c r="R173" s="154"/>
      <c r="S173" s="154"/>
      <c r="T173" s="154"/>
      <c r="U173" s="154"/>
      <c r="V173" s="154"/>
      <c r="W173" s="154"/>
      <c r="X173" s="154"/>
      <c r="Y173" s="154"/>
      <c r="Z173" s="154"/>
      <c r="AA173" s="154"/>
      <c r="AB173" s="154"/>
      <c r="AC173" s="154"/>
      <c r="AD173" s="154"/>
      <c r="AE173" s="154"/>
      <c r="AF173" s="154"/>
      <c r="AG173" s="154"/>
      <c r="AH173" s="154"/>
      <c r="AI173" s="154"/>
    </row>
    <row r="174" spans="1:35" s="155" customFormat="1" x14ac:dyDescent="0.3">
      <c r="A174" s="154"/>
      <c r="B174" s="154"/>
      <c r="C174" s="154"/>
      <c r="D174" s="154"/>
      <c r="E174" s="154"/>
      <c r="F174" s="154"/>
      <c r="G174" s="154"/>
      <c r="H174" s="154"/>
      <c r="I174" s="154"/>
      <c r="J174" s="154"/>
      <c r="K174" s="154"/>
      <c r="L174" s="154"/>
      <c r="M174" s="154"/>
      <c r="N174" s="157"/>
      <c r="O174" s="154"/>
      <c r="P174" s="154"/>
      <c r="Q174" s="154"/>
      <c r="R174" s="154"/>
      <c r="S174" s="154"/>
      <c r="T174" s="154"/>
      <c r="U174" s="154"/>
      <c r="V174" s="154"/>
      <c r="W174" s="154"/>
      <c r="X174" s="154"/>
      <c r="Y174" s="154"/>
      <c r="Z174" s="154"/>
      <c r="AA174" s="154"/>
      <c r="AB174" s="154"/>
      <c r="AC174" s="154"/>
      <c r="AD174" s="154"/>
      <c r="AE174" s="154"/>
      <c r="AF174" s="154"/>
      <c r="AG174" s="154"/>
      <c r="AH174" s="154"/>
      <c r="AI174" s="154"/>
    </row>
    <row r="175" spans="1:35" s="155" customFormat="1" x14ac:dyDescent="0.3">
      <c r="A175" s="154"/>
      <c r="B175" s="154"/>
      <c r="C175" s="154"/>
      <c r="D175" s="154"/>
      <c r="E175" s="154"/>
      <c r="F175" s="154"/>
      <c r="G175" s="154"/>
      <c r="H175" s="154"/>
      <c r="I175" s="154"/>
      <c r="J175" s="154"/>
      <c r="K175" s="154"/>
      <c r="L175" s="154"/>
      <c r="M175" s="154"/>
      <c r="N175" s="157"/>
      <c r="O175" s="154"/>
      <c r="P175" s="154"/>
      <c r="Q175" s="154"/>
      <c r="R175" s="154"/>
      <c r="S175" s="154"/>
      <c r="T175" s="154"/>
      <c r="U175" s="154"/>
      <c r="V175" s="154"/>
      <c r="W175" s="154"/>
      <c r="X175" s="154"/>
      <c r="Y175" s="154"/>
      <c r="Z175" s="154"/>
      <c r="AA175" s="154"/>
      <c r="AB175" s="154"/>
      <c r="AC175" s="154"/>
      <c r="AD175" s="154"/>
      <c r="AE175" s="154"/>
      <c r="AF175" s="154"/>
      <c r="AG175" s="154"/>
      <c r="AH175" s="154"/>
      <c r="AI175" s="154"/>
    </row>
    <row r="176" spans="1:35" s="155" customFormat="1" x14ac:dyDescent="0.3">
      <c r="A176" s="154"/>
      <c r="B176" s="154"/>
      <c r="C176" s="154"/>
      <c r="D176" s="154"/>
      <c r="E176" s="154"/>
      <c r="F176" s="154"/>
      <c r="G176" s="154"/>
      <c r="H176" s="154"/>
      <c r="I176" s="154"/>
      <c r="J176" s="154"/>
      <c r="K176" s="154"/>
      <c r="L176" s="154"/>
      <c r="M176" s="154"/>
      <c r="N176" s="157"/>
      <c r="O176" s="154"/>
      <c r="P176" s="154"/>
      <c r="Q176" s="154"/>
      <c r="R176" s="154"/>
      <c r="S176" s="154"/>
      <c r="T176" s="154"/>
      <c r="U176" s="154"/>
      <c r="V176" s="154"/>
      <c r="W176" s="154"/>
      <c r="X176" s="154"/>
      <c r="Y176" s="154"/>
      <c r="Z176" s="154"/>
      <c r="AA176" s="154"/>
      <c r="AB176" s="154"/>
      <c r="AC176" s="154"/>
      <c r="AD176" s="154"/>
      <c r="AE176" s="154"/>
      <c r="AF176" s="154"/>
      <c r="AG176" s="154"/>
      <c r="AH176" s="154"/>
      <c r="AI176" s="154"/>
    </row>
    <row r="177" spans="1:35" s="155" customFormat="1" x14ac:dyDescent="0.3">
      <c r="A177" s="154"/>
      <c r="B177" s="154"/>
      <c r="C177" s="154"/>
      <c r="D177" s="154"/>
      <c r="E177" s="154"/>
      <c r="F177" s="154"/>
      <c r="G177" s="154"/>
      <c r="H177" s="154"/>
      <c r="I177" s="154"/>
      <c r="J177" s="154"/>
      <c r="K177" s="154"/>
      <c r="L177" s="154"/>
      <c r="M177" s="154"/>
      <c r="N177" s="157"/>
      <c r="O177" s="154"/>
      <c r="P177" s="154"/>
      <c r="Q177" s="154"/>
      <c r="R177" s="154"/>
      <c r="S177" s="154"/>
      <c r="T177" s="154"/>
      <c r="U177" s="154"/>
      <c r="V177" s="154"/>
      <c r="W177" s="154"/>
      <c r="X177" s="154"/>
      <c r="Y177" s="154"/>
      <c r="Z177" s="154"/>
      <c r="AA177" s="154"/>
      <c r="AB177" s="154"/>
      <c r="AC177" s="154"/>
      <c r="AD177" s="154"/>
      <c r="AE177" s="154"/>
      <c r="AF177" s="154"/>
      <c r="AG177" s="154"/>
      <c r="AH177" s="154"/>
      <c r="AI177" s="154"/>
    </row>
    <row r="178" spans="1:35" s="155" customFormat="1" x14ac:dyDescent="0.3">
      <c r="A178" s="154"/>
      <c r="B178" s="154"/>
      <c r="C178" s="154"/>
      <c r="D178" s="154"/>
      <c r="E178" s="154"/>
      <c r="F178" s="154"/>
      <c r="G178" s="154"/>
      <c r="H178" s="154"/>
      <c r="I178" s="154"/>
      <c r="J178" s="154"/>
      <c r="K178" s="154"/>
      <c r="L178" s="154"/>
      <c r="M178" s="154"/>
      <c r="N178" s="157"/>
      <c r="O178" s="154"/>
      <c r="P178" s="154"/>
      <c r="Q178" s="154"/>
      <c r="R178" s="154"/>
      <c r="S178" s="154"/>
      <c r="T178" s="154"/>
      <c r="U178" s="154"/>
      <c r="V178" s="154"/>
      <c r="W178" s="154"/>
      <c r="X178" s="154"/>
      <c r="Y178" s="154"/>
      <c r="Z178" s="154"/>
      <c r="AA178" s="154"/>
      <c r="AB178" s="154"/>
      <c r="AC178" s="154"/>
      <c r="AD178" s="154"/>
      <c r="AE178" s="154"/>
      <c r="AF178" s="154"/>
      <c r="AG178" s="154"/>
      <c r="AH178" s="154"/>
      <c r="AI178" s="154"/>
    </row>
    <row r="179" spans="1:35" s="155" customFormat="1" x14ac:dyDescent="0.3">
      <c r="A179" s="154"/>
      <c r="B179" s="154"/>
      <c r="C179" s="154"/>
      <c r="D179" s="154"/>
      <c r="E179" s="154"/>
      <c r="F179" s="154"/>
      <c r="G179" s="154"/>
      <c r="H179" s="154"/>
      <c r="I179" s="154"/>
      <c r="J179" s="154"/>
      <c r="K179" s="154"/>
      <c r="L179" s="154"/>
      <c r="M179" s="154"/>
      <c r="N179" s="157"/>
      <c r="O179" s="154"/>
      <c r="P179" s="154"/>
      <c r="Q179" s="154"/>
      <c r="R179" s="154"/>
      <c r="S179" s="154"/>
      <c r="T179" s="154"/>
      <c r="U179" s="154"/>
      <c r="V179" s="154"/>
      <c r="W179" s="154"/>
      <c r="X179" s="154"/>
      <c r="Y179" s="154"/>
      <c r="Z179" s="154"/>
      <c r="AA179" s="154"/>
      <c r="AB179" s="154"/>
      <c r="AC179" s="154"/>
      <c r="AD179" s="154"/>
      <c r="AE179" s="154"/>
      <c r="AF179" s="154"/>
      <c r="AG179" s="154"/>
      <c r="AH179" s="154"/>
      <c r="AI179" s="154"/>
    </row>
    <row r="180" spans="1:35" s="155" customFormat="1" x14ac:dyDescent="0.3">
      <c r="A180" s="154"/>
      <c r="B180" s="154"/>
      <c r="C180" s="154"/>
      <c r="D180" s="154"/>
      <c r="E180" s="154"/>
      <c r="F180" s="154"/>
      <c r="G180" s="154"/>
      <c r="H180" s="154"/>
      <c r="I180" s="154"/>
      <c r="J180" s="154"/>
      <c r="K180" s="154"/>
      <c r="L180" s="154"/>
      <c r="M180" s="154"/>
      <c r="N180" s="157"/>
      <c r="O180" s="154"/>
      <c r="P180" s="154"/>
      <c r="Q180" s="154"/>
      <c r="R180" s="154"/>
      <c r="S180" s="154"/>
      <c r="T180" s="154"/>
      <c r="U180" s="154"/>
      <c r="V180" s="154"/>
      <c r="W180" s="154"/>
      <c r="X180" s="154"/>
      <c r="Y180" s="154"/>
      <c r="Z180" s="154"/>
      <c r="AA180" s="154"/>
      <c r="AB180" s="154"/>
      <c r="AC180" s="154"/>
      <c r="AD180" s="154"/>
      <c r="AE180" s="154"/>
      <c r="AF180" s="154"/>
      <c r="AG180" s="154"/>
      <c r="AH180" s="154"/>
      <c r="AI180" s="154"/>
    </row>
    <row r="181" spans="1:35" s="155" customFormat="1" x14ac:dyDescent="0.3">
      <c r="A181" s="154"/>
      <c r="B181" s="154"/>
      <c r="C181" s="154"/>
      <c r="D181" s="154"/>
      <c r="E181" s="154"/>
      <c r="F181" s="154"/>
      <c r="G181" s="154"/>
      <c r="H181" s="154"/>
      <c r="I181" s="154"/>
      <c r="J181" s="154"/>
      <c r="K181" s="154"/>
      <c r="L181" s="154"/>
      <c r="M181" s="154"/>
      <c r="N181" s="157"/>
      <c r="O181" s="154"/>
      <c r="P181" s="154"/>
      <c r="Q181" s="154"/>
      <c r="R181" s="154"/>
      <c r="S181" s="154"/>
      <c r="T181" s="154"/>
      <c r="U181" s="154"/>
      <c r="V181" s="154"/>
      <c r="W181" s="154"/>
      <c r="X181" s="154"/>
      <c r="Y181" s="154"/>
      <c r="Z181" s="154"/>
      <c r="AA181" s="154"/>
      <c r="AB181" s="154"/>
      <c r="AC181" s="154"/>
      <c r="AD181" s="154"/>
      <c r="AE181" s="154"/>
      <c r="AF181" s="154"/>
      <c r="AG181" s="154"/>
      <c r="AH181" s="154"/>
      <c r="AI181" s="154"/>
    </row>
    <row r="182" spans="1:35" s="155" customFormat="1" x14ac:dyDescent="0.3">
      <c r="A182" s="154"/>
      <c r="B182" s="154"/>
      <c r="C182" s="154"/>
      <c r="D182" s="154"/>
      <c r="E182" s="154"/>
      <c r="F182" s="154"/>
      <c r="G182" s="154"/>
      <c r="H182" s="154"/>
      <c r="I182" s="154"/>
      <c r="J182" s="154"/>
      <c r="K182" s="154"/>
      <c r="L182" s="154"/>
      <c r="M182" s="154"/>
      <c r="N182" s="157"/>
      <c r="O182" s="154"/>
      <c r="P182" s="154"/>
      <c r="Q182" s="154"/>
      <c r="R182" s="154"/>
      <c r="S182" s="154"/>
      <c r="T182" s="154"/>
      <c r="U182" s="154"/>
      <c r="V182" s="154"/>
      <c r="W182" s="154"/>
      <c r="X182" s="154"/>
      <c r="Y182" s="154"/>
      <c r="Z182" s="154"/>
      <c r="AA182" s="154"/>
      <c r="AB182" s="154"/>
      <c r="AC182" s="154"/>
      <c r="AD182" s="154"/>
      <c r="AE182" s="154"/>
      <c r="AF182" s="154"/>
      <c r="AG182" s="154"/>
      <c r="AH182" s="154"/>
      <c r="AI182" s="154"/>
    </row>
    <row r="183" spans="1:35" s="155" customFormat="1" x14ac:dyDescent="0.3">
      <c r="A183" s="154"/>
      <c r="B183" s="154"/>
      <c r="C183" s="154"/>
      <c r="D183" s="154"/>
      <c r="E183" s="154"/>
      <c r="F183" s="154"/>
      <c r="G183" s="154"/>
      <c r="H183" s="154"/>
      <c r="I183" s="154"/>
      <c r="J183" s="154"/>
      <c r="K183" s="154"/>
      <c r="L183" s="154"/>
      <c r="M183" s="154"/>
      <c r="N183" s="157"/>
      <c r="O183" s="154"/>
      <c r="P183" s="154"/>
      <c r="Q183" s="154"/>
      <c r="R183" s="154"/>
      <c r="S183" s="154"/>
      <c r="T183" s="154"/>
      <c r="U183" s="154"/>
      <c r="V183" s="154"/>
      <c r="W183" s="154"/>
      <c r="X183" s="154"/>
      <c r="Y183" s="154"/>
      <c r="Z183" s="154"/>
      <c r="AA183" s="154"/>
      <c r="AB183" s="154"/>
      <c r="AC183" s="154"/>
      <c r="AD183" s="154"/>
      <c r="AE183" s="154"/>
      <c r="AF183" s="154"/>
      <c r="AG183" s="154"/>
      <c r="AH183" s="154"/>
      <c r="AI183" s="154"/>
    </row>
    <row r="184" spans="1:35" s="155" customFormat="1" x14ac:dyDescent="0.3">
      <c r="A184" s="154"/>
      <c r="B184" s="154"/>
      <c r="C184" s="154"/>
      <c r="D184" s="154"/>
      <c r="E184" s="154"/>
      <c r="F184" s="154"/>
      <c r="G184" s="154"/>
      <c r="H184" s="154"/>
      <c r="I184" s="154"/>
      <c r="J184" s="154"/>
      <c r="K184" s="154"/>
      <c r="L184" s="154"/>
      <c r="M184" s="154"/>
      <c r="N184" s="157"/>
      <c r="O184" s="154"/>
      <c r="P184" s="154"/>
      <c r="Q184" s="154"/>
      <c r="R184" s="154"/>
      <c r="S184" s="154"/>
      <c r="T184" s="154"/>
      <c r="U184" s="154"/>
      <c r="V184" s="154"/>
      <c r="W184" s="154"/>
      <c r="X184" s="154"/>
      <c r="Y184" s="154"/>
      <c r="Z184" s="154"/>
      <c r="AA184" s="154"/>
      <c r="AB184" s="154"/>
      <c r="AC184" s="154"/>
      <c r="AD184" s="154"/>
      <c r="AE184" s="154"/>
      <c r="AF184" s="154"/>
      <c r="AG184" s="154"/>
      <c r="AH184" s="154"/>
      <c r="AI184" s="154"/>
    </row>
    <row r="185" spans="1:35" s="155" customFormat="1" x14ac:dyDescent="0.3">
      <c r="A185" s="154"/>
      <c r="B185" s="154"/>
      <c r="C185" s="154"/>
      <c r="D185" s="154"/>
      <c r="E185" s="154"/>
      <c r="F185" s="154"/>
      <c r="G185" s="154"/>
      <c r="H185" s="154"/>
      <c r="I185" s="154"/>
      <c r="J185" s="154"/>
      <c r="K185" s="154"/>
      <c r="L185" s="154"/>
      <c r="M185" s="154"/>
      <c r="N185" s="157"/>
      <c r="O185" s="154"/>
      <c r="P185" s="154"/>
      <c r="Q185" s="154"/>
      <c r="R185" s="154"/>
      <c r="S185" s="154"/>
      <c r="T185" s="154"/>
      <c r="U185" s="154"/>
      <c r="V185" s="154"/>
      <c r="W185" s="154"/>
      <c r="X185" s="154"/>
      <c r="Y185" s="154"/>
      <c r="Z185" s="154"/>
      <c r="AA185" s="154"/>
      <c r="AB185" s="154"/>
      <c r="AC185" s="154"/>
      <c r="AD185" s="154"/>
      <c r="AE185" s="154"/>
      <c r="AF185" s="154"/>
      <c r="AG185" s="154"/>
      <c r="AH185" s="154"/>
      <c r="AI185" s="154"/>
    </row>
    <row r="186" spans="1:35" s="155" customFormat="1" x14ac:dyDescent="0.3">
      <c r="A186" s="154"/>
      <c r="B186" s="154"/>
      <c r="C186" s="154"/>
      <c r="D186" s="154"/>
      <c r="E186" s="154"/>
      <c r="F186" s="154"/>
      <c r="G186" s="154"/>
      <c r="H186" s="154"/>
      <c r="I186" s="154"/>
      <c r="J186" s="154"/>
      <c r="K186" s="154"/>
      <c r="L186" s="154"/>
      <c r="M186" s="154"/>
      <c r="N186" s="157"/>
      <c r="O186" s="154"/>
      <c r="P186" s="154"/>
      <c r="Q186" s="154"/>
      <c r="R186" s="154"/>
      <c r="S186" s="154"/>
      <c r="T186" s="154"/>
      <c r="U186" s="154"/>
      <c r="V186" s="154"/>
      <c r="W186" s="154"/>
      <c r="X186" s="154"/>
      <c r="Y186" s="154"/>
      <c r="Z186" s="154"/>
      <c r="AA186" s="154"/>
      <c r="AB186" s="154"/>
      <c r="AC186" s="154"/>
      <c r="AD186" s="154"/>
      <c r="AE186" s="154"/>
      <c r="AF186" s="154"/>
      <c r="AG186" s="154"/>
      <c r="AH186" s="154"/>
      <c r="AI186" s="154"/>
    </row>
    <row r="187" spans="1:35" s="155" customFormat="1" x14ac:dyDescent="0.3">
      <c r="A187" s="154"/>
      <c r="B187" s="154"/>
      <c r="C187" s="154"/>
      <c r="D187" s="154"/>
      <c r="E187" s="154"/>
      <c r="F187" s="154"/>
      <c r="G187" s="154"/>
      <c r="H187" s="154"/>
      <c r="I187" s="154"/>
      <c r="J187" s="154"/>
      <c r="K187" s="154"/>
      <c r="L187" s="154"/>
      <c r="M187" s="154"/>
      <c r="N187" s="157"/>
      <c r="O187" s="154"/>
      <c r="P187" s="154"/>
      <c r="Q187" s="154"/>
      <c r="R187" s="154"/>
      <c r="S187" s="154"/>
      <c r="T187" s="154"/>
      <c r="U187" s="154"/>
      <c r="V187" s="154"/>
      <c r="W187" s="154"/>
      <c r="X187" s="154"/>
      <c r="Y187" s="154"/>
      <c r="Z187" s="154"/>
      <c r="AA187" s="154"/>
      <c r="AB187" s="154"/>
      <c r="AC187" s="154"/>
      <c r="AD187" s="154"/>
      <c r="AE187" s="154"/>
      <c r="AF187" s="154"/>
      <c r="AG187" s="154"/>
      <c r="AH187" s="154"/>
      <c r="AI187" s="154"/>
    </row>
    <row r="188" spans="1:35" s="155" customFormat="1" x14ac:dyDescent="0.3">
      <c r="A188" s="154"/>
      <c r="B188" s="154"/>
      <c r="C188" s="154"/>
      <c r="D188" s="154"/>
      <c r="E188" s="154"/>
      <c r="F188" s="154"/>
      <c r="G188" s="154"/>
      <c r="H188" s="154"/>
      <c r="I188" s="154"/>
      <c r="J188" s="154"/>
      <c r="K188" s="154"/>
      <c r="L188" s="154"/>
      <c r="M188" s="154"/>
      <c r="N188" s="157"/>
      <c r="O188" s="154"/>
      <c r="P188" s="154"/>
      <c r="Q188" s="154"/>
      <c r="R188" s="154"/>
      <c r="S188" s="154"/>
      <c r="T188" s="154"/>
      <c r="U188" s="154"/>
      <c r="V188" s="154"/>
      <c r="W188" s="154"/>
      <c r="X188" s="154"/>
      <c r="Y188" s="154"/>
      <c r="Z188" s="154"/>
      <c r="AA188" s="154"/>
      <c r="AB188" s="154"/>
      <c r="AC188" s="154"/>
      <c r="AD188" s="154"/>
      <c r="AE188" s="154"/>
      <c r="AF188" s="154"/>
      <c r="AG188" s="154"/>
      <c r="AH188" s="154"/>
      <c r="AI188" s="154"/>
    </row>
    <row r="189" spans="1:35" s="155" customFormat="1" x14ac:dyDescent="0.3">
      <c r="A189" s="154"/>
      <c r="B189" s="154"/>
      <c r="C189" s="154"/>
      <c r="D189" s="154"/>
      <c r="E189" s="154"/>
      <c r="F189" s="154"/>
      <c r="G189" s="154"/>
      <c r="H189" s="154"/>
      <c r="I189" s="154"/>
      <c r="J189" s="154"/>
      <c r="K189" s="154"/>
      <c r="L189" s="154"/>
      <c r="M189" s="154"/>
      <c r="N189" s="157"/>
      <c r="O189" s="154"/>
      <c r="P189" s="154"/>
      <c r="Q189" s="154"/>
      <c r="R189" s="154"/>
      <c r="S189" s="154"/>
      <c r="T189" s="154"/>
      <c r="U189" s="154"/>
      <c r="V189" s="154"/>
      <c r="W189" s="154"/>
      <c r="X189" s="154"/>
      <c r="Y189" s="154"/>
      <c r="Z189" s="154"/>
      <c r="AA189" s="154"/>
      <c r="AB189" s="154"/>
      <c r="AC189" s="154"/>
      <c r="AD189" s="154"/>
      <c r="AE189" s="154"/>
      <c r="AF189" s="154"/>
      <c r="AG189" s="154"/>
      <c r="AH189" s="154"/>
      <c r="AI189" s="154"/>
    </row>
    <row r="190" spans="1:35" s="155" customFormat="1" x14ac:dyDescent="0.3">
      <c r="A190" s="154"/>
      <c r="B190" s="154"/>
      <c r="C190" s="154"/>
      <c r="D190" s="154"/>
      <c r="E190" s="154"/>
      <c r="F190" s="154"/>
      <c r="G190" s="154"/>
      <c r="H190" s="154"/>
      <c r="I190" s="154"/>
      <c r="J190" s="154"/>
      <c r="K190" s="154"/>
      <c r="L190" s="154"/>
      <c r="M190" s="154"/>
      <c r="N190" s="157"/>
      <c r="O190" s="154"/>
      <c r="P190" s="154"/>
      <c r="Q190" s="154"/>
      <c r="R190" s="154"/>
      <c r="S190" s="154"/>
      <c r="T190" s="154"/>
      <c r="U190" s="154"/>
      <c r="V190" s="154"/>
      <c r="W190" s="154"/>
      <c r="X190" s="154"/>
      <c r="Y190" s="154"/>
      <c r="Z190" s="154"/>
      <c r="AA190" s="154"/>
      <c r="AB190" s="154"/>
      <c r="AC190" s="154"/>
      <c r="AD190" s="154"/>
      <c r="AE190" s="154"/>
      <c r="AF190" s="154"/>
      <c r="AG190" s="154"/>
      <c r="AH190" s="154"/>
      <c r="AI190" s="154"/>
    </row>
    <row r="191" spans="1:35" s="155" customFormat="1" x14ac:dyDescent="0.3">
      <c r="A191" s="154"/>
      <c r="B191" s="154"/>
      <c r="C191" s="154"/>
      <c r="D191" s="154"/>
      <c r="E191" s="154"/>
      <c r="F191" s="154"/>
      <c r="G191" s="154"/>
      <c r="H191" s="154"/>
      <c r="I191" s="154"/>
      <c r="J191" s="154"/>
      <c r="K191" s="154"/>
      <c r="L191" s="154"/>
      <c r="M191" s="154"/>
      <c r="N191" s="157"/>
      <c r="O191" s="154"/>
      <c r="P191" s="154"/>
      <c r="Q191" s="154"/>
      <c r="R191" s="154"/>
      <c r="S191" s="154"/>
      <c r="T191" s="154"/>
      <c r="U191" s="154"/>
      <c r="V191" s="154"/>
      <c r="W191" s="154"/>
      <c r="X191" s="154"/>
      <c r="Y191" s="154"/>
      <c r="Z191" s="154"/>
      <c r="AA191" s="154"/>
      <c r="AB191" s="154"/>
      <c r="AC191" s="154"/>
      <c r="AD191" s="154"/>
      <c r="AE191" s="154"/>
      <c r="AF191" s="154"/>
      <c r="AG191" s="154"/>
      <c r="AH191" s="154"/>
      <c r="AI191" s="154"/>
    </row>
    <row r="192" spans="1:35" s="155" customFormat="1" x14ac:dyDescent="0.3">
      <c r="A192" s="154"/>
      <c r="B192" s="154"/>
      <c r="C192" s="154"/>
      <c r="D192" s="154"/>
      <c r="E192" s="154"/>
      <c r="F192" s="154"/>
      <c r="G192" s="154"/>
      <c r="H192" s="154"/>
      <c r="I192" s="154"/>
      <c r="J192" s="154"/>
      <c r="K192" s="154"/>
      <c r="L192" s="154"/>
      <c r="M192" s="154"/>
      <c r="N192" s="157"/>
      <c r="O192" s="154"/>
      <c r="P192" s="154"/>
      <c r="Q192" s="154"/>
      <c r="R192" s="154"/>
      <c r="S192" s="154"/>
      <c r="T192" s="154"/>
      <c r="U192" s="154"/>
      <c r="V192" s="154"/>
      <c r="W192" s="154"/>
      <c r="X192" s="154"/>
      <c r="Y192" s="154"/>
      <c r="Z192" s="154"/>
      <c r="AA192" s="154"/>
      <c r="AB192" s="154"/>
      <c r="AC192" s="154"/>
      <c r="AD192" s="154"/>
      <c r="AE192" s="154"/>
      <c r="AF192" s="154"/>
      <c r="AG192" s="154"/>
      <c r="AH192" s="154"/>
      <c r="AI192" s="154"/>
    </row>
    <row r="193" spans="1:35" s="155" customFormat="1" x14ac:dyDescent="0.3">
      <c r="A193" s="154"/>
      <c r="B193" s="154"/>
      <c r="C193" s="154"/>
      <c r="D193" s="154"/>
      <c r="E193" s="154"/>
      <c r="F193" s="154"/>
      <c r="G193" s="154"/>
      <c r="H193" s="154"/>
      <c r="I193" s="154"/>
      <c r="J193" s="154"/>
      <c r="K193" s="154"/>
      <c r="L193" s="154"/>
      <c r="M193" s="154"/>
      <c r="N193" s="157"/>
      <c r="O193" s="154"/>
      <c r="P193" s="154"/>
      <c r="Q193" s="154"/>
      <c r="R193" s="154"/>
      <c r="S193" s="154"/>
      <c r="T193" s="154"/>
      <c r="U193" s="154"/>
      <c r="V193" s="154"/>
      <c r="W193" s="154"/>
      <c r="X193" s="154"/>
      <c r="Y193" s="154"/>
      <c r="Z193" s="154"/>
      <c r="AA193" s="154"/>
      <c r="AB193" s="154"/>
      <c r="AC193" s="154"/>
      <c r="AD193" s="154"/>
      <c r="AE193" s="154"/>
      <c r="AF193" s="154"/>
      <c r="AG193" s="154"/>
      <c r="AH193" s="154"/>
      <c r="AI193" s="154"/>
    </row>
    <row r="194" spans="1:35" s="155" customFormat="1" x14ac:dyDescent="0.3">
      <c r="A194" s="154"/>
      <c r="B194" s="154"/>
      <c r="C194" s="154"/>
      <c r="D194" s="154"/>
      <c r="E194" s="154"/>
      <c r="F194" s="154"/>
      <c r="G194" s="154"/>
      <c r="H194" s="154"/>
      <c r="I194" s="154"/>
      <c r="J194" s="154"/>
      <c r="K194" s="154"/>
      <c r="L194" s="154"/>
      <c r="M194" s="154"/>
      <c r="N194" s="157"/>
      <c r="O194" s="154"/>
      <c r="P194" s="154"/>
      <c r="Q194" s="154"/>
      <c r="R194" s="154"/>
      <c r="S194" s="154"/>
      <c r="T194" s="154"/>
      <c r="U194" s="154"/>
      <c r="V194" s="154"/>
      <c r="W194" s="154"/>
      <c r="X194" s="154"/>
      <c r="Y194" s="154"/>
      <c r="Z194" s="154"/>
      <c r="AA194" s="154"/>
      <c r="AB194" s="154"/>
      <c r="AC194" s="154"/>
      <c r="AD194" s="154"/>
      <c r="AE194" s="154"/>
      <c r="AF194" s="154"/>
      <c r="AG194" s="154"/>
      <c r="AH194" s="154"/>
      <c r="AI194" s="154"/>
    </row>
    <row r="195" spans="1:35" s="155" customFormat="1" x14ac:dyDescent="0.3">
      <c r="A195" s="154"/>
      <c r="B195" s="154"/>
      <c r="C195" s="154"/>
      <c r="D195" s="154"/>
      <c r="E195" s="154"/>
      <c r="F195" s="154"/>
      <c r="G195" s="154"/>
      <c r="H195" s="154"/>
      <c r="I195" s="154"/>
      <c r="J195" s="154"/>
      <c r="K195" s="154"/>
      <c r="L195" s="154"/>
      <c r="M195" s="154"/>
      <c r="N195" s="157"/>
      <c r="O195" s="154"/>
      <c r="P195" s="154"/>
      <c r="Q195" s="154"/>
      <c r="R195" s="154"/>
      <c r="S195" s="154"/>
      <c r="T195" s="154"/>
      <c r="U195" s="154"/>
      <c r="V195" s="154"/>
      <c r="W195" s="154"/>
      <c r="X195" s="154"/>
      <c r="Y195" s="154"/>
      <c r="Z195" s="154"/>
      <c r="AA195" s="154"/>
      <c r="AB195" s="154"/>
      <c r="AC195" s="154"/>
      <c r="AD195" s="154"/>
      <c r="AE195" s="154"/>
      <c r="AF195" s="154"/>
      <c r="AG195" s="154"/>
      <c r="AH195" s="154"/>
      <c r="AI195" s="154"/>
    </row>
    <row r="196" spans="1:35" s="155" customFormat="1" x14ac:dyDescent="0.3">
      <c r="A196" s="154"/>
      <c r="B196" s="154"/>
      <c r="C196" s="154"/>
      <c r="D196" s="154"/>
      <c r="E196" s="154"/>
      <c r="F196" s="154"/>
      <c r="G196" s="154"/>
      <c r="H196" s="154"/>
      <c r="I196" s="154"/>
      <c r="J196" s="154"/>
      <c r="K196" s="154"/>
      <c r="L196" s="154"/>
      <c r="M196" s="154"/>
      <c r="N196" s="157"/>
      <c r="O196" s="154"/>
      <c r="P196" s="154"/>
      <c r="Q196" s="154"/>
      <c r="R196" s="154"/>
      <c r="S196" s="154"/>
      <c r="T196" s="154"/>
      <c r="U196" s="154"/>
      <c r="V196" s="154"/>
      <c r="W196" s="154"/>
      <c r="X196" s="154"/>
      <c r="Y196" s="154"/>
      <c r="Z196" s="154"/>
      <c r="AA196" s="154"/>
      <c r="AB196" s="154"/>
      <c r="AC196" s="154"/>
      <c r="AD196" s="154"/>
      <c r="AE196" s="154"/>
      <c r="AF196" s="154"/>
      <c r="AG196" s="154"/>
      <c r="AH196" s="154"/>
      <c r="AI196" s="154"/>
    </row>
    <row r="197" spans="1:35" s="155" customFormat="1" x14ac:dyDescent="0.3">
      <c r="A197" s="154"/>
      <c r="B197" s="154"/>
      <c r="C197" s="154"/>
      <c r="D197" s="154"/>
      <c r="E197" s="154"/>
      <c r="F197" s="154"/>
      <c r="G197" s="154"/>
      <c r="H197" s="154"/>
      <c r="I197" s="154"/>
      <c r="J197" s="154"/>
      <c r="K197" s="154"/>
      <c r="L197" s="154"/>
      <c r="M197" s="154"/>
      <c r="N197" s="157"/>
      <c r="O197" s="154"/>
      <c r="P197" s="154"/>
      <c r="Q197" s="154"/>
      <c r="R197" s="154"/>
      <c r="S197" s="154"/>
      <c r="T197" s="154"/>
      <c r="U197" s="154"/>
      <c r="V197" s="154"/>
      <c r="W197" s="154"/>
      <c r="X197" s="154"/>
      <c r="Y197" s="154"/>
      <c r="Z197" s="154"/>
      <c r="AA197" s="154"/>
      <c r="AB197" s="154"/>
      <c r="AC197" s="154"/>
      <c r="AD197" s="154"/>
      <c r="AE197" s="154"/>
      <c r="AF197" s="154"/>
      <c r="AG197" s="154"/>
      <c r="AH197" s="154"/>
      <c r="AI197" s="154"/>
    </row>
    <row r="198" spans="1:35" s="155" customFormat="1" x14ac:dyDescent="0.3">
      <c r="A198" s="154"/>
      <c r="B198" s="154"/>
      <c r="C198" s="154"/>
      <c r="D198" s="154"/>
      <c r="E198" s="154"/>
      <c r="F198" s="154"/>
      <c r="G198" s="154"/>
      <c r="H198" s="154"/>
      <c r="I198" s="154"/>
      <c r="J198" s="154"/>
      <c r="K198" s="154"/>
      <c r="L198" s="154"/>
      <c r="M198" s="154"/>
      <c r="N198" s="157"/>
      <c r="O198" s="154"/>
      <c r="P198" s="154"/>
      <c r="Q198" s="154"/>
      <c r="R198" s="154"/>
      <c r="S198" s="154"/>
      <c r="T198" s="154"/>
      <c r="U198" s="154"/>
      <c r="V198" s="154"/>
      <c r="W198" s="154"/>
      <c r="X198" s="154"/>
      <c r="Y198" s="154"/>
      <c r="Z198" s="154"/>
      <c r="AA198" s="154"/>
      <c r="AB198" s="154"/>
      <c r="AC198" s="154"/>
      <c r="AD198" s="154"/>
      <c r="AE198" s="154"/>
      <c r="AF198" s="154"/>
      <c r="AG198" s="154"/>
      <c r="AH198" s="154"/>
      <c r="AI198" s="154"/>
    </row>
    <row r="199" spans="1:35" s="155" customFormat="1" x14ac:dyDescent="0.3">
      <c r="A199" s="154"/>
      <c r="B199" s="154"/>
      <c r="C199" s="154"/>
      <c r="D199" s="154"/>
      <c r="E199" s="154"/>
      <c r="F199" s="154"/>
      <c r="G199" s="154"/>
      <c r="H199" s="154"/>
      <c r="I199" s="154"/>
      <c r="J199" s="154"/>
      <c r="K199" s="154"/>
      <c r="L199" s="154"/>
      <c r="M199" s="154"/>
      <c r="N199" s="157"/>
      <c r="O199" s="154"/>
      <c r="P199" s="154"/>
      <c r="Q199" s="154"/>
      <c r="R199" s="154"/>
      <c r="S199" s="154"/>
      <c r="T199" s="154"/>
      <c r="U199" s="154"/>
      <c r="V199" s="154"/>
      <c r="W199" s="154"/>
      <c r="X199" s="154"/>
      <c r="Y199" s="154"/>
      <c r="Z199" s="154"/>
      <c r="AA199" s="154"/>
      <c r="AB199" s="154"/>
      <c r="AC199" s="154"/>
      <c r="AD199" s="154"/>
      <c r="AE199" s="154"/>
      <c r="AF199" s="154"/>
      <c r="AG199" s="154"/>
      <c r="AH199" s="154"/>
      <c r="AI199" s="154"/>
    </row>
    <row r="200" spans="1:35" s="155" customFormat="1" x14ac:dyDescent="0.3">
      <c r="A200" s="154"/>
      <c r="B200" s="154"/>
      <c r="C200" s="154"/>
      <c r="D200" s="154"/>
      <c r="E200" s="154"/>
      <c r="F200" s="154"/>
      <c r="G200" s="154"/>
      <c r="H200" s="154"/>
      <c r="I200" s="154"/>
      <c r="J200" s="154"/>
      <c r="K200" s="154"/>
      <c r="L200" s="154"/>
      <c r="M200" s="154"/>
      <c r="N200" s="157"/>
      <c r="O200" s="154"/>
      <c r="P200" s="154"/>
      <c r="Q200" s="154"/>
      <c r="R200" s="154"/>
      <c r="S200" s="154"/>
      <c r="T200" s="154"/>
      <c r="U200" s="154"/>
      <c r="V200" s="154"/>
      <c r="W200" s="154"/>
      <c r="X200" s="154"/>
      <c r="Y200" s="154"/>
      <c r="Z200" s="154"/>
      <c r="AA200" s="154"/>
      <c r="AB200" s="154"/>
      <c r="AC200" s="154"/>
      <c r="AD200" s="154"/>
      <c r="AE200" s="154"/>
      <c r="AF200" s="154"/>
      <c r="AG200" s="154"/>
      <c r="AH200" s="154"/>
      <c r="AI200" s="154"/>
    </row>
    <row r="201" spans="1:35" s="155" customFormat="1" x14ac:dyDescent="0.3">
      <c r="A201" s="154"/>
      <c r="B201" s="154"/>
      <c r="C201" s="154"/>
      <c r="D201" s="154"/>
      <c r="E201" s="154"/>
      <c r="F201" s="154"/>
      <c r="G201" s="154"/>
      <c r="H201" s="154"/>
      <c r="I201" s="154"/>
      <c r="J201" s="154"/>
      <c r="K201" s="154"/>
      <c r="L201" s="154"/>
      <c r="M201" s="154"/>
      <c r="N201" s="157"/>
      <c r="O201" s="154"/>
      <c r="P201" s="154"/>
      <c r="Q201" s="154"/>
      <c r="R201" s="154"/>
      <c r="S201" s="154"/>
      <c r="T201" s="154"/>
      <c r="U201" s="154"/>
      <c r="V201" s="154"/>
      <c r="W201" s="154"/>
      <c r="X201" s="154"/>
      <c r="Y201" s="154"/>
      <c r="Z201" s="154"/>
      <c r="AA201" s="154"/>
      <c r="AB201" s="154"/>
      <c r="AC201" s="154"/>
      <c r="AD201" s="154"/>
      <c r="AE201" s="154"/>
      <c r="AF201" s="154"/>
      <c r="AG201" s="154"/>
      <c r="AH201" s="154"/>
      <c r="AI201" s="154"/>
    </row>
    <row r="202" spans="1:35" s="155" customFormat="1" x14ac:dyDescent="0.3">
      <c r="A202" s="154"/>
      <c r="B202" s="154"/>
      <c r="C202" s="154"/>
      <c r="D202" s="154"/>
      <c r="E202" s="154"/>
      <c r="F202" s="154"/>
      <c r="G202" s="154"/>
      <c r="H202" s="154"/>
      <c r="I202" s="154"/>
      <c r="J202" s="154"/>
      <c r="K202" s="154"/>
      <c r="L202" s="154"/>
      <c r="M202" s="154"/>
      <c r="N202" s="157"/>
      <c r="O202" s="154"/>
      <c r="P202" s="154"/>
      <c r="Q202" s="154"/>
      <c r="R202" s="154"/>
      <c r="S202" s="154"/>
      <c r="T202" s="154"/>
      <c r="U202" s="154"/>
      <c r="V202" s="154"/>
      <c r="W202" s="154"/>
      <c r="X202" s="154"/>
      <c r="Y202" s="154"/>
      <c r="Z202" s="154"/>
      <c r="AA202" s="154"/>
      <c r="AB202" s="154"/>
      <c r="AC202" s="154"/>
      <c r="AD202" s="154"/>
      <c r="AE202" s="154"/>
      <c r="AF202" s="154"/>
      <c r="AG202" s="154"/>
      <c r="AH202" s="154"/>
      <c r="AI202" s="154"/>
    </row>
    <row r="203" spans="1:35" s="155" customFormat="1" x14ac:dyDescent="0.3">
      <c r="A203" s="154"/>
      <c r="B203" s="154"/>
      <c r="C203" s="154"/>
      <c r="D203" s="154"/>
      <c r="E203" s="154"/>
      <c r="F203" s="154"/>
      <c r="G203" s="154"/>
      <c r="H203" s="154"/>
      <c r="I203" s="154"/>
      <c r="J203" s="154"/>
      <c r="K203" s="154"/>
      <c r="L203" s="154"/>
      <c r="M203" s="154"/>
      <c r="N203" s="157"/>
      <c r="O203" s="154"/>
      <c r="P203" s="154"/>
      <c r="Q203" s="154"/>
      <c r="R203" s="154"/>
      <c r="S203" s="154"/>
      <c r="T203" s="154"/>
      <c r="U203" s="154"/>
      <c r="V203" s="154"/>
      <c r="W203" s="154"/>
      <c r="X203" s="154"/>
      <c r="Y203" s="154"/>
      <c r="Z203" s="154"/>
      <c r="AA203" s="154"/>
      <c r="AB203" s="154"/>
      <c r="AC203" s="154"/>
      <c r="AD203" s="154"/>
      <c r="AE203" s="154"/>
      <c r="AF203" s="154"/>
      <c r="AG203" s="154"/>
      <c r="AH203" s="154"/>
      <c r="AI203" s="154"/>
    </row>
    <row r="204" spans="1:35" s="155" customFormat="1" x14ac:dyDescent="0.3">
      <c r="A204" s="154"/>
      <c r="B204" s="154"/>
      <c r="C204" s="154"/>
      <c r="D204" s="154"/>
      <c r="E204" s="154"/>
      <c r="F204" s="154"/>
      <c r="G204" s="154"/>
      <c r="H204" s="154"/>
      <c r="I204" s="154"/>
      <c r="J204" s="154"/>
      <c r="K204" s="154"/>
      <c r="L204" s="154"/>
      <c r="M204" s="154"/>
      <c r="N204" s="157"/>
      <c r="O204" s="154"/>
      <c r="P204" s="154"/>
      <c r="Q204" s="154"/>
      <c r="R204" s="154"/>
      <c r="S204" s="154"/>
      <c r="T204" s="154"/>
      <c r="U204" s="154"/>
      <c r="V204" s="154"/>
      <c r="W204" s="154"/>
      <c r="X204" s="154"/>
      <c r="Y204" s="154"/>
      <c r="Z204" s="154"/>
      <c r="AA204" s="154"/>
      <c r="AB204" s="154"/>
      <c r="AC204" s="154"/>
      <c r="AD204" s="154"/>
      <c r="AE204" s="154"/>
      <c r="AF204" s="154"/>
      <c r="AG204" s="154"/>
      <c r="AH204" s="154"/>
      <c r="AI204" s="154"/>
    </row>
    <row r="205" spans="1:35" s="155" customFormat="1" x14ac:dyDescent="0.3">
      <c r="A205" s="154"/>
      <c r="B205" s="154"/>
      <c r="C205" s="154"/>
      <c r="D205" s="154"/>
      <c r="E205" s="154"/>
      <c r="F205" s="154"/>
      <c r="G205" s="154"/>
      <c r="H205" s="154"/>
      <c r="I205" s="154"/>
      <c r="J205" s="154"/>
      <c r="K205" s="154"/>
      <c r="L205" s="154"/>
      <c r="M205" s="154"/>
      <c r="N205" s="157"/>
      <c r="O205" s="154"/>
      <c r="P205" s="154"/>
      <c r="Q205" s="154"/>
      <c r="R205" s="154"/>
      <c r="S205" s="154"/>
      <c r="T205" s="154"/>
      <c r="U205" s="154"/>
      <c r="V205" s="154"/>
      <c r="W205" s="154"/>
      <c r="X205" s="154"/>
      <c r="Y205" s="154"/>
      <c r="Z205" s="154"/>
      <c r="AA205" s="154"/>
      <c r="AB205" s="154"/>
      <c r="AC205" s="154"/>
      <c r="AD205" s="154"/>
      <c r="AE205" s="154"/>
      <c r="AF205" s="154"/>
      <c r="AG205" s="154"/>
      <c r="AH205" s="154"/>
      <c r="AI205" s="154"/>
    </row>
    <row r="206" spans="1:35" s="155" customFormat="1" x14ac:dyDescent="0.3">
      <c r="A206" s="154"/>
      <c r="B206" s="154"/>
      <c r="C206" s="154"/>
      <c r="D206" s="154"/>
      <c r="E206" s="154"/>
      <c r="F206" s="154"/>
      <c r="G206" s="154"/>
      <c r="H206" s="154"/>
      <c r="I206" s="154"/>
      <c r="J206" s="154"/>
      <c r="K206" s="154"/>
      <c r="L206" s="154"/>
      <c r="M206" s="154"/>
      <c r="N206" s="157"/>
      <c r="O206" s="154"/>
      <c r="P206" s="154"/>
      <c r="Q206" s="154"/>
      <c r="R206" s="154"/>
      <c r="S206" s="154"/>
      <c r="T206" s="154"/>
      <c r="U206" s="154"/>
      <c r="V206" s="154"/>
      <c r="W206" s="154"/>
      <c r="X206" s="154"/>
      <c r="Y206" s="154"/>
      <c r="Z206" s="154"/>
      <c r="AA206" s="154"/>
      <c r="AB206" s="154"/>
      <c r="AC206" s="154"/>
      <c r="AD206" s="154"/>
      <c r="AE206" s="154"/>
      <c r="AF206" s="154"/>
      <c r="AG206" s="154"/>
      <c r="AH206" s="154"/>
      <c r="AI206" s="154"/>
    </row>
    <row r="207" spans="1:35" s="155" customFormat="1" x14ac:dyDescent="0.3">
      <c r="A207" s="154"/>
      <c r="B207" s="154"/>
      <c r="C207" s="154"/>
      <c r="D207" s="154"/>
      <c r="E207" s="154"/>
      <c r="F207" s="154"/>
      <c r="G207" s="154"/>
      <c r="H207" s="154"/>
      <c r="I207" s="154"/>
      <c r="J207" s="154"/>
      <c r="K207" s="154"/>
      <c r="L207" s="154"/>
      <c r="M207" s="154"/>
      <c r="N207" s="157"/>
      <c r="O207" s="154"/>
      <c r="P207" s="154"/>
      <c r="Q207" s="154"/>
      <c r="R207" s="154"/>
      <c r="S207" s="154"/>
      <c r="T207" s="154"/>
      <c r="U207" s="154"/>
      <c r="V207" s="154"/>
      <c r="W207" s="154"/>
      <c r="X207" s="154"/>
      <c r="Y207" s="154"/>
      <c r="Z207" s="154"/>
      <c r="AA207" s="154"/>
      <c r="AB207" s="154"/>
      <c r="AC207" s="154"/>
      <c r="AD207" s="154"/>
      <c r="AE207" s="154"/>
      <c r="AF207" s="154"/>
      <c r="AG207" s="154"/>
      <c r="AH207" s="154"/>
      <c r="AI207" s="154"/>
    </row>
    <row r="208" spans="1:35" s="155" customFormat="1" x14ac:dyDescent="0.3">
      <c r="A208" s="154"/>
      <c r="B208" s="154"/>
      <c r="C208" s="154"/>
      <c r="D208" s="154"/>
      <c r="E208" s="154"/>
      <c r="F208" s="154"/>
      <c r="G208" s="154"/>
      <c r="H208" s="154"/>
      <c r="I208" s="154"/>
      <c r="J208" s="154"/>
      <c r="K208" s="154"/>
      <c r="L208" s="154"/>
      <c r="M208" s="154"/>
      <c r="N208" s="157"/>
      <c r="O208" s="154"/>
      <c r="P208" s="154"/>
      <c r="Q208" s="154"/>
      <c r="R208" s="154"/>
      <c r="S208" s="154"/>
      <c r="T208" s="154"/>
      <c r="U208" s="154"/>
      <c r="V208" s="154"/>
      <c r="W208" s="154"/>
      <c r="X208" s="154"/>
      <c r="Y208" s="154"/>
      <c r="Z208" s="154"/>
      <c r="AA208" s="154"/>
      <c r="AB208" s="154"/>
      <c r="AC208" s="154"/>
      <c r="AD208" s="154"/>
      <c r="AE208" s="154"/>
      <c r="AF208" s="154"/>
      <c r="AG208" s="154"/>
      <c r="AH208" s="154"/>
      <c r="AI208" s="154"/>
    </row>
    <row r="209" spans="1:35" s="155" customFormat="1" x14ac:dyDescent="0.3">
      <c r="A209" s="154"/>
      <c r="B209" s="154"/>
      <c r="C209" s="154"/>
      <c r="D209" s="154"/>
      <c r="E209" s="154"/>
      <c r="F209" s="154"/>
      <c r="G209" s="154"/>
      <c r="H209" s="154"/>
      <c r="I209" s="154"/>
      <c r="J209" s="154"/>
      <c r="K209" s="154"/>
      <c r="L209" s="154"/>
      <c r="M209" s="154"/>
      <c r="N209" s="157"/>
      <c r="O209" s="154"/>
      <c r="P209" s="154"/>
      <c r="Q209" s="154"/>
      <c r="R209" s="154"/>
      <c r="S209" s="154"/>
      <c r="T209" s="154"/>
      <c r="U209" s="154"/>
      <c r="V209" s="154"/>
      <c r="W209" s="154"/>
      <c r="X209" s="154"/>
      <c r="Y209" s="154"/>
      <c r="Z209" s="154"/>
      <c r="AA209" s="154"/>
      <c r="AB209" s="154"/>
      <c r="AC209" s="154"/>
      <c r="AD209" s="154"/>
      <c r="AE209" s="154"/>
      <c r="AF209" s="154"/>
      <c r="AG209" s="154"/>
      <c r="AH209" s="154"/>
      <c r="AI209" s="154"/>
    </row>
    <row r="210" spans="1:35" s="155" customFormat="1" x14ac:dyDescent="0.3">
      <c r="A210" s="154"/>
      <c r="B210" s="154"/>
      <c r="C210" s="154"/>
      <c r="D210" s="154"/>
      <c r="E210" s="154"/>
      <c r="F210" s="154"/>
      <c r="G210" s="154"/>
      <c r="H210" s="154"/>
      <c r="I210" s="154"/>
      <c r="J210" s="154"/>
      <c r="K210" s="154"/>
      <c r="L210" s="154"/>
      <c r="M210" s="154"/>
      <c r="N210" s="157"/>
      <c r="O210" s="154"/>
      <c r="P210" s="154"/>
      <c r="Q210" s="154"/>
      <c r="R210" s="154"/>
      <c r="S210" s="154"/>
      <c r="T210" s="154"/>
      <c r="U210" s="154"/>
      <c r="V210" s="154"/>
      <c r="W210" s="154"/>
      <c r="X210" s="154"/>
      <c r="Y210" s="154"/>
      <c r="Z210" s="154"/>
      <c r="AA210" s="154"/>
      <c r="AB210" s="154"/>
      <c r="AC210" s="154"/>
      <c r="AD210" s="154"/>
      <c r="AE210" s="154"/>
      <c r="AF210" s="154"/>
      <c r="AG210" s="154"/>
      <c r="AH210" s="154"/>
      <c r="AI210" s="154"/>
    </row>
    <row r="211" spans="1:35" s="155" customFormat="1" x14ac:dyDescent="0.3">
      <c r="A211" s="154"/>
      <c r="B211" s="154"/>
      <c r="C211" s="154"/>
      <c r="D211" s="154"/>
      <c r="E211" s="154"/>
      <c r="F211" s="154"/>
      <c r="G211" s="154"/>
      <c r="H211" s="154"/>
      <c r="I211" s="154"/>
      <c r="J211" s="154"/>
      <c r="K211" s="154"/>
      <c r="L211" s="154"/>
      <c r="M211" s="154"/>
      <c r="N211" s="157"/>
      <c r="O211" s="154"/>
      <c r="P211" s="154"/>
      <c r="Q211" s="154"/>
      <c r="R211" s="154"/>
      <c r="S211" s="154"/>
      <c r="T211" s="154"/>
      <c r="U211" s="154"/>
      <c r="V211" s="154"/>
      <c r="W211" s="154"/>
      <c r="X211" s="154"/>
      <c r="Y211" s="154"/>
      <c r="Z211" s="154"/>
      <c r="AA211" s="154"/>
      <c r="AB211" s="154"/>
      <c r="AC211" s="154"/>
      <c r="AD211" s="154"/>
      <c r="AE211" s="154"/>
      <c r="AF211" s="154"/>
      <c r="AG211" s="154"/>
      <c r="AH211" s="154"/>
      <c r="AI211" s="154"/>
    </row>
    <row r="212" spans="1:35" s="155" customFormat="1" x14ac:dyDescent="0.3">
      <c r="A212" s="154"/>
      <c r="B212" s="154"/>
      <c r="C212" s="154"/>
      <c r="D212" s="154"/>
      <c r="E212" s="154"/>
      <c r="F212" s="154"/>
      <c r="G212" s="154"/>
      <c r="H212" s="154"/>
      <c r="I212" s="154"/>
      <c r="J212" s="154"/>
      <c r="K212" s="154"/>
      <c r="L212" s="154"/>
      <c r="M212" s="154"/>
      <c r="N212" s="157"/>
      <c r="O212" s="154"/>
      <c r="P212" s="154"/>
      <c r="Q212" s="154"/>
      <c r="R212" s="154"/>
      <c r="S212" s="154"/>
      <c r="T212" s="154"/>
      <c r="U212" s="154"/>
      <c r="V212" s="154"/>
      <c r="W212" s="154"/>
      <c r="X212" s="154"/>
      <c r="Y212" s="154"/>
      <c r="Z212" s="154"/>
      <c r="AA212" s="154"/>
      <c r="AB212" s="154"/>
      <c r="AC212" s="154"/>
      <c r="AD212" s="154"/>
      <c r="AE212" s="154"/>
      <c r="AF212" s="154"/>
      <c r="AG212" s="154"/>
      <c r="AH212" s="154"/>
      <c r="AI212" s="154"/>
    </row>
    <row r="213" spans="1:35" s="155" customFormat="1" x14ac:dyDescent="0.3">
      <c r="A213" s="154"/>
      <c r="B213" s="154"/>
      <c r="C213" s="154"/>
      <c r="D213" s="154"/>
      <c r="E213" s="154"/>
      <c r="F213" s="154"/>
      <c r="G213" s="154"/>
      <c r="H213" s="154"/>
      <c r="I213" s="154"/>
      <c r="J213" s="154"/>
      <c r="K213" s="154"/>
      <c r="L213" s="154"/>
      <c r="M213" s="154"/>
      <c r="N213" s="157"/>
      <c r="O213" s="154"/>
      <c r="P213" s="154"/>
      <c r="Q213" s="154"/>
      <c r="R213" s="154"/>
      <c r="S213" s="154"/>
      <c r="T213" s="154"/>
      <c r="U213" s="154"/>
      <c r="V213" s="154"/>
      <c r="W213" s="154"/>
      <c r="X213" s="154"/>
      <c r="Y213" s="154"/>
      <c r="Z213" s="154"/>
      <c r="AA213" s="154"/>
      <c r="AB213" s="154"/>
      <c r="AC213" s="154"/>
      <c r="AD213" s="154"/>
      <c r="AE213" s="154"/>
      <c r="AF213" s="154"/>
      <c r="AG213" s="154"/>
      <c r="AH213" s="154"/>
      <c r="AI213" s="154"/>
    </row>
    <row r="214" spans="1:35" s="155" customFormat="1" x14ac:dyDescent="0.3">
      <c r="A214" s="154"/>
      <c r="B214" s="154"/>
      <c r="C214" s="154"/>
      <c r="D214" s="154"/>
      <c r="E214" s="154"/>
      <c r="F214" s="154"/>
      <c r="G214" s="154"/>
      <c r="H214" s="154"/>
      <c r="I214" s="154"/>
      <c r="J214" s="154"/>
      <c r="K214" s="154"/>
      <c r="L214" s="154"/>
      <c r="M214" s="154"/>
      <c r="N214" s="157"/>
      <c r="O214" s="154"/>
      <c r="P214" s="154"/>
      <c r="Q214" s="154"/>
      <c r="R214" s="154"/>
      <c r="S214" s="154"/>
      <c r="T214" s="154"/>
      <c r="U214" s="154"/>
      <c r="V214" s="154"/>
      <c r="W214" s="154"/>
      <c r="X214" s="154"/>
      <c r="Y214" s="154"/>
      <c r="Z214" s="154"/>
      <c r="AA214" s="154"/>
      <c r="AB214" s="154"/>
      <c r="AC214" s="154"/>
      <c r="AD214" s="154"/>
      <c r="AE214" s="154"/>
      <c r="AF214" s="154"/>
      <c r="AG214" s="154"/>
      <c r="AH214" s="154"/>
      <c r="AI214" s="154"/>
    </row>
    <row r="215" spans="1:35" s="155" customFormat="1" x14ac:dyDescent="0.3">
      <c r="A215" s="154"/>
      <c r="B215" s="154"/>
      <c r="C215" s="154"/>
      <c r="D215" s="154"/>
      <c r="E215" s="154"/>
      <c r="F215" s="154"/>
      <c r="G215" s="154"/>
      <c r="H215" s="154"/>
      <c r="I215" s="154"/>
      <c r="J215" s="154"/>
      <c r="K215" s="154"/>
      <c r="L215" s="154"/>
      <c r="M215" s="154"/>
      <c r="N215" s="157"/>
      <c r="O215" s="154"/>
      <c r="P215" s="154"/>
      <c r="Q215" s="154"/>
      <c r="R215" s="154"/>
      <c r="S215" s="154"/>
      <c r="T215" s="154"/>
      <c r="U215" s="154"/>
      <c r="V215" s="154"/>
      <c r="W215" s="154"/>
      <c r="X215" s="154"/>
      <c r="Y215" s="154"/>
      <c r="Z215" s="154"/>
      <c r="AA215" s="154"/>
      <c r="AB215" s="154"/>
      <c r="AC215" s="154"/>
      <c r="AD215" s="154"/>
      <c r="AE215" s="154"/>
      <c r="AF215" s="154"/>
      <c r="AG215" s="154"/>
      <c r="AH215" s="154"/>
      <c r="AI215" s="154"/>
    </row>
    <row r="216" spans="1:35" s="155" customFormat="1" x14ac:dyDescent="0.3">
      <c r="A216" s="154"/>
      <c r="B216" s="154"/>
      <c r="C216" s="154"/>
      <c r="D216" s="154"/>
      <c r="E216" s="154"/>
      <c r="F216" s="154"/>
      <c r="G216" s="154"/>
      <c r="H216" s="154"/>
      <c r="I216" s="154"/>
      <c r="J216" s="154"/>
      <c r="K216" s="154"/>
      <c r="L216" s="154"/>
      <c r="M216" s="154"/>
      <c r="N216" s="157"/>
      <c r="O216" s="154"/>
      <c r="P216" s="154"/>
      <c r="Q216" s="154"/>
      <c r="R216" s="154"/>
      <c r="S216" s="154"/>
      <c r="T216" s="154"/>
      <c r="U216" s="154"/>
      <c r="V216" s="154"/>
      <c r="W216" s="154"/>
      <c r="X216" s="154"/>
      <c r="Y216" s="154"/>
      <c r="Z216" s="154"/>
      <c r="AA216" s="154"/>
      <c r="AB216" s="154"/>
      <c r="AC216" s="154"/>
      <c r="AD216" s="154"/>
      <c r="AE216" s="154"/>
      <c r="AF216" s="154"/>
      <c r="AG216" s="154"/>
      <c r="AH216" s="154"/>
      <c r="AI216" s="154"/>
    </row>
    <row r="217" spans="1:35" s="155" customFormat="1" x14ac:dyDescent="0.3">
      <c r="A217" s="154"/>
      <c r="B217" s="154"/>
      <c r="C217" s="154"/>
      <c r="D217" s="154"/>
      <c r="E217" s="154"/>
      <c r="F217" s="154"/>
      <c r="G217" s="154"/>
      <c r="H217" s="154"/>
      <c r="I217" s="154"/>
      <c r="J217" s="154"/>
      <c r="K217" s="154"/>
      <c r="L217" s="154"/>
      <c r="M217" s="154"/>
      <c r="N217" s="157"/>
      <c r="O217" s="154"/>
      <c r="P217" s="154"/>
      <c r="Q217" s="154"/>
      <c r="R217" s="154"/>
      <c r="S217" s="154"/>
      <c r="T217" s="154"/>
      <c r="U217" s="154"/>
      <c r="V217" s="154"/>
      <c r="W217" s="154"/>
      <c r="X217" s="154"/>
      <c r="Y217" s="154"/>
      <c r="Z217" s="154"/>
      <c r="AA217" s="154"/>
      <c r="AB217" s="154"/>
      <c r="AC217" s="154"/>
      <c r="AD217" s="154"/>
      <c r="AE217" s="154"/>
      <c r="AF217" s="154"/>
      <c r="AG217" s="154"/>
      <c r="AH217" s="154"/>
      <c r="AI217" s="154"/>
    </row>
    <row r="218" spans="1:35" s="155" customFormat="1" x14ac:dyDescent="0.3">
      <c r="A218" s="154"/>
      <c r="B218" s="154"/>
      <c r="C218" s="154"/>
      <c r="D218" s="154"/>
      <c r="E218" s="154"/>
      <c r="F218" s="154"/>
      <c r="G218" s="154"/>
      <c r="H218" s="154"/>
      <c r="I218" s="154"/>
      <c r="J218" s="154"/>
      <c r="K218" s="154"/>
      <c r="L218" s="154"/>
      <c r="M218" s="154"/>
      <c r="N218" s="157"/>
      <c r="O218" s="154"/>
      <c r="P218" s="154"/>
      <c r="Q218" s="154"/>
      <c r="R218" s="154"/>
      <c r="S218" s="154"/>
      <c r="T218" s="154"/>
      <c r="U218" s="154"/>
      <c r="V218" s="154"/>
      <c r="W218" s="154"/>
      <c r="X218" s="154"/>
      <c r="Y218" s="154"/>
      <c r="Z218" s="154"/>
      <c r="AA218" s="154"/>
      <c r="AB218" s="154"/>
      <c r="AC218" s="154"/>
      <c r="AD218" s="154"/>
      <c r="AE218" s="154"/>
      <c r="AF218" s="154"/>
      <c r="AG218" s="154"/>
      <c r="AH218" s="154"/>
      <c r="AI218" s="154"/>
    </row>
    <row r="219" spans="1:35" s="155" customFormat="1" x14ac:dyDescent="0.3">
      <c r="A219" s="154"/>
      <c r="B219" s="154"/>
      <c r="C219" s="154"/>
      <c r="D219" s="154"/>
      <c r="E219" s="154"/>
      <c r="F219" s="154"/>
      <c r="G219" s="154"/>
      <c r="H219" s="154"/>
      <c r="I219" s="154"/>
      <c r="J219" s="154"/>
      <c r="K219" s="154"/>
      <c r="L219" s="154"/>
      <c r="M219" s="154"/>
      <c r="N219" s="157"/>
      <c r="O219" s="154"/>
      <c r="P219" s="154"/>
      <c r="Q219" s="154"/>
      <c r="R219" s="154"/>
      <c r="S219" s="154"/>
      <c r="T219" s="154"/>
      <c r="U219" s="154"/>
      <c r="V219" s="154"/>
      <c r="W219" s="154"/>
      <c r="X219" s="154"/>
      <c r="Y219" s="154"/>
      <c r="Z219" s="154"/>
      <c r="AA219" s="154"/>
      <c r="AB219" s="154"/>
      <c r="AC219" s="154"/>
      <c r="AD219" s="154"/>
      <c r="AE219" s="154"/>
      <c r="AF219" s="154"/>
      <c r="AG219" s="154"/>
      <c r="AH219" s="154"/>
      <c r="AI219" s="154"/>
    </row>
    <row r="220" spans="1:35" s="155" customFormat="1" x14ac:dyDescent="0.3">
      <c r="A220" s="154"/>
      <c r="B220" s="154"/>
      <c r="C220" s="154"/>
      <c r="D220" s="154"/>
      <c r="E220" s="154"/>
      <c r="F220" s="154"/>
      <c r="G220" s="154"/>
      <c r="H220" s="154"/>
      <c r="I220" s="154"/>
      <c r="J220" s="154"/>
      <c r="K220" s="154"/>
      <c r="L220" s="154"/>
      <c r="M220" s="154"/>
      <c r="N220" s="157"/>
      <c r="O220" s="154"/>
      <c r="P220" s="154"/>
      <c r="Q220" s="154"/>
      <c r="R220" s="154"/>
      <c r="S220" s="154"/>
      <c r="T220" s="154"/>
      <c r="U220" s="154"/>
      <c r="V220" s="154"/>
      <c r="W220" s="154"/>
      <c r="X220" s="154"/>
      <c r="Y220" s="154"/>
      <c r="Z220" s="154"/>
      <c r="AA220" s="154"/>
      <c r="AB220" s="154"/>
      <c r="AC220" s="154"/>
      <c r="AD220" s="154"/>
      <c r="AE220" s="154"/>
      <c r="AF220" s="154"/>
      <c r="AG220" s="154"/>
      <c r="AH220" s="154"/>
      <c r="AI220" s="154"/>
    </row>
    <row r="221" spans="1:35" s="155" customFormat="1" x14ac:dyDescent="0.3">
      <c r="A221" s="154"/>
      <c r="B221" s="154"/>
      <c r="C221" s="154"/>
      <c r="D221" s="154"/>
      <c r="E221" s="154"/>
      <c r="F221" s="154"/>
      <c r="G221" s="154"/>
      <c r="H221" s="154"/>
      <c r="I221" s="154"/>
      <c r="J221" s="154"/>
      <c r="K221" s="154"/>
      <c r="L221" s="154"/>
      <c r="M221" s="154"/>
      <c r="N221" s="157"/>
      <c r="O221" s="154"/>
      <c r="P221" s="154"/>
      <c r="Q221" s="154"/>
      <c r="R221" s="154"/>
      <c r="S221" s="154"/>
      <c r="T221" s="154"/>
      <c r="U221" s="154"/>
      <c r="V221" s="154"/>
      <c r="W221" s="154"/>
      <c r="X221" s="154"/>
      <c r="Y221" s="154"/>
      <c r="Z221" s="154"/>
      <c r="AA221" s="154"/>
      <c r="AB221" s="154"/>
      <c r="AC221" s="154"/>
      <c r="AD221" s="154"/>
      <c r="AE221" s="154"/>
      <c r="AF221" s="154"/>
      <c r="AG221" s="154"/>
      <c r="AH221" s="154"/>
      <c r="AI221" s="154"/>
    </row>
    <row r="222" spans="1:35" s="155" customFormat="1" x14ac:dyDescent="0.3">
      <c r="A222" s="154"/>
      <c r="B222" s="154"/>
      <c r="C222" s="154"/>
      <c r="D222" s="154"/>
      <c r="E222" s="154"/>
      <c r="F222" s="154"/>
      <c r="G222" s="154"/>
      <c r="H222" s="154"/>
      <c r="I222" s="154"/>
      <c r="J222" s="154"/>
      <c r="K222" s="154"/>
      <c r="L222" s="154"/>
      <c r="M222" s="154"/>
      <c r="N222" s="157"/>
      <c r="O222" s="154"/>
      <c r="P222" s="154"/>
      <c r="Q222" s="154"/>
      <c r="R222" s="154"/>
      <c r="S222" s="154"/>
      <c r="T222" s="154"/>
      <c r="U222" s="154"/>
      <c r="V222" s="154"/>
      <c r="W222" s="154"/>
      <c r="X222" s="154"/>
      <c r="Y222" s="154"/>
      <c r="Z222" s="154"/>
      <c r="AA222" s="154"/>
      <c r="AB222" s="154"/>
      <c r="AC222" s="154"/>
      <c r="AD222" s="154"/>
      <c r="AE222" s="154"/>
      <c r="AF222" s="154"/>
      <c r="AG222" s="154"/>
      <c r="AH222" s="154"/>
      <c r="AI222" s="154"/>
    </row>
    <row r="223" spans="1:35" s="155" customFormat="1" x14ac:dyDescent="0.3">
      <c r="A223" s="154"/>
      <c r="B223" s="154"/>
      <c r="C223" s="154"/>
      <c r="D223" s="154"/>
      <c r="E223" s="154"/>
      <c r="F223" s="154"/>
      <c r="G223" s="154"/>
      <c r="H223" s="154"/>
      <c r="I223" s="154"/>
      <c r="J223" s="154"/>
      <c r="K223" s="154"/>
      <c r="L223" s="154"/>
      <c r="M223" s="154"/>
      <c r="N223" s="157"/>
      <c r="O223" s="154"/>
      <c r="P223" s="154"/>
      <c r="Q223" s="154"/>
      <c r="R223" s="154"/>
      <c r="S223" s="154"/>
      <c r="T223" s="154"/>
      <c r="U223" s="154"/>
      <c r="V223" s="154"/>
      <c r="W223" s="154"/>
      <c r="X223" s="154"/>
      <c r="Y223" s="154"/>
      <c r="Z223" s="154"/>
      <c r="AA223" s="154"/>
      <c r="AB223" s="154"/>
      <c r="AC223" s="154"/>
      <c r="AD223" s="154"/>
      <c r="AE223" s="154"/>
      <c r="AF223" s="154"/>
      <c r="AG223" s="154"/>
      <c r="AH223" s="154"/>
      <c r="AI223" s="154"/>
    </row>
    <row r="224" spans="1:35" s="155" customFormat="1" x14ac:dyDescent="0.3">
      <c r="A224" s="154"/>
      <c r="B224" s="154"/>
      <c r="C224" s="154"/>
      <c r="D224" s="154"/>
      <c r="E224" s="154"/>
      <c r="F224" s="154"/>
      <c r="G224" s="154"/>
      <c r="H224" s="154"/>
      <c r="I224" s="154"/>
      <c r="J224" s="154"/>
      <c r="K224" s="154"/>
      <c r="L224" s="154"/>
      <c r="M224" s="154"/>
      <c r="N224" s="157"/>
      <c r="O224" s="154"/>
      <c r="P224" s="154"/>
      <c r="Q224" s="154"/>
      <c r="R224" s="154"/>
      <c r="S224" s="154"/>
      <c r="T224" s="154"/>
      <c r="U224" s="154"/>
      <c r="V224" s="154"/>
      <c r="W224" s="154"/>
      <c r="X224" s="154"/>
      <c r="Y224" s="154"/>
      <c r="Z224" s="154"/>
      <c r="AA224" s="154"/>
      <c r="AB224" s="154"/>
      <c r="AC224" s="154"/>
      <c r="AD224" s="154"/>
      <c r="AE224" s="154"/>
      <c r="AF224" s="154"/>
      <c r="AG224" s="154"/>
      <c r="AH224" s="154"/>
      <c r="AI224" s="154"/>
    </row>
    <row r="225" spans="1:35" s="155" customFormat="1" x14ac:dyDescent="0.3">
      <c r="A225" s="154"/>
      <c r="B225" s="154"/>
      <c r="C225" s="154"/>
      <c r="D225" s="154"/>
      <c r="E225" s="154"/>
      <c r="F225" s="154"/>
      <c r="G225" s="154"/>
      <c r="H225" s="154"/>
      <c r="I225" s="154"/>
      <c r="J225" s="154"/>
      <c r="K225" s="154"/>
      <c r="L225" s="154"/>
      <c r="M225" s="154"/>
      <c r="N225" s="157"/>
      <c r="O225" s="154"/>
      <c r="P225" s="154"/>
      <c r="Q225" s="154"/>
      <c r="R225" s="154"/>
      <c r="S225" s="154"/>
      <c r="T225" s="154"/>
      <c r="U225" s="154"/>
      <c r="V225" s="154"/>
      <c r="W225" s="154"/>
      <c r="X225" s="154"/>
      <c r="Y225" s="154"/>
      <c r="Z225" s="154"/>
      <c r="AA225" s="154"/>
      <c r="AB225" s="154"/>
      <c r="AC225" s="154"/>
      <c r="AD225" s="154"/>
      <c r="AE225" s="154"/>
      <c r="AF225" s="154"/>
      <c r="AG225" s="154"/>
      <c r="AH225" s="154"/>
      <c r="AI225" s="154"/>
    </row>
    <row r="226" spans="1:35" s="155" customFormat="1" x14ac:dyDescent="0.3">
      <c r="A226" s="154"/>
      <c r="B226" s="154"/>
      <c r="C226" s="154"/>
      <c r="D226" s="154"/>
      <c r="E226" s="154"/>
      <c r="F226" s="154"/>
      <c r="G226" s="154"/>
      <c r="H226" s="154"/>
      <c r="I226" s="154"/>
      <c r="J226" s="154"/>
      <c r="K226" s="154"/>
      <c r="L226" s="154"/>
      <c r="M226" s="154"/>
      <c r="N226" s="157"/>
      <c r="O226" s="154"/>
      <c r="P226" s="154"/>
      <c r="Q226" s="154"/>
      <c r="R226" s="154"/>
      <c r="S226" s="154"/>
      <c r="T226" s="154"/>
      <c r="U226" s="154"/>
      <c r="V226" s="154"/>
      <c r="W226" s="154"/>
      <c r="X226" s="154"/>
      <c r="Y226" s="154"/>
      <c r="Z226" s="154"/>
      <c r="AA226" s="154"/>
      <c r="AB226" s="154"/>
      <c r="AC226" s="154"/>
      <c r="AD226" s="154"/>
      <c r="AE226" s="154"/>
      <c r="AF226" s="154"/>
      <c r="AG226" s="154"/>
      <c r="AH226" s="154"/>
      <c r="AI226" s="154"/>
    </row>
    <row r="227" spans="1:35" s="155" customFormat="1" x14ac:dyDescent="0.3">
      <c r="A227" s="154"/>
      <c r="B227" s="154"/>
      <c r="C227" s="154"/>
      <c r="D227" s="154"/>
      <c r="E227" s="154"/>
      <c r="F227" s="154"/>
      <c r="G227" s="154"/>
      <c r="H227" s="154"/>
      <c r="I227" s="154"/>
      <c r="J227" s="154"/>
      <c r="K227" s="154"/>
      <c r="L227" s="154"/>
      <c r="M227" s="154"/>
      <c r="N227" s="157"/>
      <c r="O227" s="154"/>
      <c r="P227" s="154"/>
      <c r="Q227" s="154"/>
      <c r="R227" s="154"/>
      <c r="S227" s="154"/>
      <c r="T227" s="154"/>
      <c r="U227" s="154"/>
      <c r="V227" s="154"/>
      <c r="W227" s="154"/>
      <c r="X227" s="154"/>
      <c r="Y227" s="154"/>
      <c r="Z227" s="154"/>
      <c r="AA227" s="154"/>
      <c r="AB227" s="154"/>
      <c r="AC227" s="154"/>
      <c r="AD227" s="154"/>
      <c r="AE227" s="154"/>
      <c r="AF227" s="154"/>
      <c r="AG227" s="154"/>
      <c r="AH227" s="154"/>
      <c r="AI227" s="154"/>
    </row>
    <row r="228" spans="1:35" s="155" customFormat="1" x14ac:dyDescent="0.3">
      <c r="A228" s="154"/>
      <c r="B228" s="154"/>
      <c r="C228" s="154"/>
      <c r="D228" s="154"/>
      <c r="E228" s="154"/>
      <c r="F228" s="154"/>
      <c r="G228" s="154"/>
      <c r="H228" s="154"/>
      <c r="I228" s="154"/>
      <c r="J228" s="154"/>
      <c r="K228" s="154"/>
      <c r="L228" s="154"/>
      <c r="M228" s="154"/>
      <c r="N228" s="157"/>
      <c r="O228" s="154"/>
      <c r="P228" s="154"/>
      <c r="Q228" s="154"/>
      <c r="R228" s="154"/>
      <c r="S228" s="154"/>
      <c r="T228" s="154"/>
      <c r="U228" s="154"/>
      <c r="V228" s="154"/>
      <c r="W228" s="154"/>
      <c r="X228" s="154"/>
      <c r="Y228" s="154"/>
      <c r="Z228" s="154"/>
      <c r="AA228" s="154"/>
      <c r="AB228" s="154"/>
      <c r="AC228" s="154"/>
      <c r="AD228" s="154"/>
      <c r="AE228" s="154"/>
      <c r="AF228" s="154"/>
      <c r="AG228" s="154"/>
      <c r="AH228" s="154"/>
      <c r="AI228" s="154"/>
    </row>
    <row r="229" spans="1:35" s="155" customFormat="1" x14ac:dyDescent="0.3">
      <c r="A229" s="154"/>
      <c r="B229" s="154"/>
      <c r="C229" s="154"/>
      <c r="D229" s="154"/>
      <c r="E229" s="154"/>
      <c r="F229" s="154"/>
      <c r="G229" s="154"/>
      <c r="H229" s="154"/>
      <c r="I229" s="154"/>
      <c r="J229" s="154"/>
      <c r="K229" s="154"/>
      <c r="L229" s="154"/>
      <c r="M229" s="154"/>
      <c r="N229" s="157"/>
      <c r="O229" s="154"/>
      <c r="P229" s="154"/>
      <c r="Q229" s="154"/>
      <c r="R229" s="154"/>
      <c r="S229" s="154"/>
      <c r="T229" s="154"/>
      <c r="U229" s="154"/>
      <c r="V229" s="154"/>
      <c r="W229" s="154"/>
      <c r="X229" s="154"/>
      <c r="Y229" s="154"/>
      <c r="Z229" s="154"/>
      <c r="AA229" s="154"/>
      <c r="AB229" s="154"/>
      <c r="AC229" s="154"/>
      <c r="AD229" s="154"/>
      <c r="AE229" s="154"/>
      <c r="AF229" s="154"/>
      <c r="AG229" s="154"/>
      <c r="AH229" s="154"/>
      <c r="AI229" s="154"/>
    </row>
    <row r="230" spans="1:35" s="155" customFormat="1" x14ac:dyDescent="0.3">
      <c r="A230" s="154"/>
      <c r="B230" s="154"/>
      <c r="C230" s="154"/>
      <c r="D230" s="154"/>
      <c r="E230" s="154"/>
      <c r="F230" s="154"/>
      <c r="G230" s="154"/>
      <c r="H230" s="154"/>
      <c r="I230" s="154"/>
      <c r="J230" s="154"/>
      <c r="K230" s="154"/>
      <c r="L230" s="154"/>
      <c r="M230" s="154"/>
      <c r="N230" s="157"/>
      <c r="O230" s="154"/>
      <c r="P230" s="154"/>
      <c r="Q230" s="154"/>
      <c r="R230" s="154"/>
      <c r="S230" s="154"/>
      <c r="T230" s="154"/>
      <c r="U230" s="154"/>
      <c r="V230" s="154"/>
      <c r="W230" s="154"/>
      <c r="X230" s="154"/>
      <c r="Y230" s="154"/>
      <c r="Z230" s="154"/>
      <c r="AA230" s="154"/>
      <c r="AB230" s="154"/>
      <c r="AC230" s="154"/>
      <c r="AD230" s="154"/>
      <c r="AE230" s="154"/>
      <c r="AF230" s="154"/>
      <c r="AG230" s="154"/>
      <c r="AH230" s="154"/>
      <c r="AI230" s="154"/>
    </row>
    <row r="231" spans="1:35" s="155" customFormat="1" x14ac:dyDescent="0.3">
      <c r="A231" s="154"/>
      <c r="B231" s="154"/>
      <c r="C231" s="154"/>
      <c r="D231" s="154"/>
      <c r="E231" s="154"/>
      <c r="F231" s="154"/>
      <c r="G231" s="154"/>
      <c r="H231" s="154"/>
      <c r="I231" s="154"/>
      <c r="J231" s="154"/>
      <c r="K231" s="154"/>
      <c r="L231" s="154"/>
      <c r="M231" s="154"/>
      <c r="N231" s="157"/>
      <c r="O231" s="154"/>
      <c r="P231" s="154"/>
      <c r="Q231" s="154"/>
      <c r="R231" s="154"/>
      <c r="S231" s="154"/>
      <c r="T231" s="154"/>
      <c r="U231" s="154"/>
      <c r="V231" s="154"/>
      <c r="W231" s="154"/>
      <c r="X231" s="154"/>
      <c r="Y231" s="154"/>
      <c r="Z231" s="154"/>
      <c r="AA231" s="154"/>
      <c r="AB231" s="154"/>
      <c r="AC231" s="154"/>
      <c r="AD231" s="154"/>
      <c r="AE231" s="154"/>
      <c r="AF231" s="154"/>
      <c r="AG231" s="154"/>
      <c r="AH231" s="154"/>
      <c r="AI231" s="154"/>
    </row>
    <row r="232" spans="1:35" s="155" customFormat="1" x14ac:dyDescent="0.3">
      <c r="A232" s="154"/>
      <c r="B232" s="154"/>
      <c r="C232" s="154"/>
      <c r="D232" s="154"/>
      <c r="E232" s="154"/>
      <c r="F232" s="154"/>
      <c r="G232" s="154"/>
      <c r="H232" s="154"/>
      <c r="I232" s="154"/>
      <c r="J232" s="154"/>
      <c r="K232" s="154"/>
      <c r="L232" s="154"/>
      <c r="M232" s="154"/>
      <c r="N232" s="157"/>
      <c r="O232" s="154"/>
      <c r="P232" s="154"/>
      <c r="Q232" s="154"/>
      <c r="R232" s="154"/>
      <c r="S232" s="154"/>
      <c r="T232" s="154"/>
      <c r="U232" s="154"/>
      <c r="V232" s="154"/>
      <c r="W232" s="154"/>
      <c r="X232" s="154"/>
      <c r="Y232" s="154"/>
      <c r="Z232" s="154"/>
      <c r="AA232" s="154"/>
      <c r="AB232" s="154"/>
      <c r="AC232" s="154"/>
      <c r="AD232" s="154"/>
      <c r="AE232" s="154"/>
      <c r="AF232" s="154"/>
      <c r="AG232" s="154"/>
      <c r="AH232" s="154"/>
      <c r="AI232" s="154"/>
    </row>
    <row r="233" spans="1:35" s="155" customFormat="1" x14ac:dyDescent="0.3">
      <c r="A233" s="154"/>
      <c r="B233" s="154"/>
      <c r="C233" s="154"/>
      <c r="D233" s="154"/>
      <c r="E233" s="154"/>
      <c r="F233" s="154"/>
      <c r="G233" s="154"/>
      <c r="H233" s="154"/>
      <c r="I233" s="154"/>
      <c r="J233" s="154"/>
      <c r="K233" s="154"/>
      <c r="L233" s="154"/>
      <c r="M233" s="154"/>
      <c r="N233" s="157"/>
      <c r="O233" s="154"/>
      <c r="P233" s="154"/>
      <c r="Q233" s="154"/>
      <c r="R233" s="154"/>
      <c r="S233" s="154"/>
      <c r="T233" s="154"/>
      <c r="U233" s="154"/>
      <c r="V233" s="154"/>
      <c r="W233" s="154"/>
      <c r="X233" s="154"/>
      <c r="Y233" s="154"/>
      <c r="Z233" s="154"/>
      <c r="AA233" s="154"/>
      <c r="AB233" s="154"/>
      <c r="AC233" s="154"/>
      <c r="AD233" s="154"/>
      <c r="AE233" s="154"/>
      <c r="AF233" s="154"/>
      <c r="AG233" s="154"/>
      <c r="AH233" s="154"/>
      <c r="AI233" s="154"/>
    </row>
    <row r="234" spans="1:35" s="155" customFormat="1" x14ac:dyDescent="0.3">
      <c r="A234" s="154"/>
      <c r="B234" s="154"/>
      <c r="C234" s="154"/>
      <c r="D234" s="154"/>
      <c r="E234" s="154"/>
      <c r="F234" s="154"/>
      <c r="G234" s="154"/>
      <c r="H234" s="154"/>
      <c r="I234" s="154"/>
      <c r="J234" s="154"/>
      <c r="K234" s="154"/>
      <c r="L234" s="154"/>
      <c r="M234" s="154"/>
      <c r="N234" s="157"/>
      <c r="O234" s="154"/>
      <c r="P234" s="154"/>
      <c r="Q234" s="154"/>
      <c r="R234" s="154"/>
      <c r="S234" s="154"/>
      <c r="T234" s="154"/>
      <c r="U234" s="154"/>
      <c r="V234" s="154"/>
      <c r="W234" s="154"/>
      <c r="X234" s="154"/>
      <c r="Y234" s="154"/>
      <c r="Z234" s="154"/>
      <c r="AA234" s="154"/>
      <c r="AB234" s="154"/>
      <c r="AC234" s="154"/>
      <c r="AD234" s="154"/>
      <c r="AE234" s="154"/>
      <c r="AF234" s="154"/>
      <c r="AG234" s="154"/>
      <c r="AH234" s="154"/>
      <c r="AI234" s="154"/>
    </row>
    <row r="235" spans="1:35" s="155" customFormat="1" x14ac:dyDescent="0.3">
      <c r="A235" s="154"/>
      <c r="B235" s="154"/>
      <c r="C235" s="154"/>
      <c r="D235" s="154"/>
      <c r="E235" s="154"/>
      <c r="F235" s="154"/>
      <c r="G235" s="154"/>
      <c r="H235" s="154"/>
      <c r="I235" s="154"/>
      <c r="J235" s="154"/>
      <c r="K235" s="154"/>
      <c r="L235" s="154"/>
      <c r="M235" s="154"/>
      <c r="N235" s="157"/>
      <c r="O235" s="154"/>
      <c r="P235" s="154"/>
      <c r="Q235" s="154"/>
      <c r="R235" s="154"/>
      <c r="S235" s="154"/>
      <c r="T235" s="154"/>
      <c r="U235" s="154"/>
      <c r="V235" s="154"/>
      <c r="W235" s="154"/>
      <c r="X235" s="154"/>
      <c r="Y235" s="154"/>
      <c r="Z235" s="154"/>
      <c r="AA235" s="154"/>
      <c r="AB235" s="154"/>
      <c r="AC235" s="154"/>
      <c r="AD235" s="154"/>
      <c r="AE235" s="154"/>
      <c r="AF235" s="154"/>
      <c r="AG235" s="154"/>
      <c r="AH235" s="154"/>
      <c r="AI235" s="154"/>
    </row>
    <row r="236" spans="1:35" s="155" customFormat="1" x14ac:dyDescent="0.3">
      <c r="A236" s="154"/>
      <c r="B236" s="154"/>
      <c r="C236" s="154"/>
      <c r="D236" s="154"/>
      <c r="E236" s="154"/>
      <c r="F236" s="154"/>
      <c r="G236" s="154"/>
      <c r="H236" s="154"/>
      <c r="I236" s="154"/>
      <c r="J236" s="154"/>
      <c r="K236" s="154"/>
      <c r="L236" s="154"/>
      <c r="M236" s="154"/>
      <c r="N236" s="157"/>
      <c r="O236" s="154"/>
      <c r="P236" s="154"/>
      <c r="Q236" s="154"/>
      <c r="R236" s="154"/>
      <c r="S236" s="154"/>
      <c r="T236" s="154"/>
      <c r="U236" s="154"/>
      <c r="V236" s="154"/>
      <c r="W236" s="154"/>
      <c r="X236" s="154"/>
      <c r="Y236" s="154"/>
      <c r="Z236" s="154"/>
      <c r="AA236" s="154"/>
      <c r="AB236" s="154"/>
      <c r="AC236" s="154"/>
      <c r="AD236" s="154"/>
      <c r="AE236" s="154"/>
      <c r="AF236" s="154"/>
      <c r="AG236" s="154"/>
      <c r="AH236" s="154"/>
      <c r="AI236" s="154"/>
    </row>
    <row r="237" spans="1:35" s="155" customFormat="1" x14ac:dyDescent="0.3">
      <c r="A237" s="154"/>
      <c r="B237" s="154"/>
      <c r="C237" s="154"/>
      <c r="D237" s="154"/>
      <c r="E237" s="154"/>
      <c r="F237" s="154"/>
      <c r="G237" s="154"/>
      <c r="H237" s="154"/>
      <c r="I237" s="154"/>
      <c r="J237" s="154"/>
      <c r="K237" s="154"/>
      <c r="L237" s="154"/>
      <c r="M237" s="154"/>
      <c r="N237" s="157"/>
      <c r="O237" s="154"/>
      <c r="P237" s="154"/>
      <c r="Q237" s="154"/>
      <c r="R237" s="154"/>
      <c r="S237" s="154"/>
      <c r="T237" s="154"/>
      <c r="U237" s="154"/>
      <c r="V237" s="154"/>
      <c r="W237" s="154"/>
      <c r="X237" s="154"/>
      <c r="Y237" s="154"/>
      <c r="Z237" s="154"/>
      <c r="AA237" s="154"/>
      <c r="AB237" s="154"/>
      <c r="AC237" s="154"/>
      <c r="AD237" s="154"/>
      <c r="AE237" s="154"/>
      <c r="AF237" s="154"/>
      <c r="AG237" s="154"/>
      <c r="AH237" s="154"/>
      <c r="AI237" s="154"/>
    </row>
    <row r="238" spans="1:35" s="155" customFormat="1" x14ac:dyDescent="0.3">
      <c r="A238" s="154"/>
      <c r="B238" s="154"/>
      <c r="C238" s="154"/>
      <c r="D238" s="154"/>
      <c r="E238" s="154"/>
      <c r="F238" s="154"/>
      <c r="G238" s="154"/>
      <c r="H238" s="154"/>
      <c r="I238" s="154"/>
      <c r="J238" s="154"/>
      <c r="K238" s="154"/>
      <c r="L238" s="154"/>
      <c r="M238" s="154"/>
      <c r="N238" s="157"/>
      <c r="O238" s="154"/>
      <c r="P238" s="154"/>
      <c r="Q238" s="154"/>
      <c r="R238" s="154"/>
      <c r="S238" s="154"/>
      <c r="T238" s="154"/>
      <c r="U238" s="154"/>
      <c r="V238" s="154"/>
      <c r="W238" s="154"/>
      <c r="X238" s="154"/>
      <c r="Y238" s="154"/>
      <c r="Z238" s="154"/>
      <c r="AA238" s="154"/>
      <c r="AB238" s="154"/>
      <c r="AC238" s="154"/>
      <c r="AD238" s="154"/>
      <c r="AE238" s="154"/>
      <c r="AF238" s="154"/>
      <c r="AG238" s="154"/>
      <c r="AH238" s="154"/>
      <c r="AI238" s="154"/>
    </row>
    <row r="239" spans="1:35" s="155" customFormat="1" x14ac:dyDescent="0.3">
      <c r="A239" s="154"/>
      <c r="B239" s="154"/>
      <c r="C239" s="154"/>
      <c r="D239" s="154"/>
      <c r="E239" s="154"/>
      <c r="F239" s="154"/>
      <c r="G239" s="154"/>
      <c r="H239" s="154"/>
      <c r="I239" s="154"/>
      <c r="J239" s="154"/>
      <c r="K239" s="154"/>
      <c r="L239" s="154"/>
      <c r="M239" s="154"/>
      <c r="N239" s="157"/>
      <c r="O239" s="154"/>
      <c r="P239" s="154"/>
      <c r="Q239" s="154"/>
      <c r="R239" s="154"/>
      <c r="S239" s="154"/>
      <c r="T239" s="154"/>
      <c r="U239" s="154"/>
      <c r="V239" s="154"/>
      <c r="W239" s="154"/>
      <c r="X239" s="154"/>
      <c r="Y239" s="154"/>
      <c r="Z239" s="154"/>
      <c r="AA239" s="154"/>
      <c r="AB239" s="154"/>
      <c r="AC239" s="154"/>
      <c r="AD239" s="154"/>
      <c r="AE239" s="154"/>
      <c r="AF239" s="154"/>
      <c r="AG239" s="154"/>
      <c r="AH239" s="154"/>
      <c r="AI239" s="154"/>
    </row>
    <row r="240" spans="1:35" s="155" customFormat="1" x14ac:dyDescent="0.3">
      <c r="A240" s="154"/>
      <c r="B240" s="154"/>
      <c r="C240" s="154"/>
      <c r="D240" s="154"/>
      <c r="E240" s="154"/>
      <c r="F240" s="154"/>
      <c r="G240" s="154"/>
      <c r="H240" s="154"/>
      <c r="I240" s="154"/>
      <c r="J240" s="154"/>
      <c r="K240" s="154"/>
      <c r="L240" s="154"/>
      <c r="M240" s="154"/>
      <c r="N240" s="157"/>
      <c r="O240" s="154"/>
      <c r="P240" s="154"/>
      <c r="Q240" s="154"/>
      <c r="R240" s="154"/>
      <c r="S240" s="154"/>
      <c r="T240" s="154"/>
      <c r="U240" s="154"/>
      <c r="V240" s="154"/>
      <c r="W240" s="154"/>
      <c r="X240" s="154"/>
      <c r="Y240" s="154"/>
      <c r="Z240" s="154"/>
      <c r="AA240" s="154"/>
      <c r="AB240" s="154"/>
      <c r="AC240" s="154"/>
      <c r="AD240" s="154"/>
      <c r="AE240" s="154"/>
      <c r="AF240" s="154"/>
      <c r="AG240" s="154"/>
      <c r="AH240" s="154"/>
      <c r="AI240" s="154"/>
    </row>
    <row r="241" spans="1:35" s="155" customFormat="1" x14ac:dyDescent="0.3">
      <c r="A241" s="154"/>
      <c r="B241" s="154"/>
      <c r="C241" s="154"/>
      <c r="D241" s="154"/>
      <c r="E241" s="154"/>
      <c r="F241" s="154"/>
      <c r="G241" s="154"/>
      <c r="H241" s="154"/>
      <c r="I241" s="154"/>
      <c r="J241" s="154"/>
      <c r="K241" s="154"/>
      <c r="L241" s="154"/>
      <c r="M241" s="154"/>
      <c r="N241" s="157"/>
      <c r="O241" s="154"/>
      <c r="P241" s="154"/>
      <c r="Q241" s="154"/>
      <c r="R241" s="154"/>
      <c r="S241" s="154"/>
      <c r="T241" s="154"/>
      <c r="U241" s="154"/>
      <c r="V241" s="154"/>
      <c r="W241" s="154"/>
      <c r="X241" s="154"/>
      <c r="Y241" s="154"/>
      <c r="Z241" s="154"/>
      <c r="AA241" s="154"/>
      <c r="AB241" s="154"/>
      <c r="AC241" s="154"/>
      <c r="AD241" s="154"/>
      <c r="AE241" s="154"/>
      <c r="AF241" s="154"/>
      <c r="AG241" s="154"/>
      <c r="AH241" s="154"/>
      <c r="AI241" s="154"/>
    </row>
    <row r="242" spans="1:35" s="155" customFormat="1" x14ac:dyDescent="0.3">
      <c r="A242" s="154"/>
      <c r="B242" s="154"/>
      <c r="C242" s="154"/>
      <c r="D242" s="154"/>
      <c r="E242" s="154"/>
      <c r="F242" s="154"/>
      <c r="G242" s="154"/>
      <c r="H242" s="154"/>
      <c r="I242" s="154"/>
      <c r="J242" s="154"/>
      <c r="K242" s="154"/>
      <c r="L242" s="154"/>
      <c r="M242" s="154"/>
      <c r="N242" s="157"/>
      <c r="O242" s="154"/>
      <c r="P242" s="154"/>
      <c r="Q242" s="154"/>
      <c r="R242" s="154"/>
      <c r="S242" s="154"/>
      <c r="T242" s="154"/>
      <c r="U242" s="154"/>
      <c r="V242" s="154"/>
      <c r="W242" s="154"/>
      <c r="X242" s="154"/>
      <c r="Y242" s="154"/>
      <c r="Z242" s="154"/>
      <c r="AA242" s="154"/>
      <c r="AB242" s="154"/>
      <c r="AC242" s="154"/>
      <c r="AD242" s="154"/>
      <c r="AE242" s="154"/>
      <c r="AF242" s="154"/>
      <c r="AG242" s="154"/>
      <c r="AH242" s="154"/>
      <c r="AI242" s="154"/>
    </row>
    <row r="243" spans="1:35" s="155" customFormat="1" x14ac:dyDescent="0.3">
      <c r="A243" s="154"/>
      <c r="B243" s="154"/>
      <c r="C243" s="154"/>
      <c r="D243" s="154"/>
      <c r="E243" s="154"/>
      <c r="F243" s="154"/>
      <c r="G243" s="154"/>
      <c r="H243" s="154"/>
      <c r="I243" s="154"/>
      <c r="J243" s="154"/>
      <c r="K243" s="154"/>
      <c r="L243" s="154"/>
      <c r="M243" s="154"/>
      <c r="N243" s="157"/>
      <c r="O243" s="154"/>
      <c r="P243" s="154"/>
      <c r="Q243" s="154"/>
      <c r="R243" s="154"/>
      <c r="S243" s="154"/>
      <c r="T243" s="154"/>
      <c r="U243" s="154"/>
      <c r="V243" s="154"/>
      <c r="W243" s="154"/>
      <c r="X243" s="154"/>
      <c r="Y243" s="154"/>
      <c r="Z243" s="154"/>
      <c r="AA243" s="154"/>
      <c r="AB243" s="154"/>
      <c r="AC243" s="154"/>
      <c r="AD243" s="154"/>
      <c r="AE243" s="154"/>
      <c r="AF243" s="154"/>
      <c r="AG243" s="154"/>
      <c r="AH243" s="154"/>
      <c r="AI243" s="154"/>
    </row>
    <row r="244" spans="1:35" s="155" customFormat="1" x14ac:dyDescent="0.3">
      <c r="A244" s="154"/>
      <c r="B244" s="154"/>
      <c r="C244" s="154"/>
      <c r="D244" s="154"/>
      <c r="E244" s="154"/>
      <c r="F244" s="154"/>
      <c r="G244" s="154"/>
      <c r="H244" s="154"/>
      <c r="I244" s="154"/>
      <c r="J244" s="154"/>
      <c r="K244" s="154"/>
      <c r="L244" s="154"/>
      <c r="M244" s="154"/>
      <c r="N244" s="157"/>
      <c r="O244" s="154"/>
      <c r="P244" s="154"/>
      <c r="Q244" s="154"/>
      <c r="R244" s="154"/>
      <c r="S244" s="154"/>
      <c r="T244" s="154"/>
      <c r="U244" s="154"/>
      <c r="V244" s="154"/>
      <c r="W244" s="154"/>
      <c r="X244" s="154"/>
      <c r="Y244" s="154"/>
      <c r="Z244" s="154"/>
      <c r="AA244" s="154"/>
      <c r="AB244" s="154"/>
      <c r="AC244" s="154"/>
      <c r="AD244" s="154"/>
      <c r="AE244" s="154"/>
      <c r="AF244" s="154"/>
      <c r="AG244" s="154"/>
      <c r="AH244" s="154"/>
      <c r="AI244" s="154"/>
    </row>
    <row r="245" spans="1:35" s="155" customFormat="1" x14ac:dyDescent="0.3">
      <c r="A245" s="154"/>
      <c r="B245" s="154"/>
      <c r="C245" s="154"/>
      <c r="D245" s="154"/>
      <c r="E245" s="154"/>
      <c r="F245" s="154"/>
      <c r="G245" s="154"/>
      <c r="H245" s="154"/>
      <c r="I245" s="154"/>
      <c r="J245" s="154"/>
      <c r="K245" s="154"/>
      <c r="L245" s="154"/>
      <c r="M245" s="154"/>
      <c r="N245" s="157"/>
      <c r="O245" s="154"/>
      <c r="P245" s="154"/>
      <c r="Q245" s="154"/>
      <c r="R245" s="154"/>
      <c r="S245" s="154"/>
      <c r="T245" s="154"/>
      <c r="U245" s="154"/>
      <c r="V245" s="154"/>
      <c r="W245" s="154"/>
      <c r="X245" s="154"/>
      <c r="Y245" s="154"/>
      <c r="Z245" s="154"/>
      <c r="AA245" s="154"/>
      <c r="AB245" s="154"/>
      <c r="AC245" s="154"/>
      <c r="AD245" s="154"/>
      <c r="AE245" s="154"/>
      <c r="AF245" s="154"/>
      <c r="AG245" s="154"/>
      <c r="AH245" s="154"/>
      <c r="AI245" s="154"/>
    </row>
    <row r="246" spans="1:35" s="155" customFormat="1" x14ac:dyDescent="0.3">
      <c r="A246" s="154"/>
      <c r="B246" s="154"/>
      <c r="C246" s="154"/>
      <c r="D246" s="154"/>
      <c r="E246" s="154"/>
      <c r="F246" s="154"/>
      <c r="G246" s="154"/>
      <c r="H246" s="154"/>
      <c r="I246" s="154"/>
      <c r="J246" s="154"/>
      <c r="K246" s="154"/>
      <c r="L246" s="154"/>
      <c r="M246" s="154"/>
      <c r="N246" s="157"/>
      <c r="O246" s="154"/>
      <c r="P246" s="154"/>
      <c r="Q246" s="154"/>
      <c r="R246" s="154"/>
      <c r="S246" s="154"/>
      <c r="T246" s="154"/>
      <c r="U246" s="154"/>
      <c r="V246" s="154"/>
      <c r="W246" s="154"/>
      <c r="X246" s="154"/>
      <c r="Y246" s="154"/>
      <c r="Z246" s="154"/>
      <c r="AA246" s="154"/>
      <c r="AB246" s="154"/>
      <c r="AC246" s="154"/>
      <c r="AD246" s="154"/>
      <c r="AE246" s="154"/>
      <c r="AF246" s="154"/>
      <c r="AG246" s="154"/>
      <c r="AH246" s="154"/>
      <c r="AI246" s="154"/>
    </row>
    <row r="247" spans="1:35" s="155" customFormat="1" x14ac:dyDescent="0.3">
      <c r="A247" s="154"/>
      <c r="B247" s="154"/>
      <c r="C247" s="154"/>
      <c r="D247" s="154"/>
      <c r="E247" s="154"/>
      <c r="F247" s="154"/>
      <c r="G247" s="154"/>
      <c r="H247" s="154"/>
      <c r="I247" s="154"/>
      <c r="J247" s="154"/>
      <c r="K247" s="154"/>
      <c r="L247" s="154"/>
      <c r="M247" s="154"/>
      <c r="N247" s="157"/>
      <c r="O247" s="154"/>
      <c r="P247" s="154"/>
      <c r="Q247" s="154"/>
      <c r="R247" s="154"/>
      <c r="S247" s="154"/>
      <c r="T247" s="154"/>
      <c r="U247" s="154"/>
      <c r="V247" s="154"/>
      <c r="W247" s="154"/>
      <c r="X247" s="154"/>
      <c r="Y247" s="154"/>
      <c r="Z247" s="154"/>
      <c r="AA247" s="154"/>
      <c r="AB247" s="154"/>
      <c r="AC247" s="154"/>
      <c r="AD247" s="154"/>
      <c r="AE247" s="154"/>
      <c r="AF247" s="154"/>
      <c r="AG247" s="154"/>
      <c r="AH247" s="154"/>
      <c r="AI247" s="154"/>
    </row>
    <row r="248" spans="1:35" s="155" customFormat="1" x14ac:dyDescent="0.3">
      <c r="A248" s="154"/>
      <c r="B248" s="154"/>
      <c r="C248" s="154"/>
      <c r="D248" s="154"/>
      <c r="E248" s="154"/>
      <c r="F248" s="154"/>
      <c r="G248" s="154"/>
      <c r="H248" s="154"/>
      <c r="I248" s="154"/>
      <c r="J248" s="154"/>
      <c r="K248" s="154"/>
      <c r="L248" s="154"/>
      <c r="M248" s="154"/>
      <c r="N248" s="157"/>
      <c r="O248" s="154"/>
      <c r="P248" s="154"/>
      <c r="Q248" s="154"/>
      <c r="R248" s="154"/>
      <c r="S248" s="154"/>
      <c r="T248" s="154"/>
      <c r="U248" s="154"/>
      <c r="V248" s="154"/>
      <c r="W248" s="154"/>
      <c r="X248" s="154"/>
      <c r="Y248" s="154"/>
      <c r="Z248" s="154"/>
      <c r="AA248" s="154"/>
      <c r="AB248" s="154"/>
      <c r="AC248" s="154"/>
      <c r="AD248" s="154"/>
      <c r="AE248" s="154"/>
      <c r="AF248" s="154"/>
      <c r="AG248" s="154"/>
      <c r="AH248" s="154"/>
      <c r="AI248" s="154"/>
    </row>
    <row r="249" spans="1:35" s="155" customFormat="1" x14ac:dyDescent="0.3">
      <c r="A249" s="154"/>
      <c r="B249" s="154"/>
      <c r="C249" s="154"/>
      <c r="D249" s="154"/>
      <c r="E249" s="154"/>
      <c r="F249" s="154"/>
      <c r="G249" s="154"/>
      <c r="H249" s="154"/>
      <c r="I249" s="154"/>
      <c r="J249" s="154"/>
      <c r="K249" s="154"/>
      <c r="L249" s="154"/>
      <c r="M249" s="154"/>
      <c r="N249" s="157"/>
      <c r="O249" s="154"/>
      <c r="P249" s="154"/>
      <c r="Q249" s="154"/>
      <c r="R249" s="154"/>
      <c r="S249" s="154"/>
      <c r="T249" s="154"/>
      <c r="U249" s="154"/>
      <c r="V249" s="154"/>
      <c r="W249" s="154"/>
      <c r="X249" s="154"/>
      <c r="Y249" s="154"/>
      <c r="Z249" s="154"/>
      <c r="AA249" s="154"/>
      <c r="AB249" s="154"/>
      <c r="AC249" s="154"/>
      <c r="AD249" s="154"/>
      <c r="AE249" s="154"/>
      <c r="AF249" s="154"/>
      <c r="AG249" s="154"/>
      <c r="AH249" s="154"/>
      <c r="AI249" s="154"/>
    </row>
    <row r="250" spans="1:35" s="155" customFormat="1" x14ac:dyDescent="0.3">
      <c r="A250" s="154"/>
      <c r="B250" s="154"/>
      <c r="C250" s="154"/>
      <c r="D250" s="154"/>
      <c r="E250" s="154"/>
      <c r="F250" s="154"/>
      <c r="G250" s="154"/>
      <c r="H250" s="154"/>
      <c r="I250" s="154"/>
      <c r="J250" s="154"/>
      <c r="K250" s="154"/>
      <c r="L250" s="154"/>
      <c r="M250" s="154"/>
      <c r="N250" s="157"/>
      <c r="O250" s="154"/>
      <c r="P250" s="154"/>
      <c r="Q250" s="154"/>
      <c r="R250" s="154"/>
      <c r="S250" s="154"/>
      <c r="T250" s="154"/>
      <c r="U250" s="154"/>
      <c r="V250" s="154"/>
      <c r="W250" s="154"/>
      <c r="X250" s="154"/>
      <c r="Y250" s="154"/>
      <c r="Z250" s="154"/>
      <c r="AA250" s="154"/>
      <c r="AB250" s="154"/>
      <c r="AC250" s="154"/>
      <c r="AD250" s="154"/>
      <c r="AE250" s="154"/>
      <c r="AF250" s="154"/>
      <c r="AG250" s="154"/>
      <c r="AH250" s="154"/>
      <c r="AI250" s="154"/>
    </row>
    <row r="251" spans="1:35" s="155" customFormat="1" x14ac:dyDescent="0.3">
      <c r="A251" s="154"/>
      <c r="B251" s="154"/>
      <c r="C251" s="154"/>
      <c r="D251" s="154"/>
      <c r="E251" s="154"/>
      <c r="F251" s="154"/>
      <c r="G251" s="154"/>
      <c r="H251" s="154"/>
      <c r="I251" s="154"/>
      <c r="J251" s="154"/>
      <c r="K251" s="154"/>
      <c r="L251" s="154"/>
      <c r="M251" s="154"/>
      <c r="N251" s="157"/>
      <c r="O251" s="154"/>
      <c r="P251" s="154"/>
      <c r="Q251" s="154"/>
      <c r="R251" s="154"/>
      <c r="S251" s="154"/>
      <c r="T251" s="154"/>
      <c r="U251" s="154"/>
      <c r="V251" s="154"/>
      <c r="W251" s="154"/>
      <c r="X251" s="154"/>
      <c r="Y251" s="154"/>
      <c r="Z251" s="154"/>
      <c r="AA251" s="154"/>
      <c r="AB251" s="154"/>
      <c r="AC251" s="154"/>
      <c r="AD251" s="154"/>
      <c r="AE251" s="154"/>
      <c r="AF251" s="154"/>
      <c r="AG251" s="154"/>
      <c r="AH251" s="154"/>
      <c r="AI251" s="154"/>
    </row>
    <row r="252" spans="1:35" s="155" customFormat="1" x14ac:dyDescent="0.3">
      <c r="A252" s="154"/>
      <c r="B252" s="154"/>
      <c r="C252" s="154"/>
      <c r="D252" s="154"/>
      <c r="E252" s="154"/>
      <c r="F252" s="154"/>
      <c r="G252" s="154"/>
      <c r="H252" s="154"/>
      <c r="I252" s="154"/>
      <c r="J252" s="154"/>
      <c r="K252" s="154"/>
      <c r="L252" s="154"/>
      <c r="M252" s="154"/>
      <c r="N252" s="157"/>
      <c r="O252" s="154"/>
      <c r="P252" s="154"/>
      <c r="Q252" s="154"/>
      <c r="R252" s="154"/>
      <c r="S252" s="154"/>
      <c r="T252" s="154"/>
      <c r="U252" s="154"/>
      <c r="V252" s="154"/>
      <c r="W252" s="154"/>
      <c r="X252" s="154"/>
      <c r="Y252" s="154"/>
      <c r="Z252" s="154"/>
      <c r="AA252" s="154"/>
      <c r="AB252" s="154"/>
      <c r="AC252" s="154"/>
      <c r="AD252" s="154"/>
      <c r="AE252" s="154"/>
      <c r="AF252" s="154"/>
      <c r="AG252" s="154"/>
      <c r="AH252" s="154"/>
      <c r="AI252" s="154"/>
    </row>
    <row r="253" spans="1:35" s="155" customFormat="1" x14ac:dyDescent="0.3">
      <c r="A253" s="154"/>
      <c r="B253" s="154"/>
      <c r="C253" s="154"/>
      <c r="D253" s="154"/>
      <c r="E253" s="154"/>
      <c r="F253" s="154"/>
      <c r="G253" s="154"/>
      <c r="H253" s="154"/>
      <c r="I253" s="154"/>
      <c r="J253" s="154"/>
      <c r="K253" s="154"/>
      <c r="L253" s="154"/>
      <c r="M253" s="154"/>
      <c r="N253" s="157"/>
      <c r="O253" s="154"/>
      <c r="P253" s="154"/>
      <c r="Q253" s="154"/>
      <c r="R253" s="154"/>
      <c r="S253" s="154"/>
      <c r="T253" s="154"/>
      <c r="U253" s="154"/>
      <c r="V253" s="154"/>
      <c r="W253" s="154"/>
      <c r="X253" s="154"/>
      <c r="Y253" s="154"/>
      <c r="Z253" s="154"/>
      <c r="AA253" s="154"/>
      <c r="AB253" s="154"/>
      <c r="AC253" s="154"/>
      <c r="AD253" s="154"/>
      <c r="AE253" s="154"/>
      <c r="AF253" s="154"/>
      <c r="AG253" s="154"/>
      <c r="AH253" s="154"/>
      <c r="AI253" s="154"/>
    </row>
    <row r="254" spans="1:35" s="155" customFormat="1" x14ac:dyDescent="0.3">
      <c r="A254" s="154"/>
      <c r="B254" s="154"/>
      <c r="C254" s="154"/>
      <c r="D254" s="154"/>
      <c r="E254" s="154"/>
      <c r="F254" s="154"/>
      <c r="G254" s="154"/>
      <c r="H254" s="154"/>
      <c r="I254" s="154"/>
      <c r="J254" s="154"/>
      <c r="K254" s="154"/>
      <c r="L254" s="154"/>
      <c r="M254" s="154"/>
      <c r="N254" s="157"/>
      <c r="O254" s="154"/>
      <c r="P254" s="154"/>
      <c r="Q254" s="154"/>
      <c r="R254" s="154"/>
      <c r="S254" s="154"/>
      <c r="T254" s="154"/>
      <c r="U254" s="154"/>
      <c r="V254" s="154"/>
      <c r="W254" s="154"/>
      <c r="X254" s="154"/>
      <c r="Y254" s="154"/>
      <c r="Z254" s="154"/>
      <c r="AA254" s="154"/>
      <c r="AB254" s="154"/>
      <c r="AC254" s="154"/>
      <c r="AD254" s="154"/>
      <c r="AE254" s="154"/>
      <c r="AF254" s="154"/>
      <c r="AG254" s="154"/>
      <c r="AH254" s="154"/>
      <c r="AI254" s="154"/>
    </row>
    <row r="255" spans="1:35" s="155" customFormat="1" x14ac:dyDescent="0.3">
      <c r="A255" s="154"/>
      <c r="B255" s="154"/>
      <c r="C255" s="154"/>
      <c r="D255" s="154"/>
      <c r="E255" s="154"/>
      <c r="F255" s="154"/>
      <c r="G255" s="154"/>
      <c r="H255" s="154"/>
      <c r="I255" s="154"/>
      <c r="J255" s="154"/>
      <c r="K255" s="154"/>
      <c r="L255" s="154"/>
      <c r="M255" s="154"/>
      <c r="N255" s="157"/>
      <c r="O255" s="154"/>
      <c r="P255" s="154"/>
      <c r="Q255" s="154"/>
      <c r="R255" s="154"/>
      <c r="S255" s="154"/>
      <c r="T255" s="154"/>
      <c r="U255" s="154"/>
      <c r="V255" s="154"/>
      <c r="W255" s="154"/>
      <c r="X255" s="154"/>
      <c r="Y255" s="154"/>
      <c r="Z255" s="154"/>
      <c r="AA255" s="154"/>
      <c r="AB255" s="154"/>
      <c r="AC255" s="154"/>
      <c r="AD255" s="154"/>
      <c r="AE255" s="154"/>
      <c r="AF255" s="154"/>
      <c r="AG255" s="154"/>
      <c r="AH255" s="154"/>
      <c r="AI255" s="154"/>
    </row>
    <row r="256" spans="1:35" s="155" customFormat="1" x14ac:dyDescent="0.3">
      <c r="A256" s="154"/>
      <c r="B256" s="154"/>
      <c r="C256" s="154"/>
      <c r="D256" s="154"/>
      <c r="E256" s="154"/>
      <c r="F256" s="154"/>
      <c r="G256" s="154"/>
      <c r="H256" s="154"/>
      <c r="I256" s="154"/>
      <c r="J256" s="154"/>
      <c r="K256" s="154"/>
      <c r="L256" s="154"/>
      <c r="M256" s="154"/>
      <c r="N256" s="157"/>
      <c r="O256" s="154"/>
      <c r="P256" s="154"/>
      <c r="Q256" s="154"/>
      <c r="R256" s="154"/>
      <c r="S256" s="154"/>
      <c r="T256" s="154"/>
      <c r="U256" s="154"/>
      <c r="V256" s="154"/>
      <c r="W256" s="154"/>
      <c r="X256" s="154"/>
      <c r="Y256" s="154"/>
      <c r="Z256" s="154"/>
      <c r="AA256" s="154"/>
      <c r="AB256" s="154"/>
      <c r="AC256" s="154"/>
      <c r="AD256" s="154"/>
      <c r="AE256" s="154"/>
      <c r="AF256" s="154"/>
      <c r="AG256" s="154"/>
      <c r="AH256" s="154"/>
      <c r="AI256" s="154"/>
    </row>
    <row r="257" spans="1:35" s="155" customFormat="1" x14ac:dyDescent="0.3">
      <c r="A257" s="154"/>
      <c r="B257" s="154"/>
      <c r="C257" s="154"/>
      <c r="D257" s="154"/>
      <c r="E257" s="154"/>
      <c r="F257" s="154"/>
      <c r="G257" s="154"/>
      <c r="H257" s="154"/>
      <c r="I257" s="154"/>
      <c r="J257" s="154"/>
      <c r="K257" s="154"/>
      <c r="L257" s="154"/>
      <c r="M257" s="154"/>
      <c r="N257" s="157"/>
      <c r="O257" s="154"/>
      <c r="P257" s="154"/>
      <c r="Q257" s="154"/>
      <c r="R257" s="154"/>
      <c r="S257" s="154"/>
      <c r="T257" s="154"/>
      <c r="U257" s="154"/>
      <c r="V257" s="154"/>
      <c r="W257" s="154"/>
      <c r="X257" s="154"/>
      <c r="Y257" s="154"/>
      <c r="Z257" s="154"/>
      <c r="AA257" s="154"/>
      <c r="AB257" s="154"/>
      <c r="AC257" s="154"/>
      <c r="AD257" s="154"/>
      <c r="AE257" s="154"/>
      <c r="AF257" s="154"/>
      <c r="AG257" s="154"/>
      <c r="AH257" s="154"/>
      <c r="AI257" s="154"/>
    </row>
    <row r="258" spans="1:35" s="155" customFormat="1" x14ac:dyDescent="0.3">
      <c r="A258" s="154"/>
      <c r="B258" s="154"/>
      <c r="C258" s="154"/>
      <c r="D258" s="154"/>
      <c r="E258" s="154"/>
      <c r="F258" s="154"/>
      <c r="G258" s="154"/>
      <c r="H258" s="154"/>
      <c r="I258" s="154"/>
      <c r="J258" s="154"/>
      <c r="K258" s="154"/>
      <c r="L258" s="154"/>
      <c r="M258" s="154"/>
      <c r="N258" s="157"/>
      <c r="O258" s="154"/>
      <c r="P258" s="154"/>
      <c r="Q258" s="154"/>
      <c r="R258" s="154"/>
      <c r="S258" s="154"/>
      <c r="T258" s="154"/>
      <c r="U258" s="154"/>
      <c r="V258" s="154"/>
      <c r="W258" s="154"/>
      <c r="X258" s="154"/>
      <c r="Y258" s="154"/>
      <c r="Z258" s="154"/>
      <c r="AA258" s="154"/>
      <c r="AB258" s="154"/>
      <c r="AC258" s="154"/>
      <c r="AD258" s="154"/>
      <c r="AE258" s="154"/>
      <c r="AF258" s="154"/>
      <c r="AG258" s="154"/>
      <c r="AH258" s="154"/>
      <c r="AI258" s="154"/>
    </row>
    <row r="259" spans="1:35" s="155" customFormat="1" x14ac:dyDescent="0.3">
      <c r="A259" s="154"/>
      <c r="B259" s="154"/>
      <c r="C259" s="154"/>
      <c r="D259" s="154"/>
      <c r="E259" s="154"/>
      <c r="F259" s="154"/>
      <c r="G259" s="154"/>
      <c r="H259" s="154"/>
      <c r="I259" s="154"/>
      <c r="J259" s="154"/>
      <c r="K259" s="154"/>
      <c r="L259" s="154"/>
      <c r="M259" s="154"/>
      <c r="N259" s="157"/>
      <c r="O259" s="154"/>
      <c r="P259" s="154"/>
      <c r="Q259" s="154"/>
      <c r="R259" s="154"/>
      <c r="S259" s="154"/>
      <c r="T259" s="154"/>
      <c r="U259" s="154"/>
      <c r="V259" s="154"/>
      <c r="W259" s="154"/>
      <c r="X259" s="154"/>
      <c r="Y259" s="154"/>
      <c r="Z259" s="154"/>
      <c r="AA259" s="154"/>
      <c r="AB259" s="154"/>
      <c r="AC259" s="154"/>
      <c r="AD259" s="154"/>
      <c r="AE259" s="154"/>
      <c r="AF259" s="154"/>
      <c r="AG259" s="154"/>
      <c r="AH259" s="154"/>
      <c r="AI259" s="154"/>
    </row>
    <row r="260" spans="1:35" s="155" customFormat="1" x14ac:dyDescent="0.3">
      <c r="A260" s="154"/>
      <c r="B260" s="154"/>
      <c r="C260" s="154"/>
      <c r="D260" s="154"/>
      <c r="E260" s="154"/>
      <c r="F260" s="154"/>
      <c r="G260" s="154"/>
      <c r="H260" s="154"/>
      <c r="I260" s="154"/>
      <c r="J260" s="154"/>
      <c r="K260" s="154"/>
      <c r="L260" s="154"/>
      <c r="M260" s="154"/>
      <c r="N260" s="157"/>
      <c r="O260" s="154"/>
      <c r="P260" s="154"/>
      <c r="Q260" s="154"/>
      <c r="R260" s="154"/>
      <c r="S260" s="154"/>
      <c r="T260" s="154"/>
      <c r="U260" s="154"/>
      <c r="V260" s="154"/>
      <c r="W260" s="154"/>
      <c r="X260" s="154"/>
      <c r="Y260" s="154"/>
      <c r="Z260" s="154"/>
      <c r="AA260" s="154"/>
      <c r="AB260" s="154"/>
      <c r="AC260" s="154"/>
      <c r="AD260" s="154"/>
      <c r="AE260" s="154"/>
      <c r="AF260" s="154"/>
      <c r="AG260" s="154"/>
      <c r="AH260" s="154"/>
      <c r="AI260" s="154"/>
    </row>
    <row r="261" spans="1:35" s="155" customFormat="1" x14ac:dyDescent="0.3">
      <c r="A261" s="154"/>
      <c r="B261" s="154"/>
      <c r="C261" s="154"/>
      <c r="D261" s="154"/>
      <c r="E261" s="154"/>
      <c r="F261" s="154"/>
      <c r="G261" s="154"/>
      <c r="H261" s="154"/>
      <c r="I261" s="154"/>
      <c r="J261" s="154"/>
      <c r="K261" s="154"/>
      <c r="L261" s="154"/>
      <c r="M261" s="154"/>
      <c r="N261" s="157"/>
      <c r="O261" s="154"/>
      <c r="P261" s="154"/>
      <c r="Q261" s="154"/>
      <c r="R261" s="154"/>
      <c r="S261" s="154"/>
      <c r="T261" s="154"/>
      <c r="U261" s="154"/>
      <c r="V261" s="154"/>
      <c r="W261" s="154"/>
      <c r="X261" s="154"/>
      <c r="Y261" s="154"/>
      <c r="Z261" s="154"/>
      <c r="AA261" s="154"/>
      <c r="AB261" s="154"/>
      <c r="AC261" s="154"/>
      <c r="AD261" s="154"/>
      <c r="AE261" s="154"/>
      <c r="AF261" s="154"/>
      <c r="AG261" s="154"/>
      <c r="AH261" s="154"/>
      <c r="AI261" s="154"/>
    </row>
    <row r="262" spans="1:35" s="155" customFormat="1" x14ac:dyDescent="0.3">
      <c r="A262" s="154"/>
      <c r="B262" s="154"/>
      <c r="C262" s="154"/>
      <c r="D262" s="154"/>
      <c r="E262" s="154"/>
      <c r="F262" s="154"/>
      <c r="G262" s="154"/>
      <c r="H262" s="154"/>
      <c r="I262" s="154"/>
      <c r="J262" s="154"/>
      <c r="K262" s="154"/>
      <c r="L262" s="154"/>
      <c r="M262" s="154"/>
      <c r="N262" s="157"/>
      <c r="O262" s="154"/>
      <c r="P262" s="154"/>
      <c r="Q262" s="154"/>
      <c r="R262" s="154"/>
      <c r="S262" s="154"/>
      <c r="T262" s="154"/>
      <c r="U262" s="154"/>
      <c r="V262" s="154"/>
      <c r="W262" s="154"/>
      <c r="X262" s="154"/>
      <c r="Y262" s="154"/>
      <c r="Z262" s="154"/>
      <c r="AA262" s="154"/>
      <c r="AB262" s="154"/>
      <c r="AC262" s="154"/>
      <c r="AD262" s="154"/>
      <c r="AE262" s="154"/>
      <c r="AF262" s="154"/>
      <c r="AG262" s="154"/>
      <c r="AH262" s="154"/>
      <c r="AI262" s="154"/>
    </row>
    <row r="263" spans="1:35" s="155" customFormat="1" x14ac:dyDescent="0.3">
      <c r="A263" s="154"/>
      <c r="B263" s="154"/>
      <c r="C263" s="154"/>
      <c r="D263" s="154"/>
      <c r="E263" s="154"/>
      <c r="F263" s="154"/>
      <c r="G263" s="154"/>
      <c r="H263" s="154"/>
      <c r="I263" s="154"/>
      <c r="J263" s="154"/>
      <c r="K263" s="154"/>
      <c r="L263" s="154"/>
      <c r="M263" s="154"/>
      <c r="N263" s="157"/>
      <c r="O263" s="154"/>
      <c r="P263" s="154"/>
      <c r="Q263" s="154"/>
      <c r="R263" s="154"/>
      <c r="S263" s="154"/>
      <c r="T263" s="154"/>
      <c r="U263" s="154"/>
      <c r="V263" s="154"/>
      <c r="W263" s="154"/>
      <c r="X263" s="154"/>
      <c r="Y263" s="154"/>
      <c r="Z263" s="154"/>
      <c r="AA263" s="154"/>
      <c r="AB263" s="154"/>
      <c r="AC263" s="154"/>
      <c r="AD263" s="154"/>
      <c r="AE263" s="154"/>
      <c r="AF263" s="154"/>
      <c r="AG263" s="154"/>
      <c r="AH263" s="154"/>
      <c r="AI263" s="154"/>
    </row>
    <row r="264" spans="1:35" s="155" customFormat="1" x14ac:dyDescent="0.3">
      <c r="A264" s="154"/>
      <c r="B264" s="154"/>
      <c r="C264" s="154"/>
      <c r="D264" s="154"/>
      <c r="E264" s="154"/>
      <c r="F264" s="154"/>
      <c r="G264" s="154"/>
      <c r="H264" s="154"/>
      <c r="I264" s="154"/>
      <c r="J264" s="154"/>
      <c r="K264" s="154"/>
      <c r="L264" s="154"/>
      <c r="M264" s="154"/>
      <c r="N264" s="157"/>
      <c r="O264" s="154"/>
      <c r="P264" s="154"/>
      <c r="Q264" s="154"/>
      <c r="R264" s="154"/>
      <c r="S264" s="154"/>
      <c r="T264" s="154"/>
      <c r="U264" s="154"/>
      <c r="V264" s="154"/>
      <c r="W264" s="154"/>
      <c r="X264" s="154"/>
      <c r="Y264" s="154"/>
      <c r="Z264" s="154"/>
      <c r="AA264" s="154"/>
      <c r="AB264" s="154"/>
      <c r="AC264" s="154"/>
      <c r="AD264" s="154"/>
      <c r="AE264" s="154"/>
      <c r="AF264" s="154"/>
      <c r="AG264" s="154"/>
      <c r="AH264" s="154"/>
      <c r="AI264" s="154"/>
    </row>
    <row r="265" spans="1:35" s="155" customFormat="1" x14ac:dyDescent="0.3">
      <c r="A265" s="154"/>
      <c r="B265" s="154"/>
      <c r="C265" s="154"/>
      <c r="D265" s="154"/>
      <c r="E265" s="154"/>
      <c r="F265" s="154"/>
      <c r="G265" s="154"/>
      <c r="H265" s="154"/>
      <c r="I265" s="154"/>
      <c r="J265" s="154"/>
      <c r="K265" s="154"/>
      <c r="L265" s="154"/>
      <c r="M265" s="154"/>
      <c r="N265" s="157"/>
      <c r="O265" s="154"/>
      <c r="P265" s="154"/>
      <c r="Q265" s="154"/>
      <c r="R265" s="154"/>
      <c r="S265" s="154"/>
      <c r="T265" s="154"/>
      <c r="U265" s="154"/>
      <c r="V265" s="154"/>
      <c r="W265" s="154"/>
      <c r="X265" s="154"/>
      <c r="Y265" s="154"/>
      <c r="Z265" s="154"/>
      <c r="AA265" s="154"/>
      <c r="AB265" s="154"/>
      <c r="AC265" s="154"/>
      <c r="AD265" s="154"/>
      <c r="AE265" s="154"/>
      <c r="AF265" s="154"/>
      <c r="AG265" s="154"/>
      <c r="AH265" s="154"/>
      <c r="AI265" s="154"/>
    </row>
    <row r="266" spans="1:35" s="155" customFormat="1" x14ac:dyDescent="0.3">
      <c r="A266" s="154"/>
      <c r="B266" s="154"/>
      <c r="C266" s="154"/>
      <c r="D266" s="154"/>
      <c r="E266" s="154"/>
      <c r="F266" s="154"/>
      <c r="G266" s="154"/>
      <c r="H266" s="154"/>
      <c r="I266" s="154"/>
      <c r="J266" s="154"/>
      <c r="K266" s="154"/>
      <c r="L266" s="154"/>
      <c r="M266" s="154"/>
      <c r="N266" s="157"/>
      <c r="O266" s="154"/>
      <c r="P266" s="154"/>
      <c r="Q266" s="154"/>
      <c r="R266" s="154"/>
      <c r="S266" s="154"/>
      <c r="T266" s="154"/>
      <c r="U266" s="154"/>
      <c r="V266" s="154"/>
      <c r="W266" s="154"/>
      <c r="X266" s="154"/>
      <c r="Y266" s="154"/>
      <c r="Z266" s="154"/>
      <c r="AA266" s="154"/>
      <c r="AB266" s="154"/>
      <c r="AC266" s="154"/>
      <c r="AD266" s="154"/>
      <c r="AE266" s="154"/>
      <c r="AF266" s="154"/>
      <c r="AG266" s="154"/>
      <c r="AH266" s="154"/>
      <c r="AI266" s="154"/>
    </row>
    <row r="267" spans="1:35" s="155" customFormat="1" x14ac:dyDescent="0.3">
      <c r="A267" s="154"/>
      <c r="B267" s="154"/>
      <c r="C267" s="154"/>
      <c r="D267" s="154"/>
      <c r="E267" s="154"/>
      <c r="F267" s="154"/>
      <c r="G267" s="154"/>
      <c r="H267" s="154"/>
      <c r="I267" s="154"/>
      <c r="J267" s="154"/>
      <c r="K267" s="154"/>
      <c r="L267" s="154"/>
      <c r="M267" s="154"/>
      <c r="N267" s="157"/>
      <c r="O267" s="154"/>
      <c r="P267" s="154"/>
      <c r="Q267" s="154"/>
      <c r="R267" s="154"/>
      <c r="S267" s="154"/>
      <c r="T267" s="154"/>
      <c r="U267" s="154"/>
      <c r="V267" s="154"/>
      <c r="W267" s="154"/>
      <c r="X267" s="154"/>
      <c r="Y267" s="154"/>
      <c r="Z267" s="154"/>
      <c r="AA267" s="154"/>
      <c r="AB267" s="154"/>
      <c r="AC267" s="154"/>
      <c r="AD267" s="154"/>
      <c r="AE267" s="154"/>
      <c r="AF267" s="154"/>
      <c r="AG267" s="154"/>
      <c r="AH267" s="154"/>
      <c r="AI267" s="154"/>
    </row>
    <row r="268" spans="1:35" s="155" customFormat="1" x14ac:dyDescent="0.3">
      <c r="A268" s="154"/>
      <c r="B268" s="154"/>
      <c r="C268" s="154"/>
      <c r="D268" s="154"/>
      <c r="E268" s="154"/>
      <c r="F268" s="154"/>
      <c r="G268" s="154"/>
      <c r="H268" s="154"/>
      <c r="I268" s="154"/>
      <c r="J268" s="154"/>
      <c r="K268" s="154"/>
      <c r="L268" s="154"/>
      <c r="M268" s="154"/>
      <c r="N268" s="157"/>
      <c r="O268" s="154"/>
      <c r="P268" s="154"/>
      <c r="Q268" s="154"/>
      <c r="R268" s="154"/>
      <c r="S268" s="154"/>
      <c r="T268" s="154"/>
      <c r="U268" s="154"/>
      <c r="V268" s="154"/>
      <c r="W268" s="154"/>
      <c r="X268" s="154"/>
      <c r="Y268" s="154"/>
      <c r="Z268" s="154"/>
      <c r="AA268" s="154"/>
      <c r="AB268" s="154"/>
      <c r="AC268" s="154"/>
      <c r="AD268" s="154"/>
      <c r="AE268" s="154"/>
      <c r="AF268" s="154"/>
      <c r="AG268" s="154"/>
      <c r="AH268" s="154"/>
      <c r="AI268" s="154"/>
    </row>
    <row r="269" spans="1:35" s="155" customFormat="1" x14ac:dyDescent="0.3">
      <c r="A269" s="154"/>
      <c r="B269" s="154"/>
      <c r="C269" s="154"/>
      <c r="D269" s="154"/>
      <c r="E269" s="154"/>
      <c r="F269" s="154"/>
      <c r="G269" s="154"/>
      <c r="H269" s="154"/>
      <c r="I269" s="154"/>
      <c r="J269" s="154"/>
      <c r="K269" s="154"/>
      <c r="L269" s="154"/>
      <c r="M269" s="154"/>
      <c r="N269" s="157"/>
      <c r="O269" s="154"/>
      <c r="P269" s="154"/>
      <c r="Q269" s="154"/>
      <c r="R269" s="154"/>
      <c r="S269" s="154"/>
      <c r="T269" s="154"/>
      <c r="U269" s="154"/>
      <c r="V269" s="154"/>
      <c r="W269" s="154"/>
      <c r="X269" s="154"/>
      <c r="Y269" s="154"/>
      <c r="Z269" s="154"/>
      <c r="AA269" s="154"/>
      <c r="AB269" s="154"/>
      <c r="AC269" s="154"/>
      <c r="AD269" s="154"/>
      <c r="AE269" s="154"/>
      <c r="AF269" s="154"/>
      <c r="AG269" s="154"/>
      <c r="AH269" s="154"/>
      <c r="AI269" s="154"/>
    </row>
    <row r="270" spans="1:35" s="155" customFormat="1" x14ac:dyDescent="0.3">
      <c r="A270" s="154"/>
      <c r="B270" s="154"/>
      <c r="C270" s="154"/>
      <c r="D270" s="154"/>
      <c r="E270" s="154"/>
      <c r="F270" s="154"/>
      <c r="G270" s="154"/>
      <c r="H270" s="154"/>
      <c r="I270" s="154"/>
      <c r="J270" s="154"/>
      <c r="K270" s="154"/>
      <c r="L270" s="154"/>
      <c r="M270" s="154"/>
      <c r="N270" s="157"/>
      <c r="O270" s="154"/>
      <c r="P270" s="154"/>
      <c r="Q270" s="154"/>
      <c r="R270" s="154"/>
      <c r="S270" s="154"/>
      <c r="T270" s="154"/>
      <c r="U270" s="154"/>
      <c r="V270" s="154"/>
      <c r="W270" s="154"/>
      <c r="X270" s="154"/>
      <c r="Y270" s="154"/>
      <c r="Z270" s="154"/>
      <c r="AA270" s="154"/>
      <c r="AB270" s="154"/>
      <c r="AC270" s="154"/>
      <c r="AD270" s="154"/>
      <c r="AE270" s="154"/>
      <c r="AF270" s="154"/>
      <c r="AG270" s="154"/>
      <c r="AH270" s="154"/>
      <c r="AI270" s="154"/>
    </row>
    <row r="271" spans="1:35" s="155" customFormat="1" x14ac:dyDescent="0.3">
      <c r="A271" s="154"/>
      <c r="B271" s="154"/>
      <c r="C271" s="154"/>
      <c r="D271" s="154"/>
      <c r="E271" s="154"/>
      <c r="F271" s="154"/>
      <c r="G271" s="154"/>
      <c r="H271" s="154"/>
      <c r="I271" s="154"/>
      <c r="J271" s="154"/>
      <c r="K271" s="154"/>
      <c r="L271" s="154"/>
      <c r="M271" s="154"/>
      <c r="N271" s="157"/>
      <c r="O271" s="154"/>
      <c r="P271" s="154"/>
      <c r="Q271" s="154"/>
      <c r="R271" s="154"/>
      <c r="S271" s="154"/>
      <c r="T271" s="154"/>
      <c r="U271" s="154"/>
      <c r="V271" s="154"/>
      <c r="W271" s="154"/>
      <c r="X271" s="154"/>
      <c r="Y271" s="154"/>
      <c r="Z271" s="154"/>
      <c r="AA271" s="154"/>
      <c r="AB271" s="154"/>
      <c r="AC271" s="154"/>
      <c r="AD271" s="154"/>
      <c r="AE271" s="154"/>
      <c r="AF271" s="154"/>
      <c r="AG271" s="154"/>
      <c r="AH271" s="154"/>
      <c r="AI271" s="154"/>
    </row>
    <row r="272" spans="1:35" s="155" customFormat="1" x14ac:dyDescent="0.3">
      <c r="A272" s="154"/>
      <c r="B272" s="154"/>
      <c r="C272" s="154"/>
      <c r="D272" s="154"/>
      <c r="E272" s="154"/>
      <c r="F272" s="154"/>
      <c r="G272" s="154"/>
      <c r="H272" s="154"/>
      <c r="I272" s="154"/>
      <c r="J272" s="154"/>
      <c r="K272" s="154"/>
      <c r="L272" s="154"/>
      <c r="M272" s="154"/>
      <c r="N272" s="157"/>
      <c r="O272" s="154"/>
      <c r="P272" s="154"/>
      <c r="Q272" s="154"/>
      <c r="R272" s="154"/>
      <c r="S272" s="154"/>
      <c r="T272" s="154"/>
      <c r="U272" s="154"/>
      <c r="V272" s="154"/>
      <c r="W272" s="154"/>
      <c r="X272" s="154"/>
      <c r="Y272" s="154"/>
      <c r="Z272" s="154"/>
      <c r="AA272" s="154"/>
      <c r="AB272" s="154"/>
      <c r="AC272" s="154"/>
      <c r="AD272" s="154"/>
      <c r="AE272" s="154"/>
      <c r="AF272" s="154"/>
      <c r="AG272" s="154"/>
      <c r="AH272" s="154"/>
      <c r="AI272" s="154"/>
    </row>
    <row r="273" spans="1:35" s="155" customFormat="1" x14ac:dyDescent="0.3">
      <c r="A273" s="154"/>
      <c r="B273" s="154"/>
      <c r="C273" s="154"/>
      <c r="D273" s="154"/>
      <c r="E273" s="154"/>
      <c r="F273" s="154"/>
      <c r="G273" s="154"/>
      <c r="H273" s="154"/>
      <c r="I273" s="154"/>
      <c r="J273" s="154"/>
      <c r="K273" s="154"/>
      <c r="L273" s="154"/>
      <c r="M273" s="154"/>
      <c r="N273" s="157"/>
      <c r="O273" s="154"/>
      <c r="P273" s="154"/>
      <c r="Q273" s="154"/>
      <c r="R273" s="154"/>
      <c r="S273" s="154"/>
      <c r="T273" s="154"/>
      <c r="U273" s="154"/>
      <c r="V273" s="154"/>
      <c r="W273" s="154"/>
      <c r="X273" s="154"/>
      <c r="Y273" s="154"/>
      <c r="Z273" s="154"/>
      <c r="AA273" s="154"/>
      <c r="AB273" s="154"/>
      <c r="AC273" s="154"/>
      <c r="AD273" s="154"/>
      <c r="AE273" s="154"/>
      <c r="AF273" s="154"/>
      <c r="AG273" s="154"/>
      <c r="AH273" s="154"/>
      <c r="AI273" s="154"/>
    </row>
    <row r="274" spans="1:35" s="155" customFormat="1" x14ac:dyDescent="0.3">
      <c r="A274" s="154"/>
      <c r="B274" s="154"/>
      <c r="C274" s="154"/>
      <c r="D274" s="154"/>
      <c r="E274" s="154"/>
      <c r="F274" s="154"/>
      <c r="G274" s="154"/>
      <c r="H274" s="154"/>
      <c r="I274" s="154"/>
      <c r="J274" s="154"/>
      <c r="K274" s="154"/>
      <c r="L274" s="154"/>
      <c r="M274" s="154"/>
      <c r="N274" s="157"/>
      <c r="O274" s="154"/>
      <c r="P274" s="154"/>
      <c r="Q274" s="154"/>
      <c r="R274" s="154"/>
      <c r="S274" s="154"/>
      <c r="T274" s="154"/>
      <c r="U274" s="154"/>
      <c r="V274" s="154"/>
      <c r="W274" s="154"/>
      <c r="X274" s="154"/>
      <c r="Y274" s="154"/>
      <c r="Z274" s="154"/>
      <c r="AA274" s="154"/>
      <c r="AB274" s="154"/>
      <c r="AC274" s="154"/>
      <c r="AD274" s="154"/>
      <c r="AE274" s="154"/>
      <c r="AF274" s="154"/>
      <c r="AG274" s="154"/>
      <c r="AH274" s="154"/>
      <c r="AI274" s="154"/>
    </row>
    <row r="275" spans="1:35" s="155" customFormat="1" x14ac:dyDescent="0.3">
      <c r="A275" s="154"/>
      <c r="B275" s="154"/>
      <c r="C275" s="154"/>
      <c r="D275" s="154"/>
      <c r="E275" s="154"/>
      <c r="F275" s="154"/>
      <c r="G275" s="154"/>
      <c r="H275" s="154"/>
      <c r="I275" s="154"/>
      <c r="J275" s="154"/>
      <c r="K275" s="154"/>
      <c r="L275" s="154"/>
      <c r="M275" s="154"/>
      <c r="N275" s="157"/>
      <c r="O275" s="154"/>
      <c r="P275" s="154"/>
      <c r="Q275" s="154"/>
      <c r="R275" s="154"/>
      <c r="S275" s="154"/>
      <c r="T275" s="154"/>
      <c r="U275" s="154"/>
      <c r="V275" s="154"/>
      <c r="W275" s="154"/>
      <c r="X275" s="154"/>
      <c r="Y275" s="154"/>
      <c r="Z275" s="154"/>
      <c r="AA275" s="154"/>
      <c r="AB275" s="154"/>
      <c r="AC275" s="154"/>
      <c r="AD275" s="154"/>
      <c r="AE275" s="154"/>
      <c r="AF275" s="154"/>
      <c r="AG275" s="154"/>
      <c r="AH275" s="154"/>
      <c r="AI275" s="154"/>
    </row>
    <row r="276" spans="1:35" s="155" customFormat="1" x14ac:dyDescent="0.3">
      <c r="A276" s="154"/>
      <c r="B276" s="154"/>
      <c r="C276" s="154"/>
      <c r="D276" s="154"/>
      <c r="E276" s="154"/>
      <c r="F276" s="154"/>
      <c r="G276" s="154"/>
      <c r="H276" s="154"/>
      <c r="I276" s="154"/>
      <c r="J276" s="154"/>
      <c r="K276" s="154"/>
      <c r="L276" s="154"/>
      <c r="M276" s="154"/>
      <c r="N276" s="157"/>
      <c r="O276" s="154"/>
      <c r="P276" s="154"/>
      <c r="Q276" s="154"/>
      <c r="R276" s="154"/>
      <c r="S276" s="154"/>
      <c r="T276" s="154"/>
      <c r="U276" s="154"/>
      <c r="V276" s="154"/>
      <c r="W276" s="154"/>
      <c r="X276" s="154"/>
      <c r="Y276" s="154"/>
      <c r="Z276" s="154"/>
      <c r="AA276" s="154"/>
      <c r="AB276" s="154"/>
      <c r="AC276" s="154"/>
      <c r="AD276" s="154"/>
      <c r="AE276" s="154"/>
      <c r="AF276" s="154"/>
      <c r="AG276" s="154"/>
      <c r="AH276" s="154"/>
      <c r="AI276" s="154"/>
    </row>
    <row r="277" spans="1:35" s="155" customFormat="1" x14ac:dyDescent="0.3">
      <c r="A277" s="154"/>
      <c r="B277" s="154"/>
      <c r="C277" s="154"/>
      <c r="D277" s="154"/>
      <c r="E277" s="154"/>
      <c r="F277" s="154"/>
      <c r="G277" s="154"/>
      <c r="H277" s="154"/>
      <c r="I277" s="154"/>
      <c r="J277" s="154"/>
      <c r="K277" s="154"/>
      <c r="L277" s="154"/>
      <c r="M277" s="154"/>
      <c r="N277" s="157"/>
      <c r="O277" s="154"/>
      <c r="P277" s="154"/>
      <c r="Q277" s="154"/>
      <c r="R277" s="154"/>
      <c r="S277" s="154"/>
      <c r="T277" s="154"/>
      <c r="U277" s="154"/>
      <c r="V277" s="154"/>
      <c r="W277" s="154"/>
      <c r="X277" s="154"/>
      <c r="Y277" s="154"/>
      <c r="Z277" s="154"/>
      <c r="AA277" s="154"/>
      <c r="AB277" s="154"/>
      <c r="AC277" s="154"/>
      <c r="AD277" s="154"/>
      <c r="AE277" s="154"/>
      <c r="AF277" s="154"/>
      <c r="AG277" s="154"/>
      <c r="AH277" s="154"/>
      <c r="AI277" s="154"/>
    </row>
    <row r="278" spans="1:35" s="155" customFormat="1" x14ac:dyDescent="0.3">
      <c r="A278" s="154"/>
      <c r="B278" s="154"/>
      <c r="C278" s="154"/>
      <c r="D278" s="154"/>
      <c r="E278" s="154"/>
      <c r="F278" s="154"/>
      <c r="G278" s="154"/>
      <c r="H278" s="154"/>
      <c r="I278" s="154"/>
      <c r="J278" s="154"/>
      <c r="K278" s="154"/>
      <c r="L278" s="154"/>
      <c r="M278" s="154"/>
      <c r="N278" s="157"/>
      <c r="O278" s="154"/>
      <c r="P278" s="154"/>
      <c r="Q278" s="154"/>
      <c r="R278" s="154"/>
      <c r="S278" s="154"/>
      <c r="T278" s="154"/>
      <c r="U278" s="154"/>
      <c r="V278" s="154"/>
      <c r="W278" s="154"/>
      <c r="X278" s="154"/>
      <c r="Y278" s="154"/>
      <c r="Z278" s="154"/>
      <c r="AA278" s="154"/>
      <c r="AB278" s="154"/>
      <c r="AC278" s="154"/>
      <c r="AD278" s="154"/>
      <c r="AE278" s="154"/>
      <c r="AF278" s="154"/>
      <c r="AG278" s="154"/>
      <c r="AH278" s="154"/>
      <c r="AI278" s="154"/>
    </row>
    <row r="279" spans="1:35" s="155" customFormat="1" x14ac:dyDescent="0.3">
      <c r="A279" s="154"/>
      <c r="B279" s="154"/>
      <c r="C279" s="154"/>
      <c r="D279" s="154"/>
      <c r="E279" s="154"/>
      <c r="F279" s="154"/>
      <c r="G279" s="154"/>
      <c r="H279" s="154"/>
      <c r="I279" s="154"/>
      <c r="J279" s="154"/>
      <c r="K279" s="154"/>
      <c r="L279" s="154"/>
      <c r="M279" s="154"/>
      <c r="N279" s="157"/>
      <c r="O279" s="154"/>
      <c r="P279" s="154"/>
      <c r="Q279" s="154"/>
      <c r="R279" s="154"/>
      <c r="S279" s="154"/>
      <c r="T279" s="154"/>
      <c r="U279" s="154"/>
      <c r="V279" s="154"/>
      <c r="W279" s="154"/>
      <c r="X279" s="154"/>
      <c r="Y279" s="154"/>
      <c r="Z279" s="154"/>
      <c r="AA279" s="154"/>
      <c r="AB279" s="154"/>
      <c r="AC279" s="154"/>
      <c r="AD279" s="154"/>
      <c r="AE279" s="154"/>
      <c r="AF279" s="154"/>
      <c r="AG279" s="154"/>
      <c r="AH279" s="154"/>
      <c r="AI279" s="154"/>
    </row>
    <row r="280" spans="1:35" s="155" customFormat="1" x14ac:dyDescent="0.3">
      <c r="A280" s="154"/>
      <c r="B280" s="154"/>
      <c r="C280" s="154"/>
      <c r="D280" s="154"/>
      <c r="E280" s="154"/>
      <c r="F280" s="154"/>
      <c r="G280" s="154"/>
      <c r="H280" s="154"/>
      <c r="I280" s="154"/>
      <c r="J280" s="154"/>
      <c r="K280" s="154"/>
      <c r="L280" s="154"/>
      <c r="M280" s="154"/>
      <c r="N280" s="157"/>
      <c r="O280" s="154"/>
      <c r="P280" s="154"/>
      <c r="Q280" s="154"/>
      <c r="R280" s="154"/>
      <c r="S280" s="154"/>
      <c r="T280" s="154"/>
      <c r="U280" s="154"/>
      <c r="V280" s="154"/>
      <c r="W280" s="154"/>
      <c r="X280" s="154"/>
      <c r="Y280" s="154"/>
      <c r="Z280" s="154"/>
      <c r="AA280" s="154"/>
      <c r="AB280" s="154"/>
      <c r="AC280" s="154"/>
      <c r="AD280" s="154"/>
      <c r="AE280" s="154"/>
      <c r="AF280" s="154"/>
      <c r="AG280" s="154"/>
      <c r="AH280" s="154"/>
      <c r="AI280" s="154"/>
    </row>
    <row r="281" spans="1:35" s="155" customFormat="1" x14ac:dyDescent="0.3">
      <c r="A281" s="154"/>
      <c r="B281" s="154"/>
      <c r="C281" s="154"/>
      <c r="D281" s="154"/>
      <c r="E281" s="154"/>
      <c r="F281" s="154"/>
      <c r="G281" s="154"/>
      <c r="H281" s="154"/>
      <c r="I281" s="154"/>
      <c r="J281" s="154"/>
      <c r="K281" s="154"/>
      <c r="L281" s="154"/>
      <c r="M281" s="154"/>
      <c r="N281" s="157"/>
      <c r="O281" s="154"/>
      <c r="P281" s="154"/>
      <c r="Q281" s="154"/>
      <c r="R281" s="154"/>
      <c r="S281" s="154"/>
      <c r="T281" s="154"/>
      <c r="U281" s="154"/>
      <c r="V281" s="154"/>
      <c r="W281" s="154"/>
      <c r="X281" s="154"/>
      <c r="Y281" s="154"/>
      <c r="Z281" s="154"/>
      <c r="AA281" s="154"/>
      <c r="AB281" s="154"/>
      <c r="AC281" s="154"/>
      <c r="AD281" s="154"/>
      <c r="AE281" s="154"/>
      <c r="AF281" s="154"/>
      <c r="AG281" s="154"/>
      <c r="AH281" s="154"/>
      <c r="AI281" s="154"/>
    </row>
    <row r="282" spans="1:35" s="155" customFormat="1" x14ac:dyDescent="0.3">
      <c r="A282" s="154"/>
      <c r="B282" s="154"/>
      <c r="C282" s="154"/>
      <c r="D282" s="154"/>
      <c r="E282" s="154"/>
      <c r="F282" s="154"/>
      <c r="G282" s="154"/>
      <c r="H282" s="154"/>
      <c r="I282" s="154"/>
      <c r="J282" s="154"/>
      <c r="K282" s="154"/>
      <c r="L282" s="154"/>
      <c r="M282" s="154"/>
      <c r="N282" s="157"/>
      <c r="O282" s="154"/>
      <c r="P282" s="154"/>
      <c r="Q282" s="154"/>
      <c r="R282" s="154"/>
      <c r="S282" s="154"/>
      <c r="T282" s="154"/>
      <c r="U282" s="154"/>
      <c r="V282" s="154"/>
      <c r="W282" s="154"/>
      <c r="X282" s="154"/>
      <c r="Y282" s="154"/>
      <c r="Z282" s="154"/>
      <c r="AA282" s="154"/>
      <c r="AB282" s="154"/>
      <c r="AC282" s="154"/>
      <c r="AD282" s="154"/>
      <c r="AE282" s="154"/>
      <c r="AF282" s="154"/>
      <c r="AG282" s="154"/>
      <c r="AH282" s="154"/>
      <c r="AI282" s="154"/>
    </row>
    <row r="283" spans="1:35" s="155" customFormat="1" x14ac:dyDescent="0.3">
      <c r="A283" s="154"/>
      <c r="B283" s="154"/>
      <c r="C283" s="154"/>
      <c r="D283" s="154"/>
      <c r="E283" s="154"/>
      <c r="F283" s="154"/>
      <c r="G283" s="154"/>
      <c r="H283" s="154"/>
      <c r="I283" s="154"/>
      <c r="J283" s="154"/>
      <c r="K283" s="154"/>
      <c r="L283" s="154"/>
      <c r="M283" s="154"/>
      <c r="N283" s="157"/>
      <c r="O283" s="154"/>
      <c r="P283" s="154"/>
      <c r="Q283" s="154"/>
      <c r="R283" s="154"/>
      <c r="S283" s="154"/>
      <c r="T283" s="154"/>
      <c r="U283" s="154"/>
      <c r="V283" s="154"/>
      <c r="W283" s="154"/>
      <c r="X283" s="154"/>
      <c r="Y283" s="154"/>
      <c r="Z283" s="154"/>
      <c r="AA283" s="154"/>
      <c r="AB283" s="154"/>
      <c r="AC283" s="154"/>
      <c r="AD283" s="154"/>
      <c r="AE283" s="154"/>
      <c r="AF283" s="154"/>
      <c r="AG283" s="154"/>
      <c r="AH283" s="154"/>
      <c r="AI283" s="154"/>
    </row>
    <row r="284" spans="1:35" s="155" customFormat="1" x14ac:dyDescent="0.3">
      <c r="A284" s="154"/>
      <c r="B284" s="154"/>
      <c r="C284" s="154"/>
      <c r="D284" s="154"/>
      <c r="E284" s="154"/>
      <c r="F284" s="154"/>
      <c r="G284" s="154"/>
      <c r="H284" s="154"/>
      <c r="I284" s="154"/>
      <c r="J284" s="154"/>
      <c r="K284" s="154"/>
      <c r="L284" s="154"/>
      <c r="M284" s="154"/>
      <c r="N284" s="157"/>
      <c r="O284" s="154"/>
      <c r="P284" s="154"/>
      <c r="Q284" s="154"/>
      <c r="R284" s="154"/>
      <c r="S284" s="154"/>
      <c r="T284" s="154"/>
      <c r="U284" s="154"/>
      <c r="V284" s="154"/>
      <c r="W284" s="154"/>
      <c r="X284" s="154"/>
      <c r="Y284" s="154"/>
      <c r="Z284" s="154"/>
      <c r="AA284" s="154"/>
      <c r="AB284" s="154"/>
      <c r="AC284" s="154"/>
      <c r="AD284" s="154"/>
      <c r="AE284" s="154"/>
      <c r="AF284" s="154"/>
      <c r="AG284" s="154"/>
      <c r="AH284" s="154"/>
      <c r="AI284" s="154"/>
    </row>
    <row r="285" spans="1:35" s="155" customFormat="1" x14ac:dyDescent="0.3">
      <c r="A285" s="154"/>
      <c r="B285" s="154"/>
      <c r="C285" s="154"/>
      <c r="D285" s="154"/>
      <c r="E285" s="154"/>
      <c r="F285" s="154"/>
      <c r="G285" s="154"/>
      <c r="H285" s="154"/>
      <c r="I285" s="154"/>
      <c r="J285" s="154"/>
      <c r="K285" s="154"/>
      <c r="L285" s="154"/>
      <c r="M285" s="154"/>
      <c r="N285" s="157"/>
      <c r="O285" s="154"/>
      <c r="P285" s="154"/>
      <c r="Q285" s="154"/>
      <c r="R285" s="154"/>
      <c r="S285" s="154"/>
      <c r="T285" s="154"/>
      <c r="U285" s="154"/>
      <c r="V285" s="154"/>
      <c r="W285" s="154"/>
      <c r="X285" s="154"/>
      <c r="Y285" s="154"/>
      <c r="Z285" s="154"/>
      <c r="AA285" s="154"/>
      <c r="AB285" s="154"/>
      <c r="AC285" s="154"/>
      <c r="AD285" s="154"/>
      <c r="AE285" s="154"/>
      <c r="AF285" s="154"/>
      <c r="AG285" s="154"/>
      <c r="AH285" s="154"/>
      <c r="AI285" s="154"/>
    </row>
    <row r="286" spans="1:35" s="155" customFormat="1" x14ac:dyDescent="0.3">
      <c r="A286" s="154"/>
      <c r="B286" s="154"/>
      <c r="C286" s="154"/>
      <c r="D286" s="154"/>
      <c r="E286" s="154"/>
      <c r="F286" s="154"/>
      <c r="G286" s="154"/>
      <c r="H286" s="154"/>
      <c r="I286" s="154"/>
      <c r="J286" s="154"/>
      <c r="K286" s="154"/>
      <c r="L286" s="154"/>
      <c r="M286" s="154"/>
      <c r="N286" s="157"/>
      <c r="O286" s="154"/>
      <c r="P286" s="154"/>
      <c r="Q286" s="154"/>
      <c r="R286" s="154"/>
      <c r="S286" s="154"/>
      <c r="T286" s="154"/>
      <c r="U286" s="154"/>
      <c r="V286" s="154"/>
      <c r="W286" s="154"/>
      <c r="X286" s="154"/>
      <c r="Y286" s="154"/>
      <c r="Z286" s="154"/>
      <c r="AA286" s="154"/>
      <c r="AB286" s="154"/>
      <c r="AC286" s="154"/>
      <c r="AD286" s="154"/>
      <c r="AE286" s="154"/>
      <c r="AF286" s="154"/>
      <c r="AG286" s="154"/>
      <c r="AH286" s="154"/>
      <c r="AI286" s="154"/>
    </row>
    <row r="287" spans="1:35" s="155" customFormat="1" x14ac:dyDescent="0.3">
      <c r="A287" s="154"/>
      <c r="B287" s="154"/>
      <c r="C287" s="154"/>
      <c r="D287" s="154"/>
      <c r="E287" s="154"/>
      <c r="F287" s="154"/>
      <c r="G287" s="154"/>
      <c r="H287" s="154"/>
      <c r="I287" s="154"/>
      <c r="J287" s="154"/>
      <c r="K287" s="154"/>
      <c r="L287" s="154"/>
      <c r="M287" s="154"/>
      <c r="N287" s="157"/>
      <c r="O287" s="154"/>
      <c r="P287" s="154"/>
      <c r="Q287" s="154"/>
      <c r="R287" s="154"/>
      <c r="S287" s="154"/>
      <c r="T287" s="154"/>
      <c r="U287" s="154"/>
      <c r="V287" s="154"/>
      <c r="W287" s="154"/>
      <c r="X287" s="154"/>
      <c r="Y287" s="154"/>
      <c r="Z287" s="154"/>
      <c r="AA287" s="154"/>
      <c r="AB287" s="154"/>
      <c r="AC287" s="154"/>
      <c r="AD287" s="154"/>
      <c r="AE287" s="154"/>
      <c r="AF287" s="154"/>
      <c r="AG287" s="154"/>
      <c r="AH287" s="154"/>
      <c r="AI287" s="154"/>
    </row>
    <row r="288" spans="1:35" s="155" customFormat="1" x14ac:dyDescent="0.3">
      <c r="A288" s="154"/>
      <c r="B288" s="154"/>
      <c r="C288" s="154"/>
      <c r="D288" s="154"/>
      <c r="E288" s="154"/>
      <c r="F288" s="154"/>
      <c r="G288" s="154"/>
      <c r="H288" s="154"/>
      <c r="I288" s="154"/>
      <c r="J288" s="154"/>
      <c r="K288" s="154"/>
      <c r="L288" s="154"/>
      <c r="M288" s="154"/>
      <c r="N288" s="157"/>
      <c r="O288" s="154"/>
      <c r="P288" s="154"/>
      <c r="Q288" s="154"/>
      <c r="R288" s="154"/>
      <c r="S288" s="154"/>
      <c r="T288" s="154"/>
      <c r="U288" s="154"/>
      <c r="V288" s="154"/>
      <c r="W288" s="154"/>
      <c r="X288" s="154"/>
      <c r="Y288" s="154"/>
      <c r="Z288" s="154"/>
      <c r="AA288" s="154"/>
      <c r="AB288" s="154"/>
      <c r="AC288" s="154"/>
      <c r="AD288" s="154"/>
      <c r="AE288" s="154"/>
      <c r="AF288" s="154"/>
      <c r="AG288" s="154"/>
      <c r="AH288" s="154"/>
      <c r="AI288" s="154"/>
    </row>
    <row r="289" spans="1:35" s="155" customFormat="1" x14ac:dyDescent="0.3">
      <c r="A289" s="154"/>
      <c r="B289" s="154"/>
      <c r="C289" s="154"/>
      <c r="D289" s="154"/>
      <c r="E289" s="154"/>
      <c r="F289" s="154"/>
      <c r="G289" s="154"/>
      <c r="H289" s="154"/>
      <c r="I289" s="154"/>
      <c r="J289" s="154"/>
      <c r="K289" s="154"/>
      <c r="L289" s="154"/>
      <c r="M289" s="154"/>
      <c r="N289" s="157"/>
      <c r="O289" s="154"/>
      <c r="P289" s="154"/>
      <c r="Q289" s="154"/>
      <c r="R289" s="154"/>
      <c r="S289" s="154"/>
      <c r="T289" s="154"/>
      <c r="U289" s="154"/>
      <c r="V289" s="154"/>
      <c r="W289" s="154"/>
      <c r="X289" s="154"/>
      <c r="Y289" s="154"/>
      <c r="Z289" s="154"/>
      <c r="AA289" s="154"/>
      <c r="AB289" s="154"/>
      <c r="AC289" s="154"/>
      <c r="AD289" s="154"/>
      <c r="AE289" s="154"/>
      <c r="AF289" s="154"/>
      <c r="AG289" s="154"/>
      <c r="AH289" s="154"/>
      <c r="AI289" s="154"/>
    </row>
    <row r="290" spans="1:35" s="155" customFormat="1" x14ac:dyDescent="0.3">
      <c r="A290" s="154"/>
      <c r="B290" s="154"/>
      <c r="C290" s="154"/>
      <c r="D290" s="154"/>
      <c r="E290" s="154"/>
      <c r="F290" s="154"/>
      <c r="G290" s="154"/>
      <c r="H290" s="154"/>
      <c r="I290" s="154"/>
      <c r="J290" s="154"/>
      <c r="K290" s="154"/>
      <c r="L290" s="154"/>
      <c r="M290" s="154"/>
      <c r="N290" s="157"/>
      <c r="O290" s="154"/>
      <c r="P290" s="154"/>
      <c r="Q290" s="154"/>
      <c r="R290" s="154"/>
      <c r="S290" s="154"/>
      <c r="T290" s="154"/>
      <c r="U290" s="154"/>
      <c r="V290" s="154"/>
      <c r="W290" s="154"/>
      <c r="X290" s="154"/>
      <c r="Y290" s="154"/>
      <c r="Z290" s="154"/>
      <c r="AA290" s="154"/>
      <c r="AB290" s="154"/>
      <c r="AC290" s="154"/>
      <c r="AD290" s="154"/>
      <c r="AE290" s="154"/>
      <c r="AF290" s="154"/>
      <c r="AG290" s="154"/>
      <c r="AH290" s="154"/>
      <c r="AI290" s="154"/>
    </row>
    <row r="291" spans="1:35" s="155" customFormat="1" x14ac:dyDescent="0.3">
      <c r="A291" s="154"/>
      <c r="B291" s="154"/>
      <c r="C291" s="154"/>
      <c r="D291" s="154"/>
      <c r="E291" s="154"/>
      <c r="F291" s="154"/>
      <c r="G291" s="154"/>
      <c r="H291" s="154"/>
      <c r="I291" s="154"/>
      <c r="J291" s="154"/>
      <c r="K291" s="154"/>
      <c r="L291" s="154"/>
      <c r="M291" s="154"/>
      <c r="N291" s="157"/>
      <c r="O291" s="154"/>
      <c r="P291" s="154"/>
      <c r="Q291" s="154"/>
      <c r="R291" s="154"/>
      <c r="S291" s="154"/>
      <c r="T291" s="154"/>
      <c r="U291" s="154"/>
      <c r="V291" s="154"/>
      <c r="W291" s="154"/>
      <c r="X291" s="154"/>
      <c r="Y291" s="154"/>
      <c r="Z291" s="154"/>
      <c r="AA291" s="154"/>
      <c r="AB291" s="154"/>
      <c r="AC291" s="154"/>
      <c r="AD291" s="154"/>
      <c r="AE291" s="154"/>
      <c r="AF291" s="154"/>
      <c r="AG291" s="154"/>
      <c r="AH291" s="154"/>
      <c r="AI291" s="154"/>
    </row>
    <row r="292" spans="1:35" s="155" customFormat="1" x14ac:dyDescent="0.3">
      <c r="A292" s="154"/>
      <c r="B292" s="154"/>
      <c r="C292" s="154"/>
      <c r="D292" s="154"/>
      <c r="E292" s="154"/>
      <c r="F292" s="154"/>
      <c r="G292" s="154"/>
      <c r="H292" s="154"/>
      <c r="I292" s="154"/>
      <c r="J292" s="154"/>
      <c r="K292" s="154"/>
      <c r="L292" s="154"/>
      <c r="M292" s="154"/>
      <c r="N292" s="157"/>
      <c r="O292" s="154"/>
      <c r="P292" s="154"/>
      <c r="Q292" s="154"/>
      <c r="R292" s="154"/>
      <c r="S292" s="154"/>
      <c r="T292" s="154"/>
      <c r="U292" s="154"/>
      <c r="V292" s="154"/>
      <c r="W292" s="154"/>
      <c r="X292" s="154"/>
      <c r="Y292" s="154"/>
      <c r="Z292" s="154"/>
      <c r="AA292" s="154"/>
      <c r="AB292" s="154"/>
      <c r="AC292" s="154"/>
      <c r="AD292" s="154"/>
      <c r="AE292" s="154"/>
      <c r="AF292" s="154"/>
      <c r="AG292" s="154"/>
      <c r="AH292" s="154"/>
      <c r="AI292" s="154"/>
    </row>
    <row r="293" spans="1:35" s="155" customFormat="1" x14ac:dyDescent="0.3">
      <c r="A293" s="154"/>
      <c r="B293" s="154"/>
      <c r="C293" s="154"/>
      <c r="D293" s="154"/>
      <c r="E293" s="154"/>
      <c r="F293" s="154"/>
      <c r="G293" s="154"/>
      <c r="H293" s="154"/>
      <c r="I293" s="154"/>
      <c r="J293" s="154"/>
      <c r="K293" s="154"/>
      <c r="L293" s="154"/>
      <c r="M293" s="154"/>
      <c r="N293" s="157"/>
      <c r="O293" s="154"/>
      <c r="P293" s="154"/>
      <c r="Q293" s="154"/>
      <c r="R293" s="154"/>
      <c r="S293" s="154"/>
      <c r="T293" s="154"/>
      <c r="U293" s="154"/>
      <c r="V293" s="154"/>
      <c r="W293" s="154"/>
      <c r="X293" s="154"/>
      <c r="Y293" s="154"/>
      <c r="Z293" s="154"/>
      <c r="AA293" s="154"/>
      <c r="AB293" s="154"/>
      <c r="AC293" s="154"/>
      <c r="AD293" s="154"/>
      <c r="AE293" s="154"/>
      <c r="AF293" s="154"/>
      <c r="AG293" s="154"/>
      <c r="AH293" s="154"/>
      <c r="AI293" s="154"/>
    </row>
    <row r="294" spans="1:35" s="155" customFormat="1" x14ac:dyDescent="0.3">
      <c r="A294" s="154"/>
      <c r="B294" s="154"/>
      <c r="C294" s="154"/>
      <c r="D294" s="154"/>
      <c r="E294" s="154"/>
      <c r="F294" s="154"/>
      <c r="G294" s="154"/>
      <c r="H294" s="154"/>
      <c r="I294" s="154"/>
      <c r="J294" s="154"/>
      <c r="K294" s="154"/>
      <c r="L294" s="154"/>
      <c r="M294" s="154"/>
      <c r="N294" s="157"/>
      <c r="O294" s="154"/>
      <c r="P294" s="154"/>
      <c r="Q294" s="154"/>
      <c r="R294" s="154"/>
      <c r="S294" s="154"/>
      <c r="T294" s="154"/>
      <c r="U294" s="154"/>
      <c r="V294" s="154"/>
      <c r="W294" s="154"/>
      <c r="X294" s="154"/>
      <c r="Y294" s="154"/>
      <c r="Z294" s="154"/>
      <c r="AA294" s="154"/>
      <c r="AB294" s="154"/>
      <c r="AC294" s="154"/>
      <c r="AD294" s="154"/>
      <c r="AE294" s="154"/>
      <c r="AF294" s="154"/>
      <c r="AG294" s="154"/>
      <c r="AH294" s="154"/>
      <c r="AI294" s="154"/>
    </row>
    <row r="295" spans="1:35" s="155" customFormat="1" x14ac:dyDescent="0.3">
      <c r="A295" s="154"/>
      <c r="B295" s="154"/>
      <c r="C295" s="154"/>
      <c r="D295" s="154"/>
      <c r="E295" s="154"/>
      <c r="F295" s="154"/>
      <c r="G295" s="154"/>
      <c r="H295" s="154"/>
      <c r="I295" s="154"/>
      <c r="J295" s="154"/>
      <c r="K295" s="154"/>
      <c r="L295" s="154"/>
      <c r="M295" s="154"/>
      <c r="N295" s="157"/>
      <c r="O295" s="154"/>
      <c r="P295" s="154"/>
      <c r="Q295" s="154"/>
      <c r="R295" s="154"/>
      <c r="S295" s="154"/>
      <c r="T295" s="154"/>
      <c r="U295" s="154"/>
      <c r="V295" s="154"/>
      <c r="W295" s="154"/>
      <c r="X295" s="154"/>
      <c r="Y295" s="154"/>
      <c r="Z295" s="154"/>
      <c r="AA295" s="154"/>
      <c r="AB295" s="154"/>
      <c r="AC295" s="154"/>
      <c r="AD295" s="154"/>
      <c r="AE295" s="154"/>
      <c r="AF295" s="154"/>
      <c r="AG295" s="154"/>
      <c r="AH295" s="154"/>
      <c r="AI295" s="154"/>
    </row>
    <row r="296" spans="1:35" s="155" customFormat="1" x14ac:dyDescent="0.3">
      <c r="A296" s="154"/>
      <c r="B296" s="154"/>
      <c r="C296" s="154"/>
      <c r="D296" s="154"/>
      <c r="E296" s="154"/>
      <c r="F296" s="154"/>
      <c r="G296" s="154"/>
      <c r="H296" s="154"/>
      <c r="I296" s="154"/>
      <c r="J296" s="154"/>
      <c r="K296" s="154"/>
      <c r="L296" s="154"/>
      <c r="M296" s="154"/>
      <c r="N296" s="157"/>
      <c r="O296" s="154"/>
      <c r="P296" s="154"/>
      <c r="Q296" s="154"/>
      <c r="R296" s="154"/>
      <c r="S296" s="154"/>
      <c r="T296" s="154"/>
      <c r="U296" s="154"/>
      <c r="V296" s="154"/>
      <c r="W296" s="154"/>
      <c r="X296" s="154"/>
      <c r="Y296" s="154"/>
      <c r="Z296" s="154"/>
      <c r="AA296" s="154"/>
      <c r="AB296" s="154"/>
      <c r="AC296" s="154"/>
      <c r="AD296" s="154"/>
      <c r="AE296" s="154"/>
      <c r="AF296" s="154"/>
      <c r="AG296" s="154"/>
      <c r="AH296" s="154"/>
      <c r="AI296" s="154"/>
    </row>
    <row r="297" spans="1:35" s="155" customFormat="1" x14ac:dyDescent="0.3">
      <c r="A297" s="154"/>
      <c r="B297" s="154"/>
      <c r="C297" s="154"/>
      <c r="D297" s="154"/>
      <c r="E297" s="154"/>
      <c r="F297" s="154"/>
      <c r="G297" s="154"/>
      <c r="H297" s="154"/>
      <c r="I297" s="154"/>
      <c r="J297" s="154"/>
      <c r="K297" s="154"/>
      <c r="L297" s="154"/>
      <c r="M297" s="154"/>
      <c r="N297" s="157"/>
      <c r="O297" s="154"/>
      <c r="P297" s="154"/>
      <c r="Q297" s="154"/>
      <c r="R297" s="154"/>
      <c r="S297" s="154"/>
      <c r="T297" s="154"/>
      <c r="U297" s="154"/>
      <c r="V297" s="154"/>
      <c r="W297" s="154"/>
      <c r="X297" s="154"/>
      <c r="Y297" s="154"/>
      <c r="Z297" s="154"/>
      <c r="AA297" s="154"/>
      <c r="AB297" s="154"/>
      <c r="AC297" s="154"/>
      <c r="AD297" s="154"/>
      <c r="AE297" s="154"/>
      <c r="AF297" s="154"/>
      <c r="AG297" s="154"/>
      <c r="AH297" s="154"/>
      <c r="AI297" s="154"/>
    </row>
    <row r="298" spans="1:35" s="155" customFormat="1" x14ac:dyDescent="0.3">
      <c r="A298" s="154"/>
      <c r="B298" s="154"/>
      <c r="C298" s="154"/>
      <c r="D298" s="154"/>
      <c r="E298" s="154"/>
      <c r="F298" s="154"/>
      <c r="G298" s="154"/>
      <c r="H298" s="154"/>
      <c r="I298" s="154"/>
      <c r="J298" s="154"/>
      <c r="K298" s="154"/>
      <c r="L298" s="154"/>
      <c r="M298" s="154"/>
      <c r="N298" s="157"/>
      <c r="O298" s="154"/>
      <c r="P298" s="154"/>
      <c r="Q298" s="154"/>
      <c r="R298" s="154"/>
      <c r="S298" s="154"/>
      <c r="T298" s="154"/>
      <c r="U298" s="154"/>
      <c r="V298" s="154"/>
      <c r="W298" s="154"/>
      <c r="X298" s="154"/>
      <c r="Y298" s="154"/>
      <c r="Z298" s="154"/>
      <c r="AA298" s="154"/>
      <c r="AB298" s="154"/>
      <c r="AC298" s="154"/>
      <c r="AD298" s="154"/>
      <c r="AE298" s="154"/>
      <c r="AF298" s="154"/>
      <c r="AG298" s="154"/>
      <c r="AH298" s="154"/>
      <c r="AI298" s="154"/>
    </row>
    <row r="299" spans="1:35" s="155" customFormat="1" x14ac:dyDescent="0.3">
      <c r="A299" s="154"/>
      <c r="B299" s="154"/>
      <c r="C299" s="154"/>
      <c r="D299" s="154"/>
      <c r="E299" s="154"/>
      <c r="F299" s="154"/>
      <c r="G299" s="154"/>
      <c r="H299" s="154"/>
      <c r="I299" s="154"/>
      <c r="J299" s="154"/>
      <c r="K299" s="154"/>
      <c r="L299" s="154"/>
      <c r="M299" s="154"/>
      <c r="N299" s="157"/>
      <c r="O299" s="154"/>
      <c r="P299" s="154"/>
      <c r="Q299" s="154"/>
      <c r="R299" s="154"/>
      <c r="S299" s="154"/>
      <c r="T299" s="154"/>
      <c r="U299" s="154"/>
      <c r="V299" s="154"/>
      <c r="W299" s="154"/>
      <c r="X299" s="154"/>
      <c r="Y299" s="154"/>
      <c r="Z299" s="154"/>
      <c r="AA299" s="154"/>
      <c r="AB299" s="154"/>
      <c r="AC299" s="154"/>
      <c r="AD299" s="154"/>
      <c r="AE299" s="154"/>
      <c r="AF299" s="154"/>
      <c r="AG299" s="154"/>
      <c r="AH299" s="154"/>
      <c r="AI299" s="154"/>
    </row>
    <row r="300" spans="1:35" s="155" customFormat="1" x14ac:dyDescent="0.3">
      <c r="A300" s="154"/>
      <c r="B300" s="154"/>
      <c r="C300" s="154"/>
      <c r="D300" s="154"/>
      <c r="E300" s="154"/>
      <c r="F300" s="154"/>
      <c r="G300" s="154"/>
      <c r="H300" s="154"/>
      <c r="I300" s="154"/>
      <c r="J300" s="154"/>
      <c r="K300" s="154"/>
      <c r="L300" s="154"/>
      <c r="M300" s="154"/>
      <c r="N300" s="157"/>
      <c r="O300" s="154"/>
      <c r="P300" s="154"/>
      <c r="Q300" s="154"/>
      <c r="R300" s="154"/>
      <c r="S300" s="154"/>
      <c r="T300" s="154"/>
      <c r="U300" s="154"/>
      <c r="V300" s="154"/>
      <c r="W300" s="154"/>
      <c r="X300" s="154"/>
      <c r="Y300" s="154"/>
      <c r="Z300" s="154"/>
      <c r="AA300" s="154"/>
      <c r="AB300" s="154"/>
      <c r="AC300" s="154"/>
      <c r="AD300" s="154"/>
      <c r="AE300" s="154"/>
      <c r="AF300" s="154"/>
      <c r="AG300" s="154"/>
      <c r="AH300" s="154"/>
      <c r="AI300" s="154"/>
    </row>
    <row r="301" spans="1:35" s="155" customFormat="1" x14ac:dyDescent="0.3">
      <c r="A301" s="154"/>
      <c r="B301" s="154"/>
      <c r="C301" s="154"/>
      <c r="D301" s="154"/>
      <c r="E301" s="154"/>
      <c r="F301" s="154"/>
      <c r="G301" s="154"/>
      <c r="H301" s="154"/>
      <c r="I301" s="154"/>
      <c r="J301" s="154"/>
      <c r="K301" s="154"/>
      <c r="L301" s="154"/>
      <c r="M301" s="154"/>
      <c r="N301" s="157"/>
      <c r="O301" s="156"/>
      <c r="P301" s="154"/>
      <c r="Q301" s="154"/>
      <c r="R301" s="154"/>
      <c r="S301" s="154"/>
      <c r="T301" s="154"/>
      <c r="U301" s="154"/>
      <c r="V301" s="154"/>
      <c r="W301" s="154"/>
      <c r="X301" s="154"/>
      <c r="Y301" s="154"/>
      <c r="Z301" s="154"/>
      <c r="AA301" s="154"/>
      <c r="AB301" s="154"/>
      <c r="AC301" s="154"/>
      <c r="AD301" s="154"/>
      <c r="AE301" s="154"/>
      <c r="AF301" s="154"/>
      <c r="AG301" s="154"/>
      <c r="AH301" s="154"/>
      <c r="AI301" s="154"/>
    </row>
    <row r="302" spans="1:35" s="155" customFormat="1" x14ac:dyDescent="0.3">
      <c r="A302" s="154"/>
      <c r="B302" s="154"/>
      <c r="C302" s="154"/>
      <c r="D302" s="154"/>
      <c r="E302" s="154"/>
      <c r="F302" s="154"/>
      <c r="G302" s="154"/>
      <c r="H302" s="154"/>
      <c r="I302" s="154"/>
      <c r="J302" s="154"/>
      <c r="K302" s="154"/>
      <c r="L302" s="154"/>
      <c r="M302" s="154"/>
      <c r="N302" s="157"/>
      <c r="O302" s="156"/>
      <c r="P302" s="154"/>
      <c r="Q302" s="154"/>
      <c r="R302" s="154"/>
      <c r="S302" s="154"/>
      <c r="T302" s="154"/>
      <c r="U302" s="154"/>
      <c r="V302" s="154"/>
      <c r="W302" s="154"/>
      <c r="X302" s="154"/>
      <c r="Y302" s="154"/>
      <c r="Z302" s="154"/>
      <c r="AA302" s="154"/>
      <c r="AB302" s="154"/>
      <c r="AC302" s="154"/>
      <c r="AD302" s="154"/>
      <c r="AE302" s="154"/>
      <c r="AF302" s="154"/>
      <c r="AG302" s="154"/>
      <c r="AH302" s="154"/>
      <c r="AI302" s="154"/>
    </row>
    <row r="303" spans="1:35" s="155" customFormat="1" x14ac:dyDescent="0.3">
      <c r="A303" s="154"/>
      <c r="B303" s="154"/>
      <c r="C303" s="154"/>
      <c r="D303" s="154"/>
      <c r="E303" s="154"/>
      <c r="F303" s="154"/>
      <c r="G303" s="154"/>
      <c r="H303" s="154"/>
      <c r="I303" s="154"/>
      <c r="J303" s="154"/>
      <c r="K303" s="154"/>
      <c r="L303" s="154"/>
      <c r="M303" s="154"/>
      <c r="N303" s="157"/>
      <c r="O303" s="156"/>
      <c r="P303" s="154"/>
      <c r="Q303" s="154"/>
      <c r="R303" s="154"/>
      <c r="S303" s="154"/>
      <c r="T303" s="154"/>
      <c r="U303" s="154"/>
      <c r="V303" s="154"/>
      <c r="W303" s="154"/>
      <c r="X303" s="154"/>
      <c r="Y303" s="154"/>
      <c r="Z303" s="154"/>
      <c r="AA303" s="154"/>
      <c r="AB303" s="154"/>
      <c r="AC303" s="154"/>
      <c r="AD303" s="154"/>
      <c r="AE303" s="154"/>
      <c r="AF303" s="154"/>
      <c r="AG303" s="154"/>
      <c r="AH303" s="154"/>
      <c r="AI303" s="154"/>
    </row>
  </sheetData>
  <mergeCells count="1">
    <mergeCell ref="K2:L2"/>
  </mergeCells>
  <conditionalFormatting sqref="L3:L33">
    <cfRule type="dataBar" priority="3">
      <dataBar showValue="0">
        <cfvo type="min"/>
        <cfvo type="max"/>
        <color rgb="FF69AE23"/>
      </dataBar>
      <extLst>
        <ext xmlns:x14="http://schemas.microsoft.com/office/spreadsheetml/2009/9/main" uri="{B025F937-C7B1-47D3-B67F-A62EFF666E3E}">
          <x14:id>{E8316D2A-4858-4584-94F5-AD27B4E4375B}</x14:id>
        </ext>
      </extLst>
    </cfRule>
  </conditionalFormatting>
  <conditionalFormatting sqref="M3:M33">
    <cfRule type="dataBar" priority="1">
      <dataBar>
        <cfvo type="min"/>
        <cfvo type="max"/>
        <color rgb="FF69AE23"/>
      </dataBar>
      <extLst>
        <ext xmlns:x14="http://schemas.microsoft.com/office/spreadsheetml/2009/9/main" uri="{B025F937-C7B1-47D3-B67F-A62EFF666E3E}">
          <x14:id>{A2A6640F-1EEA-4171-A8EE-DF13808D1CD0}</x14:id>
        </ext>
      </extLst>
    </cfRule>
    <cfRule type="dataBar" priority="2">
      <dataBar>
        <cfvo type="min"/>
        <cfvo type="max"/>
        <color rgb="FF69AE23"/>
      </dataBar>
      <extLst>
        <ext xmlns:x14="http://schemas.microsoft.com/office/spreadsheetml/2009/9/main" uri="{B025F937-C7B1-47D3-B67F-A62EFF666E3E}">
          <x14:id>{F7DABF3C-179B-47B9-8D12-ED0FCFFAD59F}</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N18 N20 N24" formula="1"/>
  </ignoredErrors>
  <extLst>
    <ext xmlns:x14="http://schemas.microsoft.com/office/spreadsheetml/2009/9/main" uri="{78C0D931-6437-407d-A8EE-F0AAD7539E65}">
      <x14:conditionalFormattings>
        <x14:conditionalFormatting xmlns:xm="http://schemas.microsoft.com/office/excel/2006/main">
          <x14:cfRule type="dataBar" id="{E8316D2A-4858-4584-94F5-AD27B4E4375B}">
            <x14:dataBar minLength="0" maxLength="100" gradient="0">
              <x14:cfvo type="autoMin"/>
              <x14:cfvo type="autoMax"/>
              <x14:negativeFillColor rgb="FFFF0000"/>
              <x14:axisColor rgb="FF000000"/>
            </x14:dataBar>
          </x14:cfRule>
          <xm:sqref>L3:L33</xm:sqref>
        </x14:conditionalFormatting>
        <x14:conditionalFormatting xmlns:xm="http://schemas.microsoft.com/office/excel/2006/main">
          <x14:cfRule type="dataBar" id="{A2A6640F-1EEA-4171-A8EE-DF13808D1CD0}">
            <x14:dataBar minLength="0" maxLength="100" gradient="0">
              <x14:cfvo type="autoMin"/>
              <x14:cfvo type="autoMax"/>
              <x14:negativeFillColor rgb="FFFF0000"/>
              <x14:axisColor rgb="FF000000"/>
            </x14:dataBar>
          </x14:cfRule>
          <x14:cfRule type="dataBar" id="{F7DABF3C-179B-47B9-8D12-ED0FCFFAD59F}">
            <x14:dataBar minLength="0" maxLength="100" gradient="0">
              <x14:cfvo type="autoMin"/>
              <x14:cfvo type="autoMax"/>
              <x14:negativeFillColor rgb="FFFF0000"/>
              <x14:axisColor rgb="FF000000"/>
            </x14:dataBar>
          </x14:cfRule>
          <xm:sqref>M3:M33</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600-00000C000000}">
          <x14:colorSeries rgb="FF69AE23"/>
          <x14:colorNegative rgb="FFD00000"/>
          <x14:colorAxis rgb="FF000000"/>
          <x14:colorMarkers rgb="FF69AE23"/>
          <x14:colorFirst rgb="FFD00000"/>
          <x14:colorLast rgb="FFD00000"/>
          <x14:colorHigh rgb="FFD00000"/>
          <x14:colorLow rgb="FFD00000"/>
          <x14:sparklines>
            <x14:sparkline>
              <xm:f>Table_D7!B3:K3</xm:f>
              <xm:sqref>M3</xm:sqref>
            </x14:sparkline>
            <x14:sparkline>
              <xm:f>Table_D7!B4:K4</xm:f>
              <xm:sqref>M4</xm:sqref>
            </x14:sparkline>
          </x14:sparklines>
        </x14:sparklineGroup>
        <x14:sparklineGroup manualMax="0" manualMin="0" displayEmptyCellsAs="gap" markers="1" xr2:uid="{00000000-0003-0000-0600-00000D000000}">
          <x14:colorSeries rgb="FF69AE23"/>
          <x14:colorNegative rgb="FFD00000"/>
          <x14:colorAxis rgb="FF000000"/>
          <x14:colorMarkers rgb="FF69AE23"/>
          <x14:colorFirst rgb="FFD00000"/>
          <x14:colorLast rgb="FFD00000"/>
          <x14:colorHigh rgb="FFD00000"/>
          <x14:colorLow rgb="FFD00000"/>
          <x14:sparklines>
            <x14:sparkline>
              <xm:f>Table_D7!B5:K5</xm:f>
              <xm:sqref>M5</xm:sqref>
            </x14:sparkline>
            <x14:sparkline>
              <xm:f>Table_D7!B6:K6</xm:f>
              <xm:sqref>M6</xm:sqref>
            </x14:sparkline>
            <x14:sparkline>
              <xm:f>Table_D7!B7:K7</xm:f>
              <xm:sqref>M7</xm:sqref>
            </x14:sparkline>
            <x14:sparkline>
              <xm:f>Table_D7!B8:K8</xm:f>
              <xm:sqref>M8</xm:sqref>
            </x14:sparkline>
            <x14:sparkline>
              <xm:f>Table_D7!B9:K9</xm:f>
              <xm:sqref>M9</xm:sqref>
            </x14:sparkline>
            <x14:sparkline>
              <xm:f>Table_D7!B10:K10</xm:f>
              <xm:sqref>M10</xm:sqref>
            </x14:sparkline>
            <x14:sparkline>
              <xm:f>Table_D7!B11:K11</xm:f>
              <xm:sqref>M11</xm:sqref>
            </x14:sparkline>
            <x14:sparkline>
              <xm:f>Table_D7!B12:K12</xm:f>
              <xm:sqref>M12</xm:sqref>
            </x14:sparkline>
            <x14:sparkline>
              <xm:f>Table_D7!B13:K13</xm:f>
              <xm:sqref>M13</xm:sqref>
            </x14:sparkline>
            <x14:sparkline>
              <xm:f>Table_D7!B14:K14</xm:f>
              <xm:sqref>M14</xm:sqref>
            </x14:sparkline>
            <x14:sparkline>
              <xm:f>Table_D7!B15:K15</xm:f>
              <xm:sqref>M15</xm:sqref>
            </x14:sparkline>
            <x14:sparkline>
              <xm:f>Table_D7!B16:K16</xm:f>
              <xm:sqref>M16</xm:sqref>
            </x14:sparkline>
            <x14:sparkline>
              <xm:f>Table_D7!B17:K17</xm:f>
              <xm:sqref>M17</xm:sqref>
            </x14:sparkline>
            <x14:sparkline>
              <xm:f>Table_D7!B18:K18</xm:f>
              <xm:sqref>M18</xm:sqref>
            </x14:sparkline>
            <x14:sparkline>
              <xm:f>Table_D7!B19:K19</xm:f>
              <xm:sqref>M19</xm:sqref>
            </x14:sparkline>
            <x14:sparkline>
              <xm:f>Table_D7!B20:K20</xm:f>
              <xm:sqref>M20</xm:sqref>
            </x14:sparkline>
            <x14:sparkline>
              <xm:f>Table_D7!B21:K21</xm:f>
              <xm:sqref>M21</xm:sqref>
            </x14:sparkline>
            <x14:sparkline>
              <xm:f>Table_D7!B22:K22</xm:f>
              <xm:sqref>M22</xm:sqref>
            </x14:sparkline>
            <x14:sparkline>
              <xm:f>Table_D7!B23:K23</xm:f>
              <xm:sqref>M23</xm:sqref>
            </x14:sparkline>
            <x14:sparkline>
              <xm:f>Table_D7!B24:K24</xm:f>
              <xm:sqref>M24</xm:sqref>
            </x14:sparkline>
            <x14:sparkline>
              <xm:f>Table_D7!B25:K25</xm:f>
              <xm:sqref>M25</xm:sqref>
            </x14:sparkline>
            <x14:sparkline>
              <xm:f>Table_D7!B26:K26</xm:f>
              <xm:sqref>M26</xm:sqref>
            </x14:sparkline>
            <x14:sparkline>
              <xm:f>Table_D7!B27:K27</xm:f>
              <xm:sqref>M27</xm:sqref>
            </x14:sparkline>
            <x14:sparkline>
              <xm:f>Table_D7!B28:K28</xm:f>
              <xm:sqref>M28</xm:sqref>
            </x14:sparkline>
            <x14:sparkline>
              <xm:f>Table_D7!B29:K29</xm:f>
              <xm:sqref>M29</xm:sqref>
            </x14:sparkline>
            <x14:sparkline>
              <xm:f>Table_D7!B30:K30</xm:f>
              <xm:sqref>M30</xm:sqref>
            </x14:sparkline>
            <x14:sparkline>
              <xm:f>Table_D7!B31:K31</xm:f>
              <xm:sqref>M31</xm:sqref>
            </x14:sparkline>
            <x14:sparkline>
              <xm:f>Table_D7!B32:K32</xm:f>
              <xm:sqref>M32</xm:sqref>
            </x14:sparkline>
            <x14:sparkline>
              <xm:f>Table_D7!B33:K33</xm:f>
              <xm:sqref>M33</xm:sqref>
            </x14:sparkline>
          </x14:sparklines>
        </x14:sparklineGroup>
      </x14:sparklineGroup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AH60"/>
  <sheetViews>
    <sheetView topLeftCell="B1" zoomScale="80" zoomScaleNormal="80" workbookViewId="0">
      <selection activeCell="L40" sqref="L40"/>
    </sheetView>
  </sheetViews>
  <sheetFormatPr defaultColWidth="8.88671875" defaultRowHeight="13.2" x14ac:dyDescent="0.25"/>
  <cols>
    <col min="1" max="1" width="16" customWidth="1"/>
    <col min="2" max="2" width="17" bestFit="1" customWidth="1"/>
    <col min="3" max="4" width="7.44140625" bestFit="1" customWidth="1"/>
    <col min="5" max="5" width="7.88671875" bestFit="1" customWidth="1"/>
    <col min="6" max="7" width="7" customWidth="1"/>
    <col min="8" max="8" width="11.33203125" bestFit="1" customWidth="1"/>
    <col min="9" max="9" width="11.109375" customWidth="1"/>
    <col min="10" max="10" width="15" customWidth="1"/>
    <col min="11" max="11" width="11.44140625" bestFit="1" customWidth="1"/>
    <col min="12" max="12" width="10.44140625" customWidth="1"/>
    <col min="13" max="13" width="12.109375" bestFit="1" customWidth="1"/>
    <col min="14" max="14" width="13.88671875" customWidth="1"/>
    <col min="18" max="34" width="8.88671875" style="29"/>
  </cols>
  <sheetData>
    <row r="1" spans="2:33" ht="13.8" x14ac:dyDescent="0.25">
      <c r="B1" s="9" t="s">
        <v>166</v>
      </c>
    </row>
    <row r="3" spans="2:33" ht="30" customHeight="1" x14ac:dyDescent="0.25">
      <c r="B3" s="296" t="s">
        <v>0</v>
      </c>
      <c r="C3" s="298" t="s">
        <v>67</v>
      </c>
      <c r="D3" s="299"/>
      <c r="E3" s="299"/>
      <c r="F3" s="299"/>
      <c r="G3" s="300"/>
      <c r="H3" s="301" t="s">
        <v>68</v>
      </c>
      <c r="I3" s="302"/>
      <c r="J3" s="302"/>
      <c r="K3" s="303"/>
      <c r="L3" s="195" t="s">
        <v>69</v>
      </c>
      <c r="M3" s="298" t="s">
        <v>70</v>
      </c>
      <c r="N3" s="299"/>
      <c r="O3" s="30"/>
      <c r="P3" s="31"/>
    </row>
    <row r="4" spans="2:33" ht="31.5" customHeight="1" x14ac:dyDescent="0.25">
      <c r="B4" s="297"/>
      <c r="C4" s="32" t="s">
        <v>71</v>
      </c>
      <c r="D4" s="32" t="s">
        <v>72</v>
      </c>
      <c r="E4" s="33" t="s">
        <v>73</v>
      </c>
      <c r="F4" s="33" t="s">
        <v>74</v>
      </c>
      <c r="G4" s="33" t="s">
        <v>75</v>
      </c>
      <c r="H4" s="33" t="s">
        <v>76</v>
      </c>
      <c r="I4" s="33" t="s">
        <v>77</v>
      </c>
      <c r="J4" s="33" t="s">
        <v>78</v>
      </c>
      <c r="K4" s="33" t="s">
        <v>79</v>
      </c>
      <c r="L4" s="33" t="s">
        <v>80</v>
      </c>
      <c r="M4" s="33" t="s">
        <v>81</v>
      </c>
      <c r="N4" s="32" t="s">
        <v>82</v>
      </c>
    </row>
    <row r="5" spans="2:33" ht="13.8" x14ac:dyDescent="0.25">
      <c r="B5" s="34" t="s">
        <v>28</v>
      </c>
      <c r="C5" s="35">
        <v>13.981</v>
      </c>
      <c r="D5" s="36">
        <v>7.1828000000000003</v>
      </c>
      <c r="E5" s="36">
        <v>1.5136000000000001</v>
      </c>
      <c r="F5" s="36">
        <v>2.8063000000000002</v>
      </c>
      <c r="G5" s="36">
        <v>1.2303999999999999</v>
      </c>
      <c r="H5" s="37">
        <v>5.3487</v>
      </c>
      <c r="I5" s="38">
        <v>37.8979</v>
      </c>
      <c r="J5" s="39">
        <v>1.7101999999999999</v>
      </c>
      <c r="K5" s="40">
        <v>8.8004999999999995</v>
      </c>
      <c r="L5" s="36">
        <v>8.5213000000000001</v>
      </c>
      <c r="M5" s="14">
        <v>53.008600000000001</v>
      </c>
      <c r="N5" s="14">
        <v>46.326300000000003</v>
      </c>
      <c r="AF5" s="214"/>
      <c r="AG5" s="214"/>
    </row>
    <row r="6" spans="2:33" ht="13.8" x14ac:dyDescent="0.25">
      <c r="B6" s="34" t="s">
        <v>12</v>
      </c>
      <c r="C6" s="41">
        <v>25.891099999999998</v>
      </c>
      <c r="D6" s="41">
        <v>14.479900000000001</v>
      </c>
      <c r="E6" s="36">
        <v>1.1726999999999999</v>
      </c>
      <c r="F6" s="41">
        <v>3.4126000000000003</v>
      </c>
      <c r="G6" s="42">
        <v>2.1724999999999999</v>
      </c>
      <c r="H6" s="38">
        <v>6.5699999999999995E-2</v>
      </c>
      <c r="I6" s="40">
        <v>27.4755</v>
      </c>
      <c r="J6" s="43">
        <v>2.7000000000000001E-3</v>
      </c>
      <c r="K6" s="40">
        <v>8.3909000000000002</v>
      </c>
      <c r="L6" s="41">
        <v>156.03749999999999</v>
      </c>
      <c r="M6" s="15">
        <v>30.265899999999988</v>
      </c>
      <c r="N6" s="15">
        <v>24.269599999999997</v>
      </c>
      <c r="AF6" s="214"/>
      <c r="AG6" s="214"/>
    </row>
    <row r="7" spans="2:33" ht="13.8" x14ac:dyDescent="0.25">
      <c r="B7" s="34" t="s">
        <v>4</v>
      </c>
      <c r="C7" s="42">
        <v>21.513999999999999</v>
      </c>
      <c r="D7" s="36">
        <v>7.9896000000000003</v>
      </c>
      <c r="E7" s="41">
        <v>4.1135999999999999</v>
      </c>
      <c r="F7" s="41">
        <v>3.7774000000000001</v>
      </c>
      <c r="G7" s="41">
        <v>2.8618000000000001</v>
      </c>
      <c r="H7" s="38">
        <v>0.60470000000000002</v>
      </c>
      <c r="I7" s="44">
        <v>16.373100000000001</v>
      </c>
      <c r="J7" s="45">
        <v>4.1303000000000001</v>
      </c>
      <c r="K7" s="38">
        <v>13.302</v>
      </c>
      <c r="L7" s="41">
        <v>51.441600000000001</v>
      </c>
      <c r="M7" s="16"/>
      <c r="N7" s="16"/>
      <c r="AF7" s="214"/>
      <c r="AG7" s="214"/>
    </row>
    <row r="8" spans="2:33" ht="13.8" x14ac:dyDescent="0.25">
      <c r="B8" s="34" t="s">
        <v>13</v>
      </c>
      <c r="C8" s="42">
        <v>20.482400000000002</v>
      </c>
      <c r="D8" s="42">
        <v>11.477899999999998</v>
      </c>
      <c r="E8" s="41">
        <v>2.4746999999999999</v>
      </c>
      <c r="F8" s="36">
        <v>2.7450999999999999</v>
      </c>
      <c r="G8" s="42">
        <v>1.5010999999999999</v>
      </c>
      <c r="H8" s="44">
        <v>2.4826000000000001</v>
      </c>
      <c r="I8" s="38">
        <v>39.097000000000001</v>
      </c>
      <c r="J8" s="39">
        <v>1.597</v>
      </c>
      <c r="K8" s="44">
        <v>7.3287000000000004</v>
      </c>
      <c r="L8" s="36">
        <v>12.8345</v>
      </c>
      <c r="M8" s="17">
        <v>25.942899999999995</v>
      </c>
      <c r="N8" s="17">
        <v>9.3292000000000002</v>
      </c>
      <c r="R8" s="215"/>
      <c r="AF8" s="214"/>
      <c r="AG8" s="214"/>
    </row>
    <row r="9" spans="2:33" ht="13.8" x14ac:dyDescent="0.25">
      <c r="B9" s="34" t="s">
        <v>83</v>
      </c>
      <c r="C9" s="41">
        <v>33.558500000000002</v>
      </c>
      <c r="D9" s="41">
        <v>13.9116</v>
      </c>
      <c r="E9" s="41">
        <v>5.8346</v>
      </c>
      <c r="F9" s="42">
        <v>2.8931</v>
      </c>
      <c r="G9" s="41">
        <v>6.2534000000000001</v>
      </c>
      <c r="H9" s="38">
        <v>0.19670000000000001</v>
      </c>
      <c r="I9" s="40">
        <v>32.151899999999998</v>
      </c>
      <c r="J9" s="45">
        <v>3.0758000000000001</v>
      </c>
      <c r="K9" s="38">
        <v>18.6343</v>
      </c>
      <c r="L9" s="42">
        <v>46.841700000000003</v>
      </c>
      <c r="M9" s="16"/>
      <c r="N9" s="16"/>
      <c r="AF9" s="214"/>
      <c r="AG9" s="214"/>
    </row>
    <row r="10" spans="2:33" ht="13.8" x14ac:dyDescent="0.25">
      <c r="B10" s="34" t="s">
        <v>15</v>
      </c>
      <c r="C10" s="36">
        <v>15.0457</v>
      </c>
      <c r="D10" s="42">
        <v>10.2277</v>
      </c>
      <c r="E10" s="46">
        <v>3.2399999999999998E-2</v>
      </c>
      <c r="F10" s="35">
        <v>1.6209000000000002</v>
      </c>
      <c r="G10" s="35">
        <v>0.44209999999999999</v>
      </c>
      <c r="H10" s="37">
        <v>25.350100000000001</v>
      </c>
      <c r="I10" s="37">
        <v>7.8680000000000003</v>
      </c>
      <c r="J10" s="43">
        <v>3.5200000000000002E-2</v>
      </c>
      <c r="K10" s="37">
        <v>2.9384000000000001</v>
      </c>
      <c r="L10" s="35">
        <v>0.71530000000000005</v>
      </c>
      <c r="M10" s="18">
        <v>11.203299999999999</v>
      </c>
      <c r="N10" s="17">
        <v>9.030699999999996</v>
      </c>
      <c r="AF10" s="214"/>
      <c r="AG10" s="214"/>
    </row>
    <row r="11" spans="2:33" ht="13.8" x14ac:dyDescent="0.25">
      <c r="B11" s="34" t="s">
        <v>9</v>
      </c>
      <c r="C11" s="35">
        <v>11.549799999999999</v>
      </c>
      <c r="D11" s="35">
        <v>5.0754999999999999</v>
      </c>
      <c r="E11" s="36">
        <v>1.1832</v>
      </c>
      <c r="F11" s="36">
        <v>2.2621000000000002</v>
      </c>
      <c r="G11" s="35">
        <v>0.78600000000000003</v>
      </c>
      <c r="H11" s="40">
        <v>1.4407000000000001</v>
      </c>
      <c r="I11" s="44">
        <v>21.7502</v>
      </c>
      <c r="J11" s="43">
        <v>1.47E-2</v>
      </c>
      <c r="K11" s="44">
        <v>6.8052999999999999</v>
      </c>
      <c r="L11" s="36">
        <v>17.075900000000001</v>
      </c>
      <c r="M11" s="14">
        <v>33.763800000000003</v>
      </c>
      <c r="N11" s="17">
        <v>10.7239</v>
      </c>
      <c r="AF11" s="214"/>
      <c r="AG11" s="214"/>
    </row>
    <row r="12" spans="2:33" ht="13.8" x14ac:dyDescent="0.25">
      <c r="B12" s="34" t="s">
        <v>30</v>
      </c>
      <c r="C12" s="36">
        <v>14.894100000000002</v>
      </c>
      <c r="D12" s="35">
        <v>5.6980000000000004</v>
      </c>
      <c r="E12" s="42">
        <v>1.9403999999999999</v>
      </c>
      <c r="F12" s="35">
        <v>0.74880000000000002</v>
      </c>
      <c r="G12" s="35">
        <v>0.67</v>
      </c>
      <c r="H12" s="37">
        <v>7.5204000000000004</v>
      </c>
      <c r="I12" s="37">
        <v>7.3404999999999996</v>
      </c>
      <c r="J12" s="43">
        <v>1.21E-2</v>
      </c>
      <c r="K12" s="37">
        <v>4.4984000000000002</v>
      </c>
      <c r="L12" s="35">
        <v>0.62090000000000001</v>
      </c>
      <c r="M12" s="18">
        <v>11.563900000000004</v>
      </c>
      <c r="N12" s="18">
        <v>8.0099000000000018</v>
      </c>
      <c r="R12" s="215"/>
      <c r="AF12" s="214"/>
      <c r="AG12" s="214"/>
    </row>
    <row r="13" spans="2:33" ht="13.8" x14ac:dyDescent="0.25">
      <c r="B13" s="34" t="s">
        <v>17</v>
      </c>
      <c r="C13" s="41">
        <v>29.219200000000001</v>
      </c>
      <c r="D13" s="41">
        <v>19.243400000000001</v>
      </c>
      <c r="E13" s="36">
        <v>1.6025</v>
      </c>
      <c r="F13" s="42">
        <v>3.0409999999999999</v>
      </c>
      <c r="G13" s="42">
        <v>1.3734</v>
      </c>
      <c r="H13" s="38">
        <v>0.5726</v>
      </c>
      <c r="I13" s="40">
        <v>22.984200000000001</v>
      </c>
      <c r="J13" s="45">
        <v>4.2256</v>
      </c>
      <c r="K13" s="37">
        <v>4.6879999999999997</v>
      </c>
      <c r="L13" s="42">
        <v>47.175199999999997</v>
      </c>
      <c r="M13" s="16"/>
      <c r="N13" s="16"/>
      <c r="R13" s="215"/>
      <c r="AF13" s="214"/>
      <c r="AG13" s="214"/>
    </row>
    <row r="14" spans="2:33" ht="13.8" x14ac:dyDescent="0.25">
      <c r="B14" s="34" t="s">
        <v>31</v>
      </c>
      <c r="C14" s="35">
        <v>13.7272</v>
      </c>
      <c r="D14" s="35">
        <v>4.9533000000000005</v>
      </c>
      <c r="E14" s="41">
        <v>2.8134999999999999</v>
      </c>
      <c r="F14" s="36">
        <v>2.1428000000000003</v>
      </c>
      <c r="G14" s="36">
        <v>1.1053999999999999</v>
      </c>
      <c r="H14" s="44">
        <v>5.0446999999999997</v>
      </c>
      <c r="I14" s="37">
        <v>4.2194000000000003</v>
      </c>
      <c r="J14" s="39">
        <v>1.7890999999999999</v>
      </c>
      <c r="K14" s="40">
        <v>8.0526</v>
      </c>
      <c r="L14" s="36">
        <v>6.3342000000000001</v>
      </c>
      <c r="M14" s="15">
        <v>31.99199999999999</v>
      </c>
      <c r="N14" s="14">
        <v>24.537899999999993</v>
      </c>
      <c r="R14" s="215"/>
      <c r="AF14" s="214"/>
      <c r="AG14" s="214"/>
    </row>
    <row r="15" spans="2:33" ht="13.8" x14ac:dyDescent="0.25">
      <c r="B15" s="34" t="s">
        <v>2</v>
      </c>
      <c r="C15" s="36">
        <v>15.591200000000001</v>
      </c>
      <c r="D15" s="35">
        <v>6.6664999999999992</v>
      </c>
      <c r="E15" s="42">
        <v>2.1048999999999998</v>
      </c>
      <c r="F15" s="36">
        <v>2.7986000000000004</v>
      </c>
      <c r="G15" s="41">
        <v>2.4027000000000003</v>
      </c>
      <c r="H15" s="40">
        <v>0.83509999999999995</v>
      </c>
      <c r="I15" s="38">
        <v>34.819600000000001</v>
      </c>
      <c r="J15" s="45">
        <v>1.9614</v>
      </c>
      <c r="K15" s="38">
        <v>15.410600000000001</v>
      </c>
      <c r="L15" s="41">
        <v>77.345299999999995</v>
      </c>
      <c r="M15" s="14">
        <v>46.508999999999986</v>
      </c>
      <c r="N15" s="14">
        <v>44.251299999999986</v>
      </c>
      <c r="AF15" s="214"/>
      <c r="AG15" s="214"/>
    </row>
    <row r="16" spans="2:33" ht="13.8" x14ac:dyDescent="0.25">
      <c r="B16" s="34" t="s">
        <v>27</v>
      </c>
      <c r="C16" s="42">
        <v>22.8979</v>
      </c>
      <c r="D16" s="41">
        <v>13.0497</v>
      </c>
      <c r="E16" s="36">
        <v>1.0820000000000001</v>
      </c>
      <c r="F16" s="41">
        <v>4.1862999999999992</v>
      </c>
      <c r="G16" s="35">
        <v>0.80630000000000002</v>
      </c>
      <c r="H16" s="44">
        <v>5.0812999999999997</v>
      </c>
      <c r="I16" s="40">
        <v>25.163</v>
      </c>
      <c r="J16" s="47">
        <v>0.12709999999999999</v>
      </c>
      <c r="K16" s="37">
        <v>3.5213000000000001</v>
      </c>
      <c r="L16" s="36">
        <v>5.6948999999999996</v>
      </c>
      <c r="M16" s="17">
        <v>18.961500000000001</v>
      </c>
      <c r="N16" s="17">
        <v>9.5374000000000052</v>
      </c>
      <c r="AF16" s="214"/>
      <c r="AG16" s="214"/>
    </row>
    <row r="17" spans="2:33" ht="13.8" x14ac:dyDescent="0.25">
      <c r="B17" s="34" t="s">
        <v>7</v>
      </c>
      <c r="C17" s="42">
        <v>21.529400000000003</v>
      </c>
      <c r="D17" s="42">
        <v>12.026800000000001</v>
      </c>
      <c r="E17" s="35">
        <v>0.60899999999999999</v>
      </c>
      <c r="F17" s="35">
        <v>1.6079000000000001</v>
      </c>
      <c r="G17" s="35">
        <v>0.8105</v>
      </c>
      <c r="H17" s="37">
        <v>8.7453000000000003</v>
      </c>
      <c r="I17" s="44">
        <v>21.209599999999998</v>
      </c>
      <c r="J17" s="43">
        <v>2.3199999999999998E-2</v>
      </c>
      <c r="K17" s="37">
        <v>3.7646000000000002</v>
      </c>
      <c r="L17" s="35">
        <v>2.2403</v>
      </c>
      <c r="M17" s="18">
        <v>14.397800000000004</v>
      </c>
      <c r="N17" s="18">
        <v>-0.27110000000000412</v>
      </c>
      <c r="AF17" s="214"/>
      <c r="AG17" s="214"/>
    </row>
    <row r="18" spans="2:33" ht="13.8" x14ac:dyDescent="0.25">
      <c r="B18" s="34" t="s">
        <v>18</v>
      </c>
      <c r="C18" s="42">
        <v>23.372700000000002</v>
      </c>
      <c r="D18" s="41">
        <v>13.1402</v>
      </c>
      <c r="E18" s="42">
        <v>1.9394999999999998</v>
      </c>
      <c r="F18" s="41">
        <v>3.7511999999999999</v>
      </c>
      <c r="G18" s="41">
        <v>2.6831</v>
      </c>
      <c r="H18" s="48">
        <v>1.2999999999999999E-3</v>
      </c>
      <c r="I18" s="38">
        <v>43.191800000000001</v>
      </c>
      <c r="J18" s="45">
        <v>7.2122999999999999</v>
      </c>
      <c r="K18" s="38">
        <v>11.4018</v>
      </c>
      <c r="L18" s="41">
        <v>266.46269999999998</v>
      </c>
      <c r="M18" s="15">
        <v>32.56880000000001</v>
      </c>
      <c r="N18" s="14">
        <v>28.057799999999986</v>
      </c>
      <c r="AF18" s="214"/>
      <c r="AG18" s="214"/>
    </row>
    <row r="19" spans="2:33" ht="13.8" x14ac:dyDescent="0.25">
      <c r="B19" s="34" t="s">
        <v>19</v>
      </c>
      <c r="C19" s="36">
        <v>16.7685</v>
      </c>
      <c r="D19" s="36">
        <v>9.9382999999999999</v>
      </c>
      <c r="E19" s="36">
        <v>1.2947</v>
      </c>
      <c r="F19" s="36">
        <v>2.0737999999999999</v>
      </c>
      <c r="G19" s="36">
        <v>0.86829999999999996</v>
      </c>
      <c r="H19" s="40">
        <v>0.91959999999999997</v>
      </c>
      <c r="I19" s="44">
        <v>14.7354</v>
      </c>
      <c r="J19" s="47">
        <v>9.7199999999999995E-2</v>
      </c>
      <c r="K19" s="44">
        <v>4.9425999999999997</v>
      </c>
      <c r="L19" s="36">
        <v>12.857100000000001</v>
      </c>
      <c r="M19" s="16"/>
      <c r="N19" s="16"/>
      <c r="AF19" s="214"/>
      <c r="AG19" s="214"/>
    </row>
    <row r="20" spans="2:33" ht="13.8" x14ac:dyDescent="0.25">
      <c r="B20" s="34" t="s">
        <v>22</v>
      </c>
      <c r="C20" s="35">
        <v>14.333600000000001</v>
      </c>
      <c r="D20" s="36">
        <v>6.9337999999999997</v>
      </c>
      <c r="E20" s="36">
        <v>0.66280000000000006</v>
      </c>
      <c r="F20" s="36">
        <v>1.9742</v>
      </c>
      <c r="G20" s="36">
        <v>1.0346</v>
      </c>
      <c r="H20" s="38">
        <v>0.55249999999999999</v>
      </c>
      <c r="I20" s="44">
        <v>16.245699999999999</v>
      </c>
      <c r="J20" s="47">
        <v>0.51419999999999999</v>
      </c>
      <c r="K20" s="44">
        <v>7.0415000000000001</v>
      </c>
      <c r="L20" s="42">
        <v>17.656099999999999</v>
      </c>
      <c r="M20" s="14">
        <v>42.092999999999989</v>
      </c>
      <c r="N20" s="15">
        <v>13.275599999999997</v>
      </c>
      <c r="R20" s="215"/>
      <c r="AF20" s="214"/>
      <c r="AG20" s="214"/>
    </row>
    <row r="21" spans="2:33" ht="13.8" x14ac:dyDescent="0.25">
      <c r="B21" s="34" t="s">
        <v>8</v>
      </c>
      <c r="C21" s="41">
        <v>24.118099999999998</v>
      </c>
      <c r="D21" s="42">
        <v>9.9788999999999994</v>
      </c>
      <c r="E21" s="42">
        <v>2.3587999999999996</v>
      </c>
      <c r="F21" s="41">
        <v>5.5023999999999997</v>
      </c>
      <c r="G21" s="41">
        <v>2.7706</v>
      </c>
      <c r="H21" s="48">
        <v>7.1300000000000002E-2</v>
      </c>
      <c r="I21" s="44">
        <v>22.702500000000001</v>
      </c>
      <c r="J21" s="39">
        <v>1.4454</v>
      </c>
      <c r="K21" s="38">
        <v>11.4876</v>
      </c>
      <c r="L21" s="42">
        <v>45.222900000000003</v>
      </c>
      <c r="M21" s="15">
        <v>31.940499999999986</v>
      </c>
      <c r="N21" s="15">
        <v>22.8245</v>
      </c>
      <c r="R21" s="215"/>
      <c r="AF21" s="214"/>
      <c r="AG21" s="214"/>
    </row>
    <row r="22" spans="2:33" ht="13.8" x14ac:dyDescent="0.25">
      <c r="B22" s="34" t="s">
        <v>24</v>
      </c>
      <c r="C22" s="42">
        <v>23.4222</v>
      </c>
      <c r="D22" s="42">
        <v>10.895300000000001</v>
      </c>
      <c r="E22" s="41">
        <v>3.1676000000000002</v>
      </c>
      <c r="F22" s="41">
        <v>4.4584999999999999</v>
      </c>
      <c r="G22" s="42">
        <v>2.1823999999999999</v>
      </c>
      <c r="H22" s="38">
        <v>0.59430000000000005</v>
      </c>
      <c r="I22" s="38">
        <v>43.136400000000002</v>
      </c>
      <c r="J22" s="45">
        <v>2.4792999999999998</v>
      </c>
      <c r="K22" s="38">
        <v>9.3177000000000003</v>
      </c>
      <c r="L22" s="41">
        <v>75.869</v>
      </c>
      <c r="M22" s="16"/>
      <c r="N22" s="16"/>
      <c r="AF22" s="214"/>
      <c r="AG22" s="214"/>
    </row>
    <row r="23" spans="2:33" ht="13.8" x14ac:dyDescent="0.25">
      <c r="B23" s="34" t="s">
        <v>1</v>
      </c>
      <c r="C23" s="35">
        <v>10.0625</v>
      </c>
      <c r="D23" s="35">
        <v>4.0415000000000001</v>
      </c>
      <c r="E23" s="46">
        <v>3.0300000000000001E-2</v>
      </c>
      <c r="F23" s="35">
        <v>1.3801000000000001</v>
      </c>
      <c r="G23" s="35">
        <v>0.73270000000000002</v>
      </c>
      <c r="H23" s="44">
        <v>2.1734</v>
      </c>
      <c r="I23" s="37">
        <v>14.1058</v>
      </c>
      <c r="J23" s="49">
        <v>4.07E-2</v>
      </c>
      <c r="K23" s="44">
        <v>7.2815000000000003</v>
      </c>
      <c r="L23" s="36">
        <v>10.365399999999999</v>
      </c>
      <c r="M23" s="16"/>
      <c r="N23" s="16"/>
      <c r="AF23" s="214"/>
      <c r="AG23" s="214"/>
    </row>
    <row r="24" spans="2:33" ht="13.8" x14ac:dyDescent="0.25">
      <c r="B24" s="34" t="s">
        <v>3</v>
      </c>
      <c r="C24" s="36">
        <v>14.7121</v>
      </c>
      <c r="D24" s="35">
        <v>5.9539999999999997</v>
      </c>
      <c r="E24" s="35">
        <v>6.4799999999999996E-2</v>
      </c>
      <c r="F24" s="35">
        <v>1.0069999999999999</v>
      </c>
      <c r="G24" s="35">
        <v>0.35320000000000001</v>
      </c>
      <c r="H24" s="37">
        <v>20.401599999999998</v>
      </c>
      <c r="I24" s="37">
        <v>0.1285</v>
      </c>
      <c r="J24" s="43">
        <v>3.6700000000000003E-2</v>
      </c>
      <c r="K24" s="37">
        <v>2.4007000000000001</v>
      </c>
      <c r="L24" s="35">
        <v>0.15820000000000001</v>
      </c>
      <c r="M24" s="16"/>
      <c r="N24" s="16"/>
      <c r="AF24" s="214"/>
      <c r="AG24" s="214"/>
    </row>
    <row r="25" spans="2:33" ht="13.8" x14ac:dyDescent="0.25">
      <c r="B25" s="34" t="s">
        <v>10</v>
      </c>
      <c r="C25" s="41">
        <v>26.952200000000001</v>
      </c>
      <c r="D25" s="36">
        <v>9.7913999999999994</v>
      </c>
      <c r="E25" s="41">
        <v>3.9906000000000001</v>
      </c>
      <c r="F25" s="41">
        <v>4.4568000000000003</v>
      </c>
      <c r="G25" s="42">
        <v>1.4912000000000001</v>
      </c>
      <c r="H25" s="40">
        <v>1.1416999999999999</v>
      </c>
      <c r="I25" s="44">
        <v>15.8284</v>
      </c>
      <c r="J25" s="47">
        <v>5.79E-2</v>
      </c>
      <c r="K25" s="44">
        <v>5.4778000000000002</v>
      </c>
      <c r="L25" s="42">
        <v>22.705100000000002</v>
      </c>
      <c r="M25" s="16"/>
      <c r="N25" s="16"/>
      <c r="AF25" s="214"/>
      <c r="AG25" s="214"/>
    </row>
    <row r="26" spans="2:33" ht="13.8" x14ac:dyDescent="0.25">
      <c r="B26" s="34" t="s">
        <v>29</v>
      </c>
      <c r="C26" s="36">
        <v>20.3063</v>
      </c>
      <c r="D26" s="42">
        <v>12.605500000000001</v>
      </c>
      <c r="E26" s="36">
        <v>1.6404999999999998</v>
      </c>
      <c r="F26" s="36">
        <v>2.4409999999999998</v>
      </c>
      <c r="G26" s="42">
        <v>1.256</v>
      </c>
      <c r="H26" s="38">
        <v>6.6000000000000003E-2</v>
      </c>
      <c r="I26" s="38">
        <v>44.930900000000001</v>
      </c>
      <c r="J26" s="39">
        <v>1.2075</v>
      </c>
      <c r="K26" s="44">
        <v>6.1852999999999998</v>
      </c>
      <c r="L26" s="41">
        <v>51.1646</v>
      </c>
      <c r="M26" s="17">
        <v>23.696799999999996</v>
      </c>
      <c r="N26" s="15">
        <v>16.179000000000002</v>
      </c>
      <c r="AF26" s="214"/>
      <c r="AG26" s="214"/>
    </row>
    <row r="27" spans="2:33" ht="13.8" x14ac:dyDescent="0.25">
      <c r="B27" s="34" t="s">
        <v>84</v>
      </c>
      <c r="C27" s="41">
        <v>29.066500000000001</v>
      </c>
      <c r="D27" s="41">
        <v>15.7342</v>
      </c>
      <c r="E27" s="41">
        <v>4.9699</v>
      </c>
      <c r="F27" s="42">
        <v>2.891</v>
      </c>
      <c r="G27" s="41">
        <v>3.2625000000000002</v>
      </c>
      <c r="H27" s="44">
        <v>2.1716000000000002</v>
      </c>
      <c r="I27" s="40">
        <v>33.1402</v>
      </c>
      <c r="J27" s="45">
        <v>4.3803000000000001</v>
      </c>
      <c r="K27" s="38">
        <v>11.200900000000001</v>
      </c>
      <c r="L27" s="42">
        <v>19.270700000000001</v>
      </c>
      <c r="M27" s="16"/>
      <c r="N27" s="16"/>
      <c r="AF27" s="214"/>
      <c r="AG27" s="214"/>
    </row>
    <row r="28" spans="2:33" ht="13.8" x14ac:dyDescent="0.25">
      <c r="B28" s="34" t="s">
        <v>6</v>
      </c>
      <c r="C28" s="35">
        <v>14.01</v>
      </c>
      <c r="D28" s="36">
        <v>9.4497999999999998</v>
      </c>
      <c r="E28" s="35">
        <v>0.37019999999999997</v>
      </c>
      <c r="F28" s="35">
        <v>1.6958000000000002</v>
      </c>
      <c r="G28" s="36">
        <v>1.1053000000000002</v>
      </c>
      <c r="H28" s="37">
        <v>11.776899999999999</v>
      </c>
      <c r="I28" s="40">
        <v>32.481299999999997</v>
      </c>
      <c r="J28" s="47">
        <v>0.41789999999999999</v>
      </c>
      <c r="K28" s="40">
        <v>8.2927</v>
      </c>
      <c r="L28" s="35">
        <v>3.9493999999999998</v>
      </c>
      <c r="M28" s="17">
        <v>27.675899999999999</v>
      </c>
      <c r="N28" s="18">
        <v>7.8803999999999945</v>
      </c>
      <c r="AF28" s="214"/>
      <c r="AG28" s="214"/>
    </row>
    <row r="29" spans="2:33" ht="13.8" x14ac:dyDescent="0.25">
      <c r="B29" s="34" t="s">
        <v>21</v>
      </c>
      <c r="C29" s="41">
        <v>32.031999999999996</v>
      </c>
      <c r="D29" s="41">
        <v>21.2318</v>
      </c>
      <c r="E29" s="42">
        <v>2.2744</v>
      </c>
      <c r="F29" s="42">
        <v>3.0781000000000001</v>
      </c>
      <c r="G29" s="41">
        <v>2.8289</v>
      </c>
      <c r="H29" s="38">
        <v>0.29470000000000002</v>
      </c>
      <c r="I29" s="38">
        <v>36.8613</v>
      </c>
      <c r="J29" s="39">
        <v>1.6434</v>
      </c>
      <c r="K29" s="40">
        <v>8.7872000000000003</v>
      </c>
      <c r="L29" s="41">
        <v>69.627499999999998</v>
      </c>
      <c r="M29" s="16"/>
      <c r="N29" s="16"/>
      <c r="R29" s="215"/>
      <c r="AF29" s="214"/>
      <c r="AG29" s="214"/>
    </row>
    <row r="30" spans="2:33" ht="13.8" x14ac:dyDescent="0.25">
      <c r="B30" s="34" t="s">
        <v>5</v>
      </c>
      <c r="C30" s="35">
        <v>11.6029</v>
      </c>
      <c r="D30" s="35">
        <v>6.2103999999999999</v>
      </c>
      <c r="E30" s="35">
        <v>8.0699999999999994E-2</v>
      </c>
      <c r="F30" s="35">
        <v>0.53739999999999999</v>
      </c>
      <c r="G30" s="35">
        <v>0.62949999999999995</v>
      </c>
      <c r="H30" s="37">
        <v>27.185400000000001</v>
      </c>
      <c r="I30" s="37">
        <v>2.5847000000000002</v>
      </c>
      <c r="J30" s="49">
        <v>1.9E-2</v>
      </c>
      <c r="K30" s="44">
        <v>5.4253999999999998</v>
      </c>
      <c r="L30" s="35">
        <v>0.23050000000000001</v>
      </c>
      <c r="M30" s="16"/>
      <c r="N30" s="16"/>
      <c r="R30" s="215"/>
      <c r="AF30" s="214"/>
      <c r="AG30" s="214"/>
    </row>
    <row r="31" spans="2:33" ht="13.8" x14ac:dyDescent="0.25">
      <c r="B31" s="34" t="s">
        <v>23</v>
      </c>
      <c r="C31" s="36">
        <v>19.0884</v>
      </c>
      <c r="D31" s="36">
        <v>8.3421000000000003</v>
      </c>
      <c r="E31" s="35">
        <v>0.22390000000000002</v>
      </c>
      <c r="F31" s="42">
        <v>2.9016999999999999</v>
      </c>
      <c r="G31" s="35">
        <v>0.44490000000000002</v>
      </c>
      <c r="H31" s="44">
        <v>4.4823000000000004</v>
      </c>
      <c r="I31" s="37">
        <v>5.3986000000000001</v>
      </c>
      <c r="J31" s="47">
        <v>5.6599999999999998E-2</v>
      </c>
      <c r="K31" s="37">
        <v>2.3307000000000002</v>
      </c>
      <c r="L31" s="35">
        <v>1.9967999999999999</v>
      </c>
      <c r="M31" s="18">
        <v>11.116699999999994</v>
      </c>
      <c r="N31" s="18">
        <v>2.1798000000000002</v>
      </c>
      <c r="R31" s="215"/>
      <c r="AF31" s="214"/>
      <c r="AG31" s="214"/>
    </row>
    <row r="32" spans="2:33" ht="13.8" x14ac:dyDescent="0.25">
      <c r="B32" s="50" t="s">
        <v>85</v>
      </c>
      <c r="C32" s="51">
        <f t="shared" ref="C32:N32" si="0">QUARTILE(C5:C31, 0)</f>
        <v>10.0625</v>
      </c>
      <c r="D32" s="51">
        <f t="shared" si="0"/>
        <v>4.0415000000000001</v>
      </c>
      <c r="E32" s="52">
        <f t="shared" si="0"/>
        <v>3.0300000000000001E-2</v>
      </c>
      <c r="F32" s="51">
        <f t="shared" si="0"/>
        <v>0.53739999999999999</v>
      </c>
      <c r="G32" s="51">
        <f t="shared" si="0"/>
        <v>0.35320000000000001</v>
      </c>
      <c r="H32" s="53">
        <f t="shared" si="0"/>
        <v>1.2999999999999999E-3</v>
      </c>
      <c r="I32" s="54">
        <f t="shared" si="0"/>
        <v>0.1285</v>
      </c>
      <c r="J32" s="55">
        <f t="shared" si="0"/>
        <v>2.7000000000000001E-3</v>
      </c>
      <c r="K32" s="54">
        <f t="shared" si="0"/>
        <v>2.3307000000000002</v>
      </c>
      <c r="L32" s="51">
        <f t="shared" si="0"/>
        <v>0.15820000000000001</v>
      </c>
      <c r="M32" s="54">
        <f t="shared" si="0"/>
        <v>11.116699999999994</v>
      </c>
      <c r="N32" s="54">
        <f t="shared" si="0"/>
        <v>-0.27110000000000412</v>
      </c>
    </row>
    <row r="33" spans="1:34" ht="13.8" x14ac:dyDescent="0.25">
      <c r="B33" s="50" t="s">
        <v>86</v>
      </c>
      <c r="C33" s="51">
        <f t="shared" ref="C33:N33" si="1">QUARTILE(C5:C31, 1)</f>
        <v>14.52285</v>
      </c>
      <c r="D33" s="51">
        <f t="shared" si="1"/>
        <v>6.8001499999999995</v>
      </c>
      <c r="E33" s="51">
        <f t="shared" si="1"/>
        <v>0.63590000000000002</v>
      </c>
      <c r="F33" s="51">
        <f t="shared" si="1"/>
        <v>1.835</v>
      </c>
      <c r="G33" s="51">
        <f t="shared" si="1"/>
        <v>0.79615000000000002</v>
      </c>
      <c r="H33" s="54">
        <f t="shared" si="1"/>
        <v>0.56254999999999999</v>
      </c>
      <c r="I33" s="54">
        <f t="shared" si="1"/>
        <v>14.4206</v>
      </c>
      <c r="J33" s="56">
        <f t="shared" si="1"/>
        <v>3.8699999999999998E-2</v>
      </c>
      <c r="K33" s="54">
        <f t="shared" si="1"/>
        <v>4.8152999999999997</v>
      </c>
      <c r="L33" s="51">
        <f t="shared" si="1"/>
        <v>4.8221499999999997</v>
      </c>
      <c r="M33" s="54">
        <f t="shared" si="1"/>
        <v>17.820575000000002</v>
      </c>
      <c r="N33" s="54">
        <f t="shared" si="1"/>
        <v>8.7754999999999974</v>
      </c>
      <c r="R33" s="216"/>
      <c r="S33" s="216"/>
    </row>
    <row r="34" spans="1:34" ht="18.75" customHeight="1" x14ac:dyDescent="0.25">
      <c r="B34" s="50" t="s">
        <v>87</v>
      </c>
      <c r="C34" s="51">
        <f t="shared" ref="C34:N34" si="2">QUARTILE(C5:C31,2)</f>
        <v>20.3063</v>
      </c>
      <c r="D34" s="51">
        <f t="shared" si="2"/>
        <v>9.9382999999999999</v>
      </c>
      <c r="E34" s="51">
        <f t="shared" si="2"/>
        <v>1.6025</v>
      </c>
      <c r="F34" s="51">
        <f t="shared" si="2"/>
        <v>2.7986000000000004</v>
      </c>
      <c r="G34" s="51">
        <f t="shared" si="2"/>
        <v>1.2303999999999999</v>
      </c>
      <c r="H34" s="54">
        <f t="shared" si="2"/>
        <v>1.4407000000000001</v>
      </c>
      <c r="I34" s="54">
        <f t="shared" si="2"/>
        <v>22.702500000000001</v>
      </c>
      <c r="J34" s="56">
        <f t="shared" si="2"/>
        <v>0.51419999999999999</v>
      </c>
      <c r="K34" s="54">
        <f t="shared" si="2"/>
        <v>7.2815000000000003</v>
      </c>
      <c r="L34" s="51">
        <f t="shared" si="2"/>
        <v>17.075900000000001</v>
      </c>
      <c r="M34" s="54">
        <f t="shared" si="2"/>
        <v>28.970899999999993</v>
      </c>
      <c r="N34" s="54">
        <f t="shared" si="2"/>
        <v>11.999749999999999</v>
      </c>
      <c r="R34" s="216"/>
      <c r="S34" s="216"/>
    </row>
    <row r="35" spans="1:34" ht="13.8" x14ac:dyDescent="0.25">
      <c r="B35" s="50" t="s">
        <v>88</v>
      </c>
      <c r="C35" s="51">
        <f t="shared" ref="C35:N35" si="3">QUARTILE(C5:C31, 3)</f>
        <v>23.770150000000001</v>
      </c>
      <c r="D35" s="51">
        <f t="shared" si="3"/>
        <v>12.8276</v>
      </c>
      <c r="E35" s="51">
        <f t="shared" si="3"/>
        <v>2.4167499999999995</v>
      </c>
      <c r="F35" s="51">
        <f t="shared" si="3"/>
        <v>3.2453500000000002</v>
      </c>
      <c r="G35" s="51">
        <f t="shared" si="3"/>
        <v>2.2925500000000003</v>
      </c>
      <c r="H35" s="54">
        <f t="shared" si="3"/>
        <v>5.2149999999999999</v>
      </c>
      <c r="I35" s="54">
        <f t="shared" si="3"/>
        <v>33.979900000000001</v>
      </c>
      <c r="J35" s="56">
        <f t="shared" si="3"/>
        <v>1.8752499999999999</v>
      </c>
      <c r="K35" s="54">
        <f t="shared" si="3"/>
        <v>9.0591000000000008</v>
      </c>
      <c r="L35" s="51">
        <f t="shared" si="3"/>
        <v>49.169899999999998</v>
      </c>
      <c r="M35" s="54">
        <f t="shared" si="3"/>
        <v>32.867550000000008</v>
      </c>
      <c r="N35" s="54">
        <f t="shared" si="3"/>
        <v>24.336674999999996</v>
      </c>
      <c r="S35" s="215"/>
    </row>
    <row r="36" spans="1:34" ht="13.8" x14ac:dyDescent="0.25">
      <c r="B36" s="50" t="s">
        <v>89</v>
      </c>
      <c r="C36" s="51">
        <f>QUARTILE(C5:C31, 4)</f>
        <v>33.558500000000002</v>
      </c>
      <c r="D36" s="51">
        <f t="shared" ref="D36:N36" si="4">QUARTILE(D5:D31, 4)</f>
        <v>21.2318</v>
      </c>
      <c r="E36" s="51">
        <f t="shared" si="4"/>
        <v>5.8346</v>
      </c>
      <c r="F36" s="51">
        <f t="shared" si="4"/>
        <v>5.5023999999999997</v>
      </c>
      <c r="G36" s="51">
        <f t="shared" si="4"/>
        <v>6.2534000000000001</v>
      </c>
      <c r="H36" s="54">
        <f t="shared" si="4"/>
        <v>27.185400000000001</v>
      </c>
      <c r="I36" s="54">
        <f t="shared" si="4"/>
        <v>44.930900000000001</v>
      </c>
      <c r="J36" s="56">
        <f t="shared" si="4"/>
        <v>7.2122999999999999</v>
      </c>
      <c r="K36" s="54">
        <f t="shared" si="4"/>
        <v>18.6343</v>
      </c>
      <c r="L36" s="51">
        <f t="shared" si="4"/>
        <v>266.46269999999998</v>
      </c>
      <c r="M36" s="54">
        <f t="shared" si="4"/>
        <v>53.008600000000001</v>
      </c>
      <c r="N36" s="54">
        <f t="shared" si="4"/>
        <v>46.326300000000003</v>
      </c>
    </row>
    <row r="39" spans="1:34" s="22" customFormat="1" ht="13.8" x14ac:dyDescent="0.25">
      <c r="A39" s="57" t="s">
        <v>111</v>
      </c>
      <c r="B39" s="19"/>
      <c r="C39" s="20" t="s">
        <v>90</v>
      </c>
      <c r="D39" s="20"/>
      <c r="E39" s="21"/>
      <c r="F39" s="21"/>
      <c r="G39" s="21"/>
      <c r="H39" s="21"/>
      <c r="R39" s="217"/>
      <c r="S39" s="217"/>
      <c r="T39" s="217"/>
      <c r="U39" s="217"/>
      <c r="V39" s="217"/>
      <c r="W39" s="217"/>
      <c r="X39" s="217"/>
      <c r="Y39" s="217"/>
      <c r="Z39" s="217"/>
      <c r="AA39" s="217"/>
      <c r="AB39" s="217"/>
      <c r="AC39" s="217"/>
      <c r="AD39" s="217"/>
      <c r="AE39" s="217"/>
      <c r="AF39" s="217"/>
      <c r="AG39" s="217"/>
      <c r="AH39" s="217"/>
    </row>
    <row r="40" spans="1:34" s="22" customFormat="1" ht="13.8" x14ac:dyDescent="0.25">
      <c r="A40" s="58" t="s">
        <v>112</v>
      </c>
      <c r="B40" s="23"/>
      <c r="C40" s="20" t="s">
        <v>91</v>
      </c>
      <c r="D40" s="20"/>
      <c r="E40" s="21"/>
      <c r="F40" s="21"/>
      <c r="G40" s="21"/>
      <c r="H40" s="21"/>
      <c r="R40" s="217"/>
      <c r="S40" s="217"/>
      <c r="T40" s="217"/>
      <c r="U40" s="217"/>
      <c r="V40" s="217"/>
      <c r="W40" s="217"/>
      <c r="X40" s="217"/>
      <c r="Y40" s="217"/>
      <c r="Z40" s="217"/>
      <c r="AA40" s="217"/>
      <c r="AB40" s="217"/>
      <c r="AC40" s="217"/>
      <c r="AD40" s="217"/>
      <c r="AE40" s="217"/>
      <c r="AF40" s="217"/>
      <c r="AG40" s="217"/>
      <c r="AH40" s="217"/>
    </row>
    <row r="41" spans="1:34" s="22" customFormat="1" ht="13.8" x14ac:dyDescent="0.25">
      <c r="A41" s="59" t="s">
        <v>113</v>
      </c>
      <c r="B41" s="24"/>
      <c r="C41" s="20" t="s">
        <v>92</v>
      </c>
      <c r="D41" s="20"/>
      <c r="E41" s="21"/>
      <c r="F41" s="21"/>
      <c r="G41" s="21"/>
      <c r="H41" s="21"/>
      <c r="R41" s="217"/>
      <c r="S41" s="217"/>
      <c r="T41" s="217"/>
      <c r="U41" s="217"/>
      <c r="V41" s="217"/>
      <c r="W41" s="217"/>
      <c r="X41" s="217"/>
      <c r="Y41" s="217"/>
      <c r="Z41" s="217"/>
      <c r="AA41" s="217"/>
      <c r="AB41" s="217"/>
      <c r="AC41" s="217"/>
      <c r="AD41" s="217"/>
      <c r="AE41" s="217"/>
      <c r="AF41" s="217"/>
      <c r="AG41" s="217"/>
      <c r="AH41" s="217"/>
    </row>
    <row r="42" spans="1:34" s="22" customFormat="1" ht="13.8" x14ac:dyDescent="0.25">
      <c r="A42" s="60" t="s">
        <v>114</v>
      </c>
      <c r="B42" s="25"/>
      <c r="C42" s="20" t="s">
        <v>93</v>
      </c>
      <c r="D42" s="20"/>
      <c r="E42" s="21"/>
      <c r="F42" s="21"/>
      <c r="G42" s="21"/>
      <c r="H42" s="21"/>
      <c r="R42" s="217"/>
      <c r="S42" s="217"/>
      <c r="T42" s="217"/>
      <c r="U42" s="217"/>
      <c r="V42" s="217"/>
      <c r="W42" s="217"/>
      <c r="X42" s="217"/>
      <c r="Y42" s="217"/>
      <c r="Z42" s="217"/>
      <c r="AA42" s="217"/>
      <c r="AB42" s="217"/>
      <c r="AC42" s="217"/>
      <c r="AD42" s="217"/>
      <c r="AE42" s="217"/>
      <c r="AF42" s="217"/>
      <c r="AG42" s="217"/>
      <c r="AH42" s="217"/>
    </row>
    <row r="43" spans="1:34" s="22" customFormat="1" x14ac:dyDescent="0.25">
      <c r="B43" s="22" t="s">
        <v>94</v>
      </c>
      <c r="R43" s="217"/>
      <c r="S43" s="217"/>
      <c r="T43" s="217"/>
      <c r="U43" s="217"/>
      <c r="V43" s="217"/>
      <c r="W43" s="217"/>
      <c r="X43" s="217"/>
      <c r="Y43" s="217"/>
      <c r="Z43" s="217"/>
      <c r="AA43" s="217"/>
      <c r="AB43" s="217"/>
      <c r="AC43" s="217"/>
      <c r="AD43" s="217"/>
      <c r="AE43" s="217"/>
      <c r="AF43" s="217"/>
      <c r="AG43" s="217"/>
      <c r="AH43" s="217"/>
    </row>
    <row r="44" spans="1:34" s="22" customFormat="1" x14ac:dyDescent="0.25">
      <c r="R44" s="217"/>
      <c r="S44" s="217"/>
      <c r="T44" s="217"/>
      <c r="U44" s="217"/>
      <c r="V44" s="217"/>
      <c r="W44" s="217"/>
      <c r="X44" s="217"/>
      <c r="Y44" s="217"/>
      <c r="Z44" s="217"/>
      <c r="AA44" s="217"/>
      <c r="AB44" s="217"/>
      <c r="AC44" s="217"/>
      <c r="AD44" s="217"/>
      <c r="AE44" s="217"/>
      <c r="AF44" s="217"/>
      <c r="AG44" s="217"/>
      <c r="AH44" s="217"/>
    </row>
    <row r="45" spans="1:34" s="22" customFormat="1" x14ac:dyDescent="0.25">
      <c r="B45" s="20" t="s">
        <v>95</v>
      </c>
      <c r="C45" s="26"/>
      <c r="D45" s="26"/>
      <c r="E45" s="26"/>
      <c r="F45" s="26"/>
      <c r="G45" s="26"/>
      <c r="H45" s="26"/>
      <c r="I45" s="26"/>
      <c r="J45" s="26"/>
      <c r="K45" s="26"/>
      <c r="L45" s="26"/>
      <c r="M45" s="26"/>
      <c r="N45" s="26"/>
      <c r="R45" s="217"/>
      <c r="S45" s="217"/>
      <c r="T45" s="217"/>
      <c r="U45" s="217"/>
      <c r="V45" s="217"/>
      <c r="W45" s="217"/>
      <c r="X45" s="217"/>
      <c r="Y45" s="217"/>
      <c r="Z45" s="217"/>
      <c r="AA45" s="217"/>
      <c r="AB45" s="217"/>
      <c r="AC45" s="217"/>
      <c r="AD45" s="217"/>
      <c r="AE45" s="217"/>
      <c r="AF45" s="217"/>
      <c r="AG45" s="217"/>
      <c r="AH45" s="217"/>
    </row>
    <row r="46" spans="1:34" s="22" customFormat="1" x14ac:dyDescent="0.25">
      <c r="B46" s="27" t="s">
        <v>96</v>
      </c>
      <c r="C46" s="26"/>
      <c r="D46" s="26"/>
      <c r="E46" s="26"/>
      <c r="F46" s="26"/>
      <c r="G46" s="26"/>
      <c r="H46" s="26"/>
      <c r="I46" s="26"/>
      <c r="J46" s="26"/>
      <c r="K46" s="26"/>
      <c r="L46" s="26"/>
      <c r="M46" s="26"/>
      <c r="N46" s="26"/>
      <c r="R46" s="217"/>
      <c r="S46" s="217"/>
      <c r="T46" s="217"/>
      <c r="U46" s="217"/>
      <c r="V46" s="217"/>
      <c r="W46" s="217"/>
      <c r="X46" s="217"/>
      <c r="Y46" s="217"/>
      <c r="Z46" s="217"/>
      <c r="AA46" s="217"/>
      <c r="AB46" s="217"/>
      <c r="AC46" s="217"/>
      <c r="AD46" s="217"/>
      <c r="AE46" s="217"/>
      <c r="AF46" s="217"/>
      <c r="AG46" s="217"/>
      <c r="AH46" s="217"/>
    </row>
    <row r="47" spans="1:34" s="22" customFormat="1" x14ac:dyDescent="0.25">
      <c r="B47" s="20" t="s">
        <v>97</v>
      </c>
      <c r="C47" s="26"/>
      <c r="D47" s="26"/>
      <c r="E47" s="26"/>
      <c r="F47" s="26"/>
      <c r="G47" s="26"/>
      <c r="H47" s="26"/>
      <c r="I47" s="26"/>
      <c r="J47" s="26"/>
      <c r="K47" s="26"/>
      <c r="L47" s="26"/>
      <c r="M47" s="26"/>
      <c r="N47" s="26"/>
      <c r="R47" s="217"/>
      <c r="S47" s="217"/>
      <c r="T47" s="217"/>
      <c r="U47" s="217"/>
      <c r="V47" s="217"/>
      <c r="W47" s="217"/>
      <c r="X47" s="217"/>
      <c r="Y47" s="217"/>
      <c r="Z47" s="217"/>
      <c r="AA47" s="217"/>
      <c r="AB47" s="217"/>
      <c r="AC47" s="217"/>
      <c r="AD47" s="217"/>
      <c r="AE47" s="217"/>
      <c r="AF47" s="217"/>
      <c r="AG47" s="217"/>
      <c r="AH47" s="217"/>
    </row>
    <row r="48" spans="1:34" s="22" customFormat="1" x14ac:dyDescent="0.25">
      <c r="B48" s="20" t="s">
        <v>98</v>
      </c>
      <c r="C48" s="28"/>
      <c r="D48" s="28"/>
      <c r="E48" s="28"/>
      <c r="F48" s="28"/>
      <c r="G48" s="28"/>
      <c r="H48" s="28"/>
      <c r="I48" s="28"/>
      <c r="J48" s="28"/>
      <c r="K48" s="28"/>
      <c r="L48" s="28"/>
      <c r="M48" s="28"/>
      <c r="N48" s="28"/>
      <c r="R48" s="217"/>
      <c r="S48" s="217"/>
      <c r="T48" s="217"/>
      <c r="U48" s="217"/>
      <c r="V48" s="217"/>
      <c r="W48" s="217"/>
      <c r="X48" s="217"/>
      <c r="Y48" s="217"/>
      <c r="Z48" s="217"/>
      <c r="AA48" s="217"/>
      <c r="AB48" s="217"/>
      <c r="AC48" s="217"/>
      <c r="AD48" s="217"/>
      <c r="AE48" s="217"/>
      <c r="AF48" s="217"/>
      <c r="AG48" s="217"/>
      <c r="AH48" s="217"/>
    </row>
    <row r="49" spans="2:34" s="22" customFormat="1" x14ac:dyDescent="0.25">
      <c r="B49" s="20"/>
      <c r="C49" s="28"/>
      <c r="D49" s="28"/>
      <c r="E49" s="28"/>
      <c r="F49" s="28"/>
      <c r="G49" s="28"/>
      <c r="H49" s="28"/>
      <c r="I49" s="28"/>
      <c r="J49" s="28"/>
      <c r="K49" s="28"/>
      <c r="L49" s="28"/>
      <c r="M49" s="28"/>
      <c r="N49" s="28"/>
      <c r="R49" s="217"/>
      <c r="S49" s="217"/>
      <c r="T49" s="217"/>
      <c r="U49" s="217"/>
      <c r="V49" s="217"/>
      <c r="W49" s="217"/>
      <c r="X49" s="217"/>
      <c r="Y49" s="217"/>
      <c r="Z49" s="217"/>
      <c r="AA49" s="217"/>
      <c r="AB49" s="217"/>
      <c r="AC49" s="217"/>
      <c r="AD49" s="217"/>
      <c r="AE49" s="217"/>
      <c r="AF49" s="217"/>
      <c r="AG49" s="217"/>
      <c r="AH49" s="217"/>
    </row>
    <row r="50" spans="2:34" ht="19.5" customHeight="1" x14ac:dyDescent="0.25">
      <c r="B50" s="61" t="s">
        <v>99</v>
      </c>
      <c r="C50" s="62"/>
      <c r="D50" s="62"/>
      <c r="E50" s="63"/>
      <c r="F50" s="63"/>
      <c r="G50" s="63"/>
      <c r="H50" s="63"/>
      <c r="I50" s="63"/>
      <c r="J50" s="63"/>
      <c r="K50" s="63"/>
      <c r="L50" s="63"/>
      <c r="M50" s="63"/>
      <c r="N50" s="63"/>
    </row>
    <row r="51" spans="2:34" ht="30.75" customHeight="1" x14ac:dyDescent="0.25">
      <c r="B51" s="64" t="s">
        <v>100</v>
      </c>
      <c r="C51" s="304" t="s">
        <v>100</v>
      </c>
      <c r="D51" s="304"/>
      <c r="E51" s="304" t="s">
        <v>101</v>
      </c>
      <c r="F51" s="304"/>
      <c r="G51" s="304"/>
      <c r="H51" s="304"/>
      <c r="I51" s="304"/>
      <c r="J51" s="304"/>
      <c r="K51" s="304"/>
      <c r="L51" s="304"/>
      <c r="M51" s="304"/>
      <c r="N51" s="304"/>
      <c r="O51" s="65"/>
      <c r="P51" s="65"/>
      <c r="Q51" s="65"/>
    </row>
    <row r="52" spans="2:34" ht="29.25" customHeight="1" x14ac:dyDescent="0.25">
      <c r="B52" s="64" t="s">
        <v>77</v>
      </c>
      <c r="C52" s="304" t="s">
        <v>77</v>
      </c>
      <c r="D52" s="304"/>
      <c r="E52" s="304" t="s">
        <v>102</v>
      </c>
      <c r="F52" s="304"/>
      <c r="G52" s="304"/>
      <c r="H52" s="304"/>
      <c r="I52" s="304"/>
      <c r="J52" s="304"/>
      <c r="K52" s="304"/>
      <c r="L52" s="304"/>
      <c r="M52" s="304"/>
      <c r="N52" s="304"/>
      <c r="O52" s="65"/>
      <c r="P52" s="65"/>
      <c r="Q52" s="65"/>
    </row>
    <row r="53" spans="2:34" ht="30" customHeight="1" x14ac:dyDescent="0.25">
      <c r="B53" s="64" t="s">
        <v>78</v>
      </c>
      <c r="C53" s="304" t="s">
        <v>78</v>
      </c>
      <c r="D53" s="304"/>
      <c r="E53" s="304" t="s">
        <v>103</v>
      </c>
      <c r="F53" s="304"/>
      <c r="G53" s="304"/>
      <c r="H53" s="304"/>
      <c r="I53" s="304"/>
      <c r="J53" s="304"/>
      <c r="K53" s="304"/>
      <c r="L53" s="304"/>
      <c r="M53" s="304"/>
      <c r="N53" s="304"/>
      <c r="O53" s="65"/>
      <c r="P53" s="65"/>
      <c r="Q53" s="65"/>
    </row>
    <row r="54" spans="2:34" ht="32.25" customHeight="1" x14ac:dyDescent="0.25">
      <c r="B54" s="64" t="s">
        <v>79</v>
      </c>
      <c r="C54" s="304" t="s">
        <v>79</v>
      </c>
      <c r="D54" s="304"/>
      <c r="E54" s="304" t="s">
        <v>104</v>
      </c>
      <c r="F54" s="304"/>
      <c r="G54" s="304"/>
      <c r="H54" s="304"/>
      <c r="I54" s="304"/>
      <c r="J54" s="304"/>
      <c r="K54" s="304"/>
      <c r="L54" s="304"/>
      <c r="M54" s="304"/>
      <c r="N54" s="304"/>
      <c r="O54" s="65"/>
      <c r="P54" s="65"/>
      <c r="Q54" s="65"/>
    </row>
    <row r="55" spans="2:34" ht="15.75" customHeight="1" x14ac:dyDescent="0.25">
      <c r="B55" s="61" t="s">
        <v>105</v>
      </c>
      <c r="C55" s="62"/>
      <c r="D55" s="62"/>
      <c r="E55" s="63"/>
      <c r="F55" s="63"/>
      <c r="G55" s="63"/>
      <c r="H55" s="63"/>
      <c r="I55" s="63"/>
      <c r="J55" s="63"/>
      <c r="K55" s="63"/>
      <c r="L55" s="63"/>
      <c r="M55" s="63"/>
      <c r="N55" s="63"/>
    </row>
    <row r="56" spans="2:34" ht="33" customHeight="1" x14ac:dyDescent="0.25">
      <c r="B56" s="64" t="s">
        <v>80</v>
      </c>
      <c r="C56" s="304" t="s">
        <v>80</v>
      </c>
      <c r="D56" s="304"/>
      <c r="E56" s="304" t="s">
        <v>106</v>
      </c>
      <c r="F56" s="304"/>
      <c r="G56" s="304"/>
      <c r="H56" s="304"/>
      <c r="I56" s="304"/>
      <c r="J56" s="304"/>
      <c r="K56" s="304"/>
      <c r="L56" s="304"/>
      <c r="M56" s="304"/>
      <c r="N56" s="304"/>
      <c r="O56" s="305"/>
      <c r="P56" s="305"/>
      <c r="Q56" s="305"/>
    </row>
    <row r="57" spans="2:34" ht="19.5" customHeight="1" x14ac:dyDescent="0.25">
      <c r="B57" s="61" t="s">
        <v>107</v>
      </c>
      <c r="C57" s="62"/>
      <c r="D57" s="62"/>
      <c r="E57" s="63"/>
      <c r="F57" s="63"/>
      <c r="G57" s="63"/>
      <c r="H57" s="63"/>
      <c r="I57" s="63"/>
      <c r="J57" s="63"/>
      <c r="K57" s="63"/>
      <c r="L57" s="63"/>
      <c r="M57" s="63"/>
      <c r="N57" s="63"/>
    </row>
    <row r="58" spans="2:34" ht="32.25" customHeight="1" x14ac:dyDescent="0.25">
      <c r="B58" s="64" t="s">
        <v>81</v>
      </c>
      <c r="C58" s="304" t="s">
        <v>81</v>
      </c>
      <c r="D58" s="304"/>
      <c r="E58" s="304" t="s">
        <v>108</v>
      </c>
      <c r="F58" s="304"/>
      <c r="G58" s="304"/>
      <c r="H58" s="304"/>
      <c r="I58" s="304"/>
      <c r="J58" s="304"/>
      <c r="K58" s="304"/>
      <c r="L58" s="304"/>
      <c r="M58" s="304"/>
      <c r="N58" s="304"/>
      <c r="O58" s="305"/>
      <c r="P58" s="305"/>
      <c r="Q58" s="305"/>
    </row>
    <row r="59" spans="2:34" ht="31.5" customHeight="1" x14ac:dyDescent="0.25">
      <c r="B59" s="64" t="s">
        <v>82</v>
      </c>
      <c r="C59" s="304" t="s">
        <v>82</v>
      </c>
      <c r="D59" s="304"/>
      <c r="E59" s="304" t="s">
        <v>109</v>
      </c>
      <c r="F59" s="304"/>
      <c r="G59" s="304"/>
      <c r="H59" s="304"/>
      <c r="I59" s="304"/>
      <c r="J59" s="304"/>
      <c r="K59" s="304"/>
      <c r="L59" s="304"/>
      <c r="M59" s="304"/>
      <c r="N59" s="304"/>
      <c r="O59" s="305"/>
      <c r="P59" s="305"/>
      <c r="Q59" s="305"/>
    </row>
    <row r="60" spans="2:34" ht="29.25" customHeight="1" x14ac:dyDescent="0.25">
      <c r="B60" s="306" t="s">
        <v>110</v>
      </c>
      <c r="C60" s="306"/>
      <c r="D60" s="306"/>
      <c r="E60" s="306"/>
      <c r="F60" s="306"/>
      <c r="G60" s="306"/>
      <c r="H60" s="306"/>
      <c r="I60" s="306"/>
      <c r="J60" s="306"/>
      <c r="K60" s="306"/>
      <c r="L60" s="306"/>
      <c r="M60" s="306"/>
      <c r="N60" s="306"/>
    </row>
  </sheetData>
  <mergeCells count="22">
    <mergeCell ref="C59:D59"/>
    <mergeCell ref="E59:N59"/>
    <mergeCell ref="O59:Q59"/>
    <mergeCell ref="B60:N60"/>
    <mergeCell ref="C56:D56"/>
    <mergeCell ref="E56:N56"/>
    <mergeCell ref="O56:Q56"/>
    <mergeCell ref="C58:D58"/>
    <mergeCell ref="E58:N58"/>
    <mergeCell ref="O58:Q58"/>
    <mergeCell ref="C52:D52"/>
    <mergeCell ref="E52:N52"/>
    <mergeCell ref="C53:D53"/>
    <mergeCell ref="E53:N53"/>
    <mergeCell ref="C54:D54"/>
    <mergeCell ref="E54:N54"/>
    <mergeCell ref="B3:B4"/>
    <mergeCell ref="C3:G3"/>
    <mergeCell ref="H3:K3"/>
    <mergeCell ref="M3:N3"/>
    <mergeCell ref="C51:D51"/>
    <mergeCell ref="E51:N5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C000"/>
  </sheetPr>
  <dimension ref="A1:T35"/>
  <sheetViews>
    <sheetView workbookViewId="0">
      <selection activeCell="F21" sqref="F21"/>
    </sheetView>
  </sheetViews>
  <sheetFormatPr defaultColWidth="8.88671875" defaultRowHeight="14.4" x14ac:dyDescent="0.3"/>
  <cols>
    <col min="1" max="1" width="18.109375" style="1" bestFit="1" customWidth="1"/>
    <col min="2" max="2" width="18" style="1" customWidth="1"/>
    <col min="3" max="3" width="14.88671875" style="1" customWidth="1"/>
    <col min="4" max="4" width="20" style="1" customWidth="1"/>
    <col min="5" max="5" width="8.88671875" style="1"/>
    <col min="6" max="6" width="17" style="1" bestFit="1" customWidth="1"/>
    <col min="7" max="11" width="8.88671875" style="1"/>
    <col min="12" max="12" width="16" style="1" customWidth="1"/>
    <col min="13" max="13" width="10.88671875" style="1" bestFit="1" customWidth="1"/>
    <col min="14" max="16384" width="8.88671875" style="1"/>
  </cols>
  <sheetData>
    <row r="1" spans="1:20" ht="18" customHeight="1" x14ac:dyDescent="0.3">
      <c r="A1" s="10" t="s">
        <v>167</v>
      </c>
    </row>
    <row r="2" spans="1:20" x14ac:dyDescent="0.3">
      <c r="F2" s="3"/>
      <c r="G2" s="3"/>
      <c r="H2" s="3"/>
      <c r="I2" s="3"/>
      <c r="J2" s="3"/>
      <c r="K2" s="3"/>
      <c r="L2" s="3"/>
      <c r="M2" s="3"/>
      <c r="N2" s="3"/>
      <c r="O2" s="3"/>
      <c r="P2" s="3"/>
      <c r="Q2" s="3"/>
      <c r="R2" s="3"/>
      <c r="S2" s="3"/>
      <c r="T2" s="3"/>
    </row>
    <row r="3" spans="1:20" ht="55.2" x14ac:dyDescent="0.3">
      <c r="A3" s="73" t="s">
        <v>0</v>
      </c>
      <c r="B3" s="73" t="s">
        <v>118</v>
      </c>
      <c r="C3" s="73" t="s">
        <v>119</v>
      </c>
      <c r="D3" s="73" t="s">
        <v>120</v>
      </c>
    </row>
    <row r="4" spans="1:20" x14ac:dyDescent="0.3">
      <c r="A4" s="5" t="s">
        <v>28</v>
      </c>
      <c r="B4" s="89">
        <v>6.9540826627195295E-4</v>
      </c>
      <c r="C4" s="90">
        <v>4.82E-2</v>
      </c>
      <c r="D4" s="90">
        <v>0.1022</v>
      </c>
    </row>
    <row r="5" spans="1:20" x14ac:dyDescent="0.3">
      <c r="A5" s="5" t="s">
        <v>12</v>
      </c>
      <c r="B5" s="93">
        <v>0</v>
      </c>
      <c r="C5" s="90">
        <v>6.0100000000000001E-2</v>
      </c>
      <c r="D5" s="90">
        <v>0.1391</v>
      </c>
    </row>
    <row r="6" spans="1:20" x14ac:dyDescent="0.3">
      <c r="A6" s="5" t="s">
        <v>4</v>
      </c>
      <c r="B6" s="90">
        <v>0</v>
      </c>
      <c r="C6" s="90">
        <v>0.1225</v>
      </c>
      <c r="D6" s="90">
        <v>0.13009999999999999</v>
      </c>
    </row>
    <row r="7" spans="1:20" x14ac:dyDescent="0.3">
      <c r="A7" s="5" t="s">
        <v>13</v>
      </c>
      <c r="B7" s="89">
        <v>6.9540826627195295E-4</v>
      </c>
      <c r="C7" s="90">
        <v>9.5500000000000015E-2</v>
      </c>
      <c r="D7" s="90">
        <v>0.31889999999999996</v>
      </c>
    </row>
    <row r="8" spans="1:20" x14ac:dyDescent="0.3">
      <c r="A8" s="5" t="s">
        <v>15</v>
      </c>
      <c r="B8" s="89">
        <v>6.9540826627195295E-4</v>
      </c>
      <c r="C8" s="90">
        <v>9.2899999999999996E-2</v>
      </c>
      <c r="D8" s="90">
        <v>0.27740000000000004</v>
      </c>
    </row>
    <row r="9" spans="1:20" x14ac:dyDescent="0.3">
      <c r="A9" s="5" t="s">
        <v>9</v>
      </c>
      <c r="B9" s="93">
        <v>0</v>
      </c>
      <c r="C9" s="90">
        <v>2.6200000000000001E-2</v>
      </c>
      <c r="D9" s="90">
        <v>0.191</v>
      </c>
    </row>
    <row r="10" spans="1:20" x14ac:dyDescent="0.3">
      <c r="A10" s="5" t="s">
        <v>30</v>
      </c>
      <c r="B10" s="89">
        <v>6.9540826627195295E-4</v>
      </c>
      <c r="C10" s="90">
        <v>8.829999999999999E-2</v>
      </c>
      <c r="D10" s="90">
        <v>0.31670000000000004</v>
      </c>
    </row>
    <row r="11" spans="1:20" x14ac:dyDescent="0.3">
      <c r="A11" s="5" t="s">
        <v>17</v>
      </c>
      <c r="B11" s="93">
        <v>0</v>
      </c>
      <c r="C11" s="90">
        <v>2.6500000000000003E-2</v>
      </c>
      <c r="D11" s="90">
        <v>0.30520000000000003</v>
      </c>
    </row>
    <row r="12" spans="1:20" x14ac:dyDescent="0.3">
      <c r="A12" s="5" t="s">
        <v>31</v>
      </c>
      <c r="B12" s="89">
        <v>6.9540826627195295E-4</v>
      </c>
      <c r="C12" s="90">
        <v>7.3300000000000004E-2</v>
      </c>
      <c r="D12" s="90">
        <v>7.4899999999999994E-2</v>
      </c>
    </row>
    <row r="13" spans="1:20" x14ac:dyDescent="0.3">
      <c r="A13" s="5" t="s">
        <v>25</v>
      </c>
      <c r="B13" s="89">
        <v>6.9540826627195295E-4</v>
      </c>
      <c r="C13" s="90">
        <v>6.1200000000000004E-2</v>
      </c>
      <c r="D13" s="90">
        <v>0.78029999999999999</v>
      </c>
    </row>
    <row r="14" spans="1:20" x14ac:dyDescent="0.3">
      <c r="A14" s="5" t="s">
        <v>2</v>
      </c>
      <c r="B14" s="89">
        <v>6.9540826627195295E-4</v>
      </c>
      <c r="C14" s="90">
        <v>5.8599999999999999E-2</v>
      </c>
      <c r="D14" s="90">
        <v>0.1961</v>
      </c>
    </row>
    <row r="15" spans="1:20" x14ac:dyDescent="0.3">
      <c r="A15" s="5" t="s">
        <v>27</v>
      </c>
      <c r="B15" s="89">
        <v>6.9540826627195295E-4</v>
      </c>
      <c r="C15" s="90">
        <v>7.2000000000000008E-2</v>
      </c>
      <c r="D15" s="90">
        <v>0.1457</v>
      </c>
    </row>
    <row r="16" spans="1:20" x14ac:dyDescent="0.3">
      <c r="A16" s="5" t="s">
        <v>7</v>
      </c>
      <c r="B16" s="89">
        <v>6.9540826627195295E-4</v>
      </c>
      <c r="C16" s="93">
        <v>0</v>
      </c>
      <c r="D16" s="90">
        <v>2.24E-2</v>
      </c>
    </row>
    <row r="17" spans="1:4" x14ac:dyDescent="0.3">
      <c r="A17" s="5" t="s">
        <v>18</v>
      </c>
      <c r="B17" s="89">
        <v>6.9540826627195295E-4</v>
      </c>
      <c r="C17" s="93">
        <v>0</v>
      </c>
      <c r="D17" s="90">
        <v>7.8799999999999995E-2</v>
      </c>
    </row>
    <row r="18" spans="1:4" x14ac:dyDescent="0.3">
      <c r="A18" s="5" t="s">
        <v>19</v>
      </c>
      <c r="B18" s="93">
        <v>0</v>
      </c>
      <c r="C18" s="90">
        <v>0.12100000000000001</v>
      </c>
      <c r="D18" s="90">
        <v>0.17810000000000001</v>
      </c>
    </row>
    <row r="19" spans="1:4" x14ac:dyDescent="0.3">
      <c r="A19" s="5" t="s">
        <v>22</v>
      </c>
      <c r="B19" s="93">
        <v>0</v>
      </c>
      <c r="C19" s="90">
        <v>0.25369999999999998</v>
      </c>
      <c r="D19" s="90">
        <v>5.11E-2</v>
      </c>
    </row>
    <row r="20" spans="1:4" x14ac:dyDescent="0.3">
      <c r="A20" s="5" t="s">
        <v>8</v>
      </c>
      <c r="B20" s="93">
        <v>0</v>
      </c>
      <c r="C20" s="90">
        <v>0.1135</v>
      </c>
      <c r="D20" s="90">
        <v>0.25059999999999999</v>
      </c>
    </row>
    <row r="21" spans="1:4" x14ac:dyDescent="0.3">
      <c r="A21" s="5" t="s">
        <v>24</v>
      </c>
      <c r="B21" s="93">
        <v>0</v>
      </c>
      <c r="C21" s="90">
        <v>5.0999999999999997E-2</v>
      </c>
      <c r="D21" s="90">
        <v>0.49099999999999999</v>
      </c>
    </row>
    <row r="22" spans="1:4" x14ac:dyDescent="0.3">
      <c r="A22" s="5" t="s">
        <v>1</v>
      </c>
      <c r="B22" s="89">
        <v>6.9540826627195295E-4</v>
      </c>
      <c r="C22" s="90">
        <v>6.5799999999999997E-2</v>
      </c>
      <c r="D22" s="90">
        <v>8.3299999999999999E-2</v>
      </c>
    </row>
    <row r="23" spans="1:4" x14ac:dyDescent="0.3">
      <c r="A23" s="5" t="s">
        <v>3</v>
      </c>
      <c r="B23" s="89">
        <v>6.9540826627195295E-4</v>
      </c>
      <c r="C23" s="90">
        <v>4.0099999999999997E-2</v>
      </c>
      <c r="D23" s="90">
        <v>0.18779999999999999</v>
      </c>
    </row>
    <row r="24" spans="1:4" x14ac:dyDescent="0.3">
      <c r="A24" s="5" t="s">
        <v>10</v>
      </c>
      <c r="B24" s="93">
        <v>0</v>
      </c>
      <c r="C24" s="90">
        <v>3.3099999999999997E-2</v>
      </c>
      <c r="D24" s="90">
        <v>0.24460000000000001</v>
      </c>
    </row>
    <row r="25" spans="1:4" x14ac:dyDescent="0.3">
      <c r="A25" s="5" t="s">
        <v>29</v>
      </c>
      <c r="B25" s="93">
        <v>0</v>
      </c>
      <c r="C25" s="90">
        <v>3.8699999999999998E-2</v>
      </c>
      <c r="D25" s="90">
        <v>0.20870000000000002</v>
      </c>
    </row>
    <row r="26" spans="1:4" x14ac:dyDescent="0.3">
      <c r="A26" s="5" t="s">
        <v>84</v>
      </c>
      <c r="B26" s="93">
        <v>0</v>
      </c>
      <c r="C26" s="90">
        <v>0.1623</v>
      </c>
      <c r="D26" s="93">
        <v>0</v>
      </c>
    </row>
    <row r="27" spans="1:4" x14ac:dyDescent="0.3">
      <c r="A27" s="5" t="s">
        <v>26</v>
      </c>
      <c r="B27" s="93">
        <v>0</v>
      </c>
      <c r="C27" s="90">
        <v>6.7299999999999999E-2</v>
      </c>
      <c r="D27" s="90">
        <v>3.4599999999999999E-2</v>
      </c>
    </row>
    <row r="28" spans="1:4" x14ac:dyDescent="0.3">
      <c r="A28" s="5" t="s">
        <v>6</v>
      </c>
      <c r="B28" s="89">
        <v>6.9540826627195295E-4</v>
      </c>
      <c r="C28" s="90">
        <v>4.4999999999999998E-2</v>
      </c>
      <c r="D28" s="90">
        <v>0.11409999999999999</v>
      </c>
    </row>
    <row r="29" spans="1:4" x14ac:dyDescent="0.3">
      <c r="A29" s="5" t="s">
        <v>21</v>
      </c>
      <c r="B29" s="93">
        <v>0</v>
      </c>
      <c r="C29" s="90">
        <v>5.8700000000000002E-2</v>
      </c>
      <c r="D29" s="90">
        <v>9.2799999999999994E-2</v>
      </c>
    </row>
    <row r="30" spans="1:4" x14ac:dyDescent="0.3">
      <c r="A30" s="5" t="s">
        <v>5</v>
      </c>
      <c r="B30" s="89">
        <v>6.9540826627195295E-4</v>
      </c>
      <c r="C30" s="90">
        <v>0.12129999999999999</v>
      </c>
      <c r="D30" s="90">
        <v>0.15209999999999999</v>
      </c>
    </row>
    <row r="31" spans="1:4" x14ac:dyDescent="0.3">
      <c r="A31" s="5" t="s">
        <v>23</v>
      </c>
      <c r="B31" s="89">
        <v>6.9540826627195295E-4</v>
      </c>
      <c r="C31" s="95">
        <v>6.9540826627195295E-4</v>
      </c>
      <c r="D31" s="90">
        <v>0.31390000000000001</v>
      </c>
    </row>
    <row r="32" spans="1:4" x14ac:dyDescent="0.3">
      <c r="A32" s="7" t="s">
        <v>16</v>
      </c>
      <c r="B32" s="94">
        <v>6.9540826627195295E-4</v>
      </c>
      <c r="C32" s="92">
        <v>4.7954786955569817E-2</v>
      </c>
      <c r="D32" s="92">
        <v>0.18159506987160992</v>
      </c>
    </row>
    <row r="33" spans="1:4" x14ac:dyDescent="0.3">
      <c r="A33" s="72"/>
      <c r="B33" s="91"/>
      <c r="C33" s="92"/>
      <c r="D33" s="92"/>
    </row>
    <row r="34" spans="1:4" x14ac:dyDescent="0.3">
      <c r="A34" s="307" t="s">
        <v>36</v>
      </c>
      <c r="B34" s="307"/>
      <c r="C34" s="307"/>
      <c r="D34" s="307"/>
    </row>
    <row r="35" spans="1:4" x14ac:dyDescent="0.3">
      <c r="A35" s="284" t="s">
        <v>168</v>
      </c>
    </row>
  </sheetData>
  <mergeCells count="1">
    <mergeCell ref="A34:D34"/>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Q308"/>
  <sheetViews>
    <sheetView topLeftCell="B1" zoomScale="90" zoomScaleNormal="90" workbookViewId="0">
      <selection activeCell="L2" sqref="B2:L28"/>
    </sheetView>
  </sheetViews>
  <sheetFormatPr defaultColWidth="9.109375" defaultRowHeight="14.4" x14ac:dyDescent="0.3"/>
  <cols>
    <col min="1" max="1" width="9.109375" style="154"/>
    <col min="2" max="2" width="14.44140625" style="154" customWidth="1"/>
    <col min="3" max="12" width="8" style="154" bestFit="1" customWidth="1"/>
    <col min="13" max="13" width="13.44140625" style="154" customWidth="1"/>
    <col min="14" max="14" width="17.33203125" style="154" customWidth="1"/>
    <col min="15" max="15" width="13.44140625" style="157" customWidth="1"/>
    <col min="16" max="16" width="8.44140625" style="156" bestFit="1" customWidth="1"/>
    <col min="17" max="16384" width="9.109375" style="154"/>
  </cols>
  <sheetData>
    <row r="1" spans="2:17" s="150" customFormat="1" ht="36.75" customHeight="1" x14ac:dyDescent="0.25">
      <c r="B1" s="177" t="s">
        <v>169</v>
      </c>
      <c r="O1" s="151"/>
      <c r="P1" s="176"/>
    </row>
    <row r="2" spans="2:17" s="173" customFormat="1" ht="66.75" customHeight="1" x14ac:dyDescent="0.25">
      <c r="B2" s="175" t="s">
        <v>0</v>
      </c>
      <c r="C2" s="174">
        <v>2009</v>
      </c>
      <c r="D2" s="174">
        <v>2010</v>
      </c>
      <c r="E2" s="174">
        <v>2011</v>
      </c>
      <c r="F2" s="174">
        <v>2012</v>
      </c>
      <c r="G2" s="174">
        <v>2013</v>
      </c>
      <c r="H2" s="174">
        <v>2014</v>
      </c>
      <c r="I2" s="174">
        <v>2015</v>
      </c>
      <c r="J2" s="174">
        <v>2016</v>
      </c>
      <c r="K2" s="174">
        <v>2017</v>
      </c>
      <c r="L2" s="310">
        <v>2018</v>
      </c>
      <c r="M2" s="311"/>
      <c r="N2" s="119" t="s">
        <v>159</v>
      </c>
      <c r="O2" s="119" t="s">
        <v>160</v>
      </c>
      <c r="P2" s="174" t="s">
        <v>117</v>
      </c>
    </row>
    <row r="3" spans="2:17" s="150" customFormat="1" ht="18" customHeight="1" x14ac:dyDescent="0.25">
      <c r="B3" s="163" t="s">
        <v>1</v>
      </c>
      <c r="C3" s="218"/>
      <c r="D3" s="141">
        <v>1.14E-2</v>
      </c>
      <c r="E3" s="141">
        <v>1.2999999999999999E-2</v>
      </c>
      <c r="F3" s="141">
        <v>1.32E-2</v>
      </c>
      <c r="G3" s="141">
        <v>1.41E-2</v>
      </c>
      <c r="H3" s="141">
        <v>1.3599999999999999E-2</v>
      </c>
      <c r="I3" s="141">
        <v>1.43E-2</v>
      </c>
      <c r="J3" s="141">
        <v>1.41E-2</v>
      </c>
      <c r="K3" s="141">
        <v>1.4499999999999999E-2</v>
      </c>
      <c r="L3" s="141">
        <v>1.3600000000000001E-2</v>
      </c>
      <c r="M3" s="162">
        <v>1.3600000000000001E-2</v>
      </c>
      <c r="N3" s="166"/>
      <c r="O3" s="159">
        <f>_xlfn.RRI(8,D3,L3)</f>
        <v>2.2302109913717505E-2</v>
      </c>
      <c r="P3" s="183" t="s">
        <v>14</v>
      </c>
      <c r="Q3" s="4"/>
    </row>
    <row r="4" spans="2:17" s="150" customFormat="1" ht="18" customHeight="1" x14ac:dyDescent="0.25">
      <c r="B4" s="163" t="s">
        <v>3</v>
      </c>
      <c r="C4" s="141">
        <v>2.8799999999999999E-2</v>
      </c>
      <c r="D4" s="141">
        <v>3.0100000000000002E-2</v>
      </c>
      <c r="E4" s="141">
        <v>3.0200000000000001E-2</v>
      </c>
      <c r="F4" s="141">
        <v>3.0699999999999998E-2</v>
      </c>
      <c r="G4" s="141">
        <v>3.15E-2</v>
      </c>
      <c r="H4" s="141">
        <v>3.2599999999999997E-2</v>
      </c>
      <c r="I4" s="141">
        <v>2.7099999999999999E-2</v>
      </c>
      <c r="J4" s="141">
        <v>2.75E-2</v>
      </c>
      <c r="K4" s="141">
        <v>2.6099999999999998E-2</v>
      </c>
      <c r="L4" s="141">
        <v>2.4E-2</v>
      </c>
      <c r="M4" s="162">
        <v>2.4E-2</v>
      </c>
      <c r="N4" s="166"/>
      <c r="O4" s="159">
        <f>_xlfn.RRI(9,C4,L4)</f>
        <v>-2.0054137073244327E-2</v>
      </c>
      <c r="P4" s="182" t="s">
        <v>20</v>
      </c>
      <c r="Q4" s="4"/>
    </row>
    <row r="5" spans="2:17" s="150" customFormat="1" ht="18" customHeight="1" x14ac:dyDescent="0.25">
      <c r="B5" s="163" t="s">
        <v>10</v>
      </c>
      <c r="C5" s="218"/>
      <c r="D5" s="218"/>
      <c r="E5" s="218"/>
      <c r="F5" s="218"/>
      <c r="G5" s="218"/>
      <c r="H5" s="141">
        <v>1.9799999999999998E-2</v>
      </c>
      <c r="I5" s="141">
        <v>1.49E-2</v>
      </c>
      <c r="J5" s="141">
        <v>1.7000000000000001E-2</v>
      </c>
      <c r="K5" s="141">
        <v>2.3E-2</v>
      </c>
      <c r="L5" s="141">
        <v>2.5700000000000001E-2</v>
      </c>
      <c r="M5" s="162">
        <v>2.5700000000000001E-2</v>
      </c>
      <c r="N5" s="166"/>
      <c r="O5" s="159">
        <f>_xlfn.RRI(4,H5,L5)</f>
        <v>6.7374893587561546E-2</v>
      </c>
      <c r="P5" s="183"/>
      <c r="Q5" s="4"/>
    </row>
    <row r="6" spans="2:17" s="150" customFormat="1" ht="18" customHeight="1" x14ac:dyDescent="0.25">
      <c r="B6" s="163" t="s">
        <v>19</v>
      </c>
      <c r="C6" s="141">
        <v>7.6E-3</v>
      </c>
      <c r="D6" s="141">
        <v>3.4200000000000001E-2</v>
      </c>
      <c r="E6" s="141">
        <v>2.2100000000000002E-2</v>
      </c>
      <c r="F6" s="141">
        <v>1.5800000000000002E-2</v>
      </c>
      <c r="G6" s="141">
        <v>1.72E-2</v>
      </c>
      <c r="H6" s="141">
        <v>2.07E-2</v>
      </c>
      <c r="I6" s="141">
        <v>2.5599999999999998E-2</v>
      </c>
      <c r="J6" s="141">
        <v>2.6599999999999999E-2</v>
      </c>
      <c r="K6" s="141">
        <v>3.2799999999999996E-2</v>
      </c>
      <c r="L6" s="141">
        <v>2.81E-2</v>
      </c>
      <c r="M6" s="162">
        <v>2.81E-2</v>
      </c>
      <c r="N6" s="166"/>
      <c r="O6" s="159">
        <f>_xlfn.RRI(9,C6,L6)</f>
        <v>0.15637632598556062</v>
      </c>
      <c r="P6" s="182"/>
      <c r="Q6" s="4"/>
    </row>
    <row r="7" spans="2:17" s="150" customFormat="1" ht="18" customHeight="1" x14ac:dyDescent="0.25">
      <c r="B7" s="163" t="s">
        <v>17</v>
      </c>
      <c r="C7" s="141">
        <v>2.5299999999999996E-2</v>
      </c>
      <c r="D7" s="141">
        <v>2.7000000000000003E-2</v>
      </c>
      <c r="E7" s="141">
        <v>2.86E-2</v>
      </c>
      <c r="F7" s="141">
        <v>1.9599999999999999E-2</v>
      </c>
      <c r="G7" s="141">
        <v>3.15E-2</v>
      </c>
      <c r="H7" s="141">
        <v>3.0800000000000001E-2</v>
      </c>
      <c r="I7" s="141">
        <v>3.3299999999999996E-2</v>
      </c>
      <c r="J7" s="141">
        <v>3.15E-2</v>
      </c>
      <c r="K7" s="141">
        <v>2.93E-2</v>
      </c>
      <c r="L7" s="141">
        <v>3.0100000000000002E-2</v>
      </c>
      <c r="M7" s="162">
        <v>3.0100000000000002E-2</v>
      </c>
      <c r="N7" s="166"/>
      <c r="O7" s="159">
        <f>_xlfn.RRI(9,C7,L7)</f>
        <v>1.9489802415027402E-2</v>
      </c>
      <c r="P7" s="183"/>
      <c r="Q7" s="4"/>
    </row>
    <row r="8" spans="2:17" s="150" customFormat="1" ht="18" customHeight="1" x14ac:dyDescent="0.25">
      <c r="B8" s="163" t="s">
        <v>4</v>
      </c>
      <c r="C8" s="141">
        <v>8.3000000000000001E-3</v>
      </c>
      <c r="D8" s="141">
        <v>7.1000000000000004E-3</v>
      </c>
      <c r="E8" s="141">
        <v>9.7000000000000003E-3</v>
      </c>
      <c r="F8" s="141">
        <v>9.1999999999999998E-3</v>
      </c>
      <c r="G8" s="141">
        <v>0.01</v>
      </c>
      <c r="H8" s="141">
        <v>1.4499999999999999E-2</v>
      </c>
      <c r="I8" s="141">
        <v>1.4499999999999999E-2</v>
      </c>
      <c r="J8" s="141">
        <v>2.0199999999999999E-2</v>
      </c>
      <c r="K8" s="141">
        <v>2.53E-2</v>
      </c>
      <c r="L8" s="141">
        <v>3.2000000000000001E-2</v>
      </c>
      <c r="M8" s="162">
        <v>3.2000000000000001E-2</v>
      </c>
      <c r="N8" s="166"/>
      <c r="O8" s="159">
        <f>_xlfn.RRI(9,C8,L8)</f>
        <v>0.16176716655152146</v>
      </c>
      <c r="P8" s="183" t="s">
        <v>14</v>
      </c>
      <c r="Q8" s="4"/>
    </row>
    <row r="9" spans="2:17" s="150" customFormat="1" ht="18" customHeight="1" x14ac:dyDescent="0.25">
      <c r="B9" s="163" t="s">
        <v>22</v>
      </c>
      <c r="C9" s="218"/>
      <c r="D9" s="218"/>
      <c r="E9" s="218"/>
      <c r="F9" s="141">
        <v>2.3599999999999996E-2</v>
      </c>
      <c r="G9" s="141">
        <v>2.3700000000000002E-2</v>
      </c>
      <c r="H9" s="141">
        <v>2.81E-2</v>
      </c>
      <c r="I9" s="141">
        <v>3.6600000000000001E-2</v>
      </c>
      <c r="J9" s="141">
        <v>4.1200000000000001E-2</v>
      </c>
      <c r="K9" s="141">
        <v>4.1000000000000002E-2</v>
      </c>
      <c r="L9" s="141">
        <v>3.6600000000000001E-2</v>
      </c>
      <c r="M9" s="162">
        <v>3.6600000000000001E-2</v>
      </c>
      <c r="N9" s="166"/>
      <c r="O9" s="159">
        <f>_xlfn.RRI(6,F9,L9)</f>
        <v>7.5874251272085136E-2</v>
      </c>
      <c r="P9" s="193" t="s">
        <v>14</v>
      </c>
      <c r="Q9" s="4"/>
    </row>
    <row r="10" spans="2:17" s="150" customFormat="1" ht="18" customHeight="1" x14ac:dyDescent="0.25">
      <c r="B10" s="163" t="s">
        <v>5</v>
      </c>
      <c r="C10" s="141">
        <v>3.7900000000000003E-2</v>
      </c>
      <c r="D10" s="141">
        <v>3.9699999999999999E-2</v>
      </c>
      <c r="E10" s="141">
        <v>3.9600000000000003E-2</v>
      </c>
      <c r="F10" s="141">
        <v>4.0300000000000002E-2</v>
      </c>
      <c r="G10" s="141">
        <v>4.1399999999999999E-2</v>
      </c>
      <c r="H10" s="141">
        <v>3.9800000000000002E-2</v>
      </c>
      <c r="I10" s="141">
        <v>3.5200000000000002E-2</v>
      </c>
      <c r="J10" s="141">
        <v>3.6799999999999999E-2</v>
      </c>
      <c r="K10" s="141">
        <v>3.7999999999999999E-2</v>
      </c>
      <c r="L10" s="141">
        <v>4.02E-2</v>
      </c>
      <c r="M10" s="162">
        <v>4.02E-2</v>
      </c>
      <c r="N10" s="166"/>
      <c r="O10" s="159">
        <f>_xlfn.RRI(9,C10,L10)</f>
        <v>6.5676825404008543E-3</v>
      </c>
      <c r="P10" s="183"/>
      <c r="Q10" s="4"/>
    </row>
    <row r="11" spans="2:17" s="150" customFormat="1" ht="18" customHeight="1" x14ac:dyDescent="0.25">
      <c r="B11" s="171" t="s">
        <v>16</v>
      </c>
      <c r="C11" s="186">
        <v>3.7023133437116836E-2</v>
      </c>
      <c r="D11" s="186">
        <v>3.9076993657332332E-2</v>
      </c>
      <c r="E11" s="186">
        <v>3.6127102660481032E-2</v>
      </c>
      <c r="F11" s="186">
        <v>3.9039766052620987E-2</v>
      </c>
      <c r="G11" s="186">
        <v>4.2097133890014043E-2</v>
      </c>
      <c r="H11" s="186">
        <v>4.4206141342527427E-2</v>
      </c>
      <c r="I11" s="186">
        <v>4.0393598462772531E-2</v>
      </c>
      <c r="J11" s="186">
        <v>3.904149697508856E-2</v>
      </c>
      <c r="K11" s="186">
        <v>3.9335311416472313E-2</v>
      </c>
      <c r="L11" s="186">
        <v>4.1825692960852992E-2</v>
      </c>
      <c r="M11" s="169">
        <v>4.1825692960852992E-2</v>
      </c>
      <c r="N11" s="166"/>
      <c r="O11" s="168">
        <f>_xlfn.RRI(9,C11,L11)</f>
        <v>1.3644229886773607E-2</v>
      </c>
      <c r="P11" s="182"/>
      <c r="Q11" s="4"/>
    </row>
    <row r="12" spans="2:17" s="150" customFormat="1" ht="18" customHeight="1" x14ac:dyDescent="0.25">
      <c r="B12" s="163" t="s">
        <v>7</v>
      </c>
      <c r="C12" s="141">
        <v>2.8200000000000003E-2</v>
      </c>
      <c r="D12" s="141">
        <v>3.8600000000000002E-2</v>
      </c>
      <c r="E12" s="141">
        <v>3.8800000000000001E-2</v>
      </c>
      <c r="F12" s="141">
        <v>4.1300000000000003E-2</v>
      </c>
      <c r="G12" s="141">
        <v>5.8299999999999998E-2</v>
      </c>
      <c r="H12" s="141">
        <v>7.2099999999999997E-2</v>
      </c>
      <c r="I12" s="141">
        <v>6.0100000000000001E-2</v>
      </c>
      <c r="J12" s="141">
        <v>5.4100000000000002E-2</v>
      </c>
      <c r="K12" s="141">
        <v>4.6300000000000001E-2</v>
      </c>
      <c r="L12" s="141">
        <v>4.3299999999999998E-2</v>
      </c>
      <c r="M12" s="162">
        <v>4.3299999999999998E-2</v>
      </c>
      <c r="N12" s="166"/>
      <c r="O12" s="159">
        <f>_xlfn.RRI(9,C12,L12)</f>
        <v>4.8801255747427108E-2</v>
      </c>
      <c r="P12" s="183"/>
      <c r="Q12" s="4"/>
    </row>
    <row r="13" spans="2:17" s="150" customFormat="1" ht="18" customHeight="1" x14ac:dyDescent="0.25">
      <c r="B13" s="163" t="s">
        <v>23</v>
      </c>
      <c r="C13" s="218"/>
      <c r="D13" s="218"/>
      <c r="E13" s="218"/>
      <c r="F13" s="218"/>
      <c r="G13" s="141">
        <v>4.2299999999999997E-2</v>
      </c>
      <c r="H13" s="141">
        <v>4.7600000000000003E-2</v>
      </c>
      <c r="I13" s="141">
        <v>4.7699999999999999E-2</v>
      </c>
      <c r="J13" s="141">
        <v>4.53E-2</v>
      </c>
      <c r="K13" s="141">
        <v>4.5499999999999999E-2</v>
      </c>
      <c r="L13" s="141">
        <v>4.4299999999999999E-2</v>
      </c>
      <c r="M13" s="162">
        <v>4.4299999999999999E-2</v>
      </c>
      <c r="N13" s="166"/>
      <c r="O13" s="159">
        <f>_xlfn.RRI(5,G13,L13)</f>
        <v>9.2823343132120151E-3</v>
      </c>
      <c r="P13" s="183"/>
      <c r="Q13" s="4"/>
    </row>
    <row r="14" spans="2:17" s="150" customFormat="1" ht="18" customHeight="1" x14ac:dyDescent="0.25">
      <c r="B14" s="163" t="s">
        <v>18</v>
      </c>
      <c r="C14" s="218"/>
      <c r="D14" s="141">
        <v>5.2999999999999999E-2</v>
      </c>
      <c r="E14" s="141">
        <v>2.93E-2</v>
      </c>
      <c r="F14" s="141">
        <v>5.57E-2</v>
      </c>
      <c r="G14" s="141">
        <v>5.7200000000000001E-2</v>
      </c>
      <c r="H14" s="141">
        <v>0.06</v>
      </c>
      <c r="I14" s="141">
        <v>4.1399999999999999E-2</v>
      </c>
      <c r="J14" s="141">
        <v>3.0300000000000001E-2</v>
      </c>
      <c r="K14" s="141">
        <v>3.1199999999999999E-2</v>
      </c>
      <c r="L14" s="141">
        <v>4.4700000000000004E-2</v>
      </c>
      <c r="M14" s="162">
        <v>4.4700000000000004E-2</v>
      </c>
      <c r="N14" s="166"/>
      <c r="O14" s="159">
        <f>_xlfn.RRI(8,D14,L14)</f>
        <v>-2.1064773431217265E-2</v>
      </c>
      <c r="P14" s="182"/>
      <c r="Q14" s="4"/>
    </row>
    <row r="15" spans="2:17" s="150" customFormat="1" ht="18" customHeight="1" x14ac:dyDescent="0.25">
      <c r="B15" s="163" t="s">
        <v>26</v>
      </c>
      <c r="C15" s="218">
        <v>9.5000000000000015E-3</v>
      </c>
      <c r="D15" s="218"/>
      <c r="E15" s="218"/>
      <c r="F15" s="141">
        <v>1.9900000000000001E-2</v>
      </c>
      <c r="G15" s="141">
        <v>2.4999999999999998E-2</v>
      </c>
      <c r="H15" s="141">
        <v>2.9899999999999999E-2</v>
      </c>
      <c r="I15" s="141">
        <v>3.4099999999999998E-2</v>
      </c>
      <c r="J15" s="141">
        <v>3.8599999999999995E-2</v>
      </c>
      <c r="K15" s="141">
        <v>3.9E-2</v>
      </c>
      <c r="L15" s="141">
        <v>4.58E-2</v>
      </c>
      <c r="M15" s="162">
        <v>4.58E-2</v>
      </c>
      <c r="N15" s="166"/>
      <c r="O15" s="159">
        <f>_xlfn.RRI(6,F15,L15)</f>
        <v>0.14904066884510092</v>
      </c>
      <c r="P15" s="183" t="s">
        <v>14</v>
      </c>
      <c r="Q15" s="4"/>
    </row>
    <row r="16" spans="2:17" s="150" customFormat="1" ht="18" customHeight="1" x14ac:dyDescent="0.25">
      <c r="B16" s="163" t="s">
        <v>12</v>
      </c>
      <c r="C16" s="141">
        <v>5.0999999999999997E-2</v>
      </c>
      <c r="D16" s="141">
        <v>4.5100000000000001E-2</v>
      </c>
      <c r="E16" s="141">
        <v>5.28E-2</v>
      </c>
      <c r="F16" s="141">
        <v>5.11E-2</v>
      </c>
      <c r="G16" s="141">
        <v>4.99E-2</v>
      </c>
      <c r="H16" s="141">
        <v>5.2700000000000004E-2</v>
      </c>
      <c r="I16" s="141">
        <v>5.2600000000000001E-2</v>
      </c>
      <c r="J16" s="141">
        <v>5.0600000000000006E-2</v>
      </c>
      <c r="K16" s="141">
        <v>4.9000000000000002E-2</v>
      </c>
      <c r="L16" s="141">
        <v>4.6700000000000005E-2</v>
      </c>
      <c r="M16" s="162">
        <v>4.6700000000000005E-2</v>
      </c>
      <c r="N16" s="166"/>
      <c r="O16" s="159">
        <f t="shared" ref="O16:O24" si="0">_xlfn.RRI(9,C16,L16)</f>
        <v>-9.7390946169092496E-3</v>
      </c>
      <c r="P16" s="182"/>
      <c r="Q16" s="4"/>
    </row>
    <row r="17" spans="2:17" s="150" customFormat="1" ht="18" customHeight="1" x14ac:dyDescent="0.25">
      <c r="B17" s="163" t="s">
        <v>2</v>
      </c>
      <c r="C17" s="141">
        <v>1.8800000000000001E-2</v>
      </c>
      <c r="D17" s="141">
        <v>2.24E-2</v>
      </c>
      <c r="E17" s="141">
        <v>2.41E-2</v>
      </c>
      <c r="F17" s="141">
        <v>2.7200000000000002E-2</v>
      </c>
      <c r="G17" s="141">
        <v>3.1899999999999998E-2</v>
      </c>
      <c r="H17" s="141">
        <v>3.5799999999999998E-2</v>
      </c>
      <c r="I17" s="141">
        <v>3.9099999999999996E-2</v>
      </c>
      <c r="J17" s="141">
        <v>4.0899999999999999E-2</v>
      </c>
      <c r="K17" s="141">
        <v>4.48E-2</v>
      </c>
      <c r="L17" s="141">
        <v>4.9299999999999997E-2</v>
      </c>
      <c r="M17" s="162">
        <v>4.9299999999999997E-2</v>
      </c>
      <c r="N17" s="166"/>
      <c r="O17" s="159">
        <f t="shared" si="0"/>
        <v>0.11306623296138008</v>
      </c>
      <c r="P17" s="183" t="s">
        <v>14</v>
      </c>
      <c r="Q17" s="4"/>
    </row>
    <row r="18" spans="2:17" s="150" customFormat="1" ht="18" customHeight="1" x14ac:dyDescent="0.25">
      <c r="B18" s="163" t="s">
        <v>8</v>
      </c>
      <c r="C18" s="141">
        <v>5.96E-2</v>
      </c>
      <c r="D18" s="141">
        <v>6.4100000000000004E-2</v>
      </c>
      <c r="E18" s="141">
        <v>5.7200000000000001E-2</v>
      </c>
      <c r="F18" s="141">
        <v>6.7400000000000002E-2</v>
      </c>
      <c r="G18" s="141">
        <v>6.3500000000000001E-2</v>
      </c>
      <c r="H18" s="141">
        <v>5.8099999999999999E-2</v>
      </c>
      <c r="I18" s="141">
        <v>5.9300000000000005E-2</v>
      </c>
      <c r="J18" s="141">
        <v>6.7799999999999999E-2</v>
      </c>
      <c r="K18" s="141">
        <v>6.0700000000000004E-2</v>
      </c>
      <c r="L18" s="141">
        <v>5.3600000000000002E-2</v>
      </c>
      <c r="M18" s="162">
        <v>5.3600000000000002E-2</v>
      </c>
      <c r="N18" s="166"/>
      <c r="O18" s="159">
        <f t="shared" si="0"/>
        <v>-1.1720386617230072E-2</v>
      </c>
      <c r="P18" s="182"/>
      <c r="Q18" s="4"/>
    </row>
    <row r="19" spans="2:17" s="150" customFormat="1" ht="18" customHeight="1" x14ac:dyDescent="0.25">
      <c r="B19" s="163" t="s">
        <v>15</v>
      </c>
      <c r="C19" s="141">
        <v>3.4700000000000002E-2</v>
      </c>
      <c r="D19" s="141">
        <v>3.7999999999999999E-2</v>
      </c>
      <c r="E19" s="141">
        <v>4.0499999999999994E-2</v>
      </c>
      <c r="F19" s="141">
        <v>4.2500000000000003E-2</v>
      </c>
      <c r="G19" s="141">
        <v>5.8400000000000001E-2</v>
      </c>
      <c r="H19" s="141">
        <v>5.7199999999999994E-2</v>
      </c>
      <c r="I19" s="141">
        <v>5.6299999999999996E-2</v>
      </c>
      <c r="J19" s="141">
        <v>5.28E-2</v>
      </c>
      <c r="K19" s="141">
        <v>5.4899999999999997E-2</v>
      </c>
      <c r="L19" s="141">
        <v>5.3699999999999998E-2</v>
      </c>
      <c r="M19" s="162">
        <v>5.3699999999999998E-2</v>
      </c>
      <c r="N19" s="166"/>
      <c r="O19" s="159">
        <f t="shared" si="0"/>
        <v>4.9715586180916427E-2</v>
      </c>
      <c r="P19" s="183" t="s">
        <v>14</v>
      </c>
      <c r="Q19" s="4"/>
    </row>
    <row r="20" spans="2:17" s="150" customFormat="1" ht="18" customHeight="1" x14ac:dyDescent="0.25">
      <c r="B20" s="163" t="s">
        <v>65</v>
      </c>
      <c r="C20" s="141">
        <v>6.2099999999999995E-2</v>
      </c>
      <c r="D20" s="141">
        <v>5.9799999999999999E-2</v>
      </c>
      <c r="E20" s="141">
        <v>6.7299999999999999E-2</v>
      </c>
      <c r="F20" s="141">
        <v>5.33E-2</v>
      </c>
      <c r="G20" s="141">
        <v>6.3399999999999998E-2</v>
      </c>
      <c r="H20" s="141">
        <v>5.8200000000000002E-2</v>
      </c>
      <c r="I20" s="141">
        <v>4.7900000000000005E-2</v>
      </c>
      <c r="J20" s="141">
        <v>6.7400000000000002E-2</v>
      </c>
      <c r="K20" s="141">
        <v>5.4800000000000001E-2</v>
      </c>
      <c r="L20" s="141">
        <v>5.3699999999999998E-2</v>
      </c>
      <c r="M20" s="162">
        <v>5.3699999999999998E-2</v>
      </c>
      <c r="N20" s="166"/>
      <c r="O20" s="159">
        <f t="shared" si="0"/>
        <v>-1.6018427966860926E-2</v>
      </c>
      <c r="P20" s="182"/>
      <c r="Q20" s="4"/>
    </row>
    <row r="21" spans="2:17" s="150" customFormat="1" ht="18" customHeight="1" x14ac:dyDescent="0.25">
      <c r="B21" s="163" t="s">
        <v>6</v>
      </c>
      <c r="C21" s="141">
        <v>5.5399999999999998E-2</v>
      </c>
      <c r="D21" s="141">
        <v>5.9400000000000001E-2</v>
      </c>
      <c r="E21" s="141">
        <v>6.9800000000000001E-2</v>
      </c>
      <c r="F21" s="141">
        <v>6.5600000000000006E-2</v>
      </c>
      <c r="G21" s="141">
        <v>5.5099999999999996E-2</v>
      </c>
      <c r="H21" s="141">
        <v>5.9700000000000003E-2</v>
      </c>
      <c r="I21" s="141">
        <v>6.4200000000000007E-2</v>
      </c>
      <c r="J21" s="141">
        <v>6.2600000000000003E-2</v>
      </c>
      <c r="K21" s="141">
        <v>6.0599999999999994E-2</v>
      </c>
      <c r="L21" s="141">
        <v>5.62E-2</v>
      </c>
      <c r="M21" s="162">
        <v>5.62E-2</v>
      </c>
      <c r="N21" s="166"/>
      <c r="O21" s="159">
        <f t="shared" si="0"/>
        <v>1.5942876547929696E-3</v>
      </c>
      <c r="P21" s="183"/>
      <c r="Q21" s="4"/>
    </row>
    <row r="22" spans="2:17" s="150" customFormat="1" ht="18" customHeight="1" x14ac:dyDescent="0.25">
      <c r="B22" s="163" t="s">
        <v>9</v>
      </c>
      <c r="C22" s="141">
        <v>1.9599999999999999E-2</v>
      </c>
      <c r="D22" s="141">
        <v>2.6099999999999998E-2</v>
      </c>
      <c r="E22" s="141">
        <v>3.5099999999999999E-2</v>
      </c>
      <c r="F22" s="141">
        <v>3.2800000000000003E-2</v>
      </c>
      <c r="G22" s="141">
        <v>3.0099999999999995E-2</v>
      </c>
      <c r="H22" s="141">
        <v>3.9600000000000003E-2</v>
      </c>
      <c r="I22" s="141">
        <v>4.3499999999999997E-2</v>
      </c>
      <c r="J22" s="141">
        <v>5.5100000000000003E-2</v>
      </c>
      <c r="K22" s="141">
        <v>5.4900000000000004E-2</v>
      </c>
      <c r="L22" s="141">
        <v>5.7800000000000004E-2</v>
      </c>
      <c r="M22" s="162">
        <v>5.7800000000000004E-2</v>
      </c>
      <c r="N22" s="166"/>
      <c r="O22" s="159">
        <f t="shared" si="0"/>
        <v>0.1276796724054674</v>
      </c>
      <c r="P22" s="183" t="s">
        <v>14</v>
      </c>
      <c r="Q22" s="4"/>
    </row>
    <row r="23" spans="2:17" s="150" customFormat="1" ht="18" customHeight="1" x14ac:dyDescent="0.25">
      <c r="B23" s="163" t="s">
        <v>13</v>
      </c>
      <c r="C23" s="141">
        <v>3.2300000000000002E-2</v>
      </c>
      <c r="D23" s="141">
        <v>4.1200000000000001E-2</v>
      </c>
      <c r="E23" s="141">
        <v>4.3399999999999994E-2</v>
      </c>
      <c r="F23" s="141">
        <v>5.0299999999999997E-2</v>
      </c>
      <c r="G23" s="141">
        <v>4.53E-2</v>
      </c>
      <c r="H23" s="141">
        <v>5.4699999999999999E-2</v>
      </c>
      <c r="I23" s="141">
        <v>5.8799999999999998E-2</v>
      </c>
      <c r="J23" s="141">
        <v>6.0700000000000004E-2</v>
      </c>
      <c r="K23" s="141">
        <v>7.5399999999999995E-2</v>
      </c>
      <c r="L23" s="141">
        <v>7.4799999999999991E-2</v>
      </c>
      <c r="M23" s="162">
        <v>7.4799999999999991E-2</v>
      </c>
      <c r="N23" s="166"/>
      <c r="O23" s="159">
        <f t="shared" si="0"/>
        <v>9.7797201900303943E-2</v>
      </c>
      <c r="P23" s="183" t="s">
        <v>14</v>
      </c>
      <c r="Q23" s="4"/>
    </row>
    <row r="24" spans="2:17" s="150" customFormat="1" ht="18" customHeight="1" x14ac:dyDescent="0.25">
      <c r="B24" s="163" t="s">
        <v>66</v>
      </c>
      <c r="C24" s="141">
        <v>0.1056</v>
      </c>
      <c r="D24" s="141">
        <v>0.11019999999999999</v>
      </c>
      <c r="E24" s="141">
        <v>0.1071</v>
      </c>
      <c r="F24" s="141">
        <v>0.1095</v>
      </c>
      <c r="G24" s="141">
        <v>0.11310000000000001</v>
      </c>
      <c r="H24" s="141">
        <v>0.1056</v>
      </c>
      <c r="I24" s="141">
        <v>0.1002</v>
      </c>
      <c r="J24" s="141">
        <v>9.2399999999999996E-2</v>
      </c>
      <c r="K24" s="141">
        <v>8.2799999999999999E-2</v>
      </c>
      <c r="L24" s="141">
        <v>8.0999999999999989E-2</v>
      </c>
      <c r="M24" s="162">
        <v>8.0999999999999989E-2</v>
      </c>
      <c r="N24" s="166"/>
      <c r="O24" s="159">
        <f t="shared" si="0"/>
        <v>-2.9037751787357791E-2</v>
      </c>
      <c r="P24" s="182" t="s">
        <v>20</v>
      </c>
      <c r="Q24" s="4"/>
    </row>
    <row r="25" spans="2:17" s="150" customFormat="1" ht="18" customHeight="1" x14ac:dyDescent="0.25">
      <c r="B25" s="163" t="s">
        <v>21</v>
      </c>
      <c r="C25" s="218"/>
      <c r="D25" s="218"/>
      <c r="E25" s="218"/>
      <c r="F25" s="218"/>
      <c r="G25" s="218"/>
      <c r="H25" s="218"/>
      <c r="I25" s="218"/>
      <c r="J25" s="141">
        <v>0.1114</v>
      </c>
      <c r="K25" s="141">
        <v>8.8100000000000012E-2</v>
      </c>
      <c r="L25" s="141">
        <v>8.7600000000000011E-2</v>
      </c>
      <c r="M25" s="162">
        <v>8.7600000000000011E-2</v>
      </c>
      <c r="N25" s="166"/>
      <c r="O25" s="159" t="s">
        <v>11</v>
      </c>
      <c r="P25" s="183"/>
      <c r="Q25" s="4"/>
    </row>
    <row r="26" spans="2:17" s="150" customFormat="1" ht="18" customHeight="1" x14ac:dyDescent="0.25">
      <c r="B26" s="163" t="s">
        <v>24</v>
      </c>
      <c r="C26" s="141">
        <v>5.4900000000000004E-2</v>
      </c>
      <c r="D26" s="141">
        <v>5.3600000000000002E-2</v>
      </c>
      <c r="E26" s="141">
        <v>7.3200000000000001E-2</v>
      </c>
      <c r="F26" s="141">
        <v>3.7699999999999997E-2</v>
      </c>
      <c r="G26" s="141">
        <v>4.8699999999999993E-2</v>
      </c>
      <c r="H26" s="141">
        <v>7.0500000000000007E-2</v>
      </c>
      <c r="I26" s="141">
        <v>7.2299999999999989E-2</v>
      </c>
      <c r="J26" s="141">
        <v>7.5700000000000003E-2</v>
      </c>
      <c r="K26" s="141">
        <v>0.11629999999999999</v>
      </c>
      <c r="L26" s="141">
        <v>9.7699999999999995E-2</v>
      </c>
      <c r="M26" s="162">
        <v>9.7699999999999995E-2</v>
      </c>
      <c r="N26" s="166"/>
      <c r="O26" s="159">
        <f>_xlfn.RRI(9,C26,L26)</f>
        <v>6.6138385119810739E-2</v>
      </c>
      <c r="P26" s="183" t="s">
        <v>14</v>
      </c>
      <c r="Q26" s="153"/>
    </row>
    <row r="27" spans="2:17" s="153" customFormat="1" ht="18" customHeight="1" x14ac:dyDescent="0.25">
      <c r="B27" s="163" t="s">
        <v>25</v>
      </c>
      <c r="C27" s="218">
        <v>9.4100000000000003E-2</v>
      </c>
      <c r="D27" s="218"/>
      <c r="E27" s="141">
        <v>9.5299999999999996E-2</v>
      </c>
      <c r="F27" s="141">
        <v>9.5600000000000004E-2</v>
      </c>
      <c r="G27" s="141">
        <v>9.6000000000000002E-2</v>
      </c>
      <c r="H27" s="141">
        <v>0.1007</v>
      </c>
      <c r="I27" s="141">
        <v>9.5899999999999999E-2</v>
      </c>
      <c r="J27" s="141">
        <v>0.12459999999999999</v>
      </c>
      <c r="K27" s="141">
        <v>0.12429999999999999</v>
      </c>
      <c r="L27" s="141">
        <v>0.1207</v>
      </c>
      <c r="M27" s="162">
        <v>0.1207</v>
      </c>
      <c r="N27" s="166"/>
      <c r="O27" s="159">
        <f>_xlfn.RRI(7,E27,L27)</f>
        <v>3.4330177122643857E-2</v>
      </c>
      <c r="P27" s="183" t="s">
        <v>14</v>
      </c>
      <c r="Q27" s="4"/>
    </row>
    <row r="28" spans="2:17" s="153" customFormat="1" ht="18" customHeight="1" x14ac:dyDescent="0.25">
      <c r="B28" s="163" t="s">
        <v>32</v>
      </c>
      <c r="C28" s="218">
        <v>1.8700000000000001E-2</v>
      </c>
      <c r="D28" s="218"/>
      <c r="E28" s="218"/>
      <c r="F28" s="218"/>
      <c r="G28" s="218"/>
      <c r="H28" s="218"/>
      <c r="I28" s="218"/>
      <c r="J28" s="218"/>
      <c r="K28" s="218"/>
      <c r="L28" s="218"/>
      <c r="M28" s="162"/>
      <c r="N28" s="166"/>
      <c r="O28" s="159" t="s">
        <v>11</v>
      </c>
      <c r="P28" s="167"/>
      <c r="Q28" s="4"/>
    </row>
    <row r="29" spans="2:17" s="150" customFormat="1" ht="13.2" x14ac:dyDescent="0.25">
      <c r="O29" s="159"/>
      <c r="P29" s="158"/>
    </row>
    <row r="30" spans="2:17" s="150" customFormat="1" ht="13.2" x14ac:dyDescent="0.25">
      <c r="O30" s="151"/>
    </row>
    <row r="31" spans="2:17" s="150" customFormat="1" ht="13.8" x14ac:dyDescent="0.25">
      <c r="B31" s="187" t="s">
        <v>139</v>
      </c>
      <c r="O31" s="151"/>
    </row>
    <row r="32" spans="2:17" s="150" customFormat="1" ht="13.8" x14ac:dyDescent="0.25">
      <c r="B32" s="187" t="s">
        <v>140</v>
      </c>
      <c r="O32" s="151"/>
    </row>
    <row r="33" spans="2:16" s="150" customFormat="1" ht="13.8" x14ac:dyDescent="0.25">
      <c r="B33" s="188" t="s">
        <v>157</v>
      </c>
      <c r="O33" s="151"/>
    </row>
    <row r="34" spans="2:16" s="185" customFormat="1" ht="13.8" x14ac:dyDescent="0.25">
      <c r="B34" s="187" t="s">
        <v>116</v>
      </c>
      <c r="O34" s="189"/>
    </row>
    <row r="35" spans="2:16" s="150" customFormat="1" ht="13.2" x14ac:dyDescent="0.25">
      <c r="B35" s="153"/>
      <c r="C35" s="13"/>
      <c r="O35" s="151"/>
    </row>
    <row r="36" spans="2:16" s="150" customFormat="1" ht="13.2" x14ac:dyDescent="0.25">
      <c r="B36" s="13"/>
      <c r="O36" s="151"/>
    </row>
    <row r="37" spans="2:16" s="150" customFormat="1" ht="13.2" x14ac:dyDescent="0.25">
      <c r="G37" s="151"/>
    </row>
    <row r="38" spans="2:16" s="150" customFormat="1" ht="13.2" x14ac:dyDescent="0.25">
      <c r="G38" s="151"/>
    </row>
    <row r="39" spans="2:16" s="150" customFormat="1" ht="13.2" x14ac:dyDescent="0.25">
      <c r="G39" s="151"/>
    </row>
    <row r="40" spans="2:16" s="150" customFormat="1" ht="13.2" x14ac:dyDescent="0.25">
      <c r="G40" s="151"/>
    </row>
    <row r="41" spans="2:16" s="150" customFormat="1" ht="13.2" x14ac:dyDescent="0.25">
      <c r="G41" s="151"/>
    </row>
    <row r="42" spans="2:16" x14ac:dyDescent="0.3">
      <c r="G42" s="157"/>
      <c r="O42" s="154"/>
      <c r="P42" s="154"/>
    </row>
    <row r="43" spans="2:16" x14ac:dyDescent="0.3">
      <c r="G43" s="157"/>
      <c r="O43" s="154"/>
      <c r="P43" s="154"/>
    </row>
    <row r="44" spans="2:16" x14ac:dyDescent="0.3">
      <c r="G44" s="157"/>
      <c r="O44" s="154"/>
      <c r="P44" s="154"/>
    </row>
    <row r="45" spans="2:16" x14ac:dyDescent="0.3">
      <c r="G45" s="157"/>
      <c r="O45" s="154"/>
      <c r="P45" s="154"/>
    </row>
    <row r="46" spans="2:16" x14ac:dyDescent="0.3">
      <c r="G46" s="157"/>
      <c r="O46" s="154"/>
      <c r="P46" s="154"/>
    </row>
    <row r="47" spans="2:16" x14ac:dyDescent="0.3">
      <c r="G47" s="157"/>
      <c r="O47" s="154"/>
      <c r="P47" s="154"/>
    </row>
    <row r="48" spans="2:16" x14ac:dyDescent="0.3">
      <c r="G48" s="157"/>
      <c r="O48" s="154"/>
      <c r="P48" s="154"/>
    </row>
    <row r="49" spans="7:16" x14ac:dyDescent="0.3">
      <c r="G49" s="157"/>
      <c r="O49" s="154"/>
      <c r="P49" s="154"/>
    </row>
    <row r="50" spans="7:16" x14ac:dyDescent="0.3">
      <c r="G50" s="157"/>
      <c r="O50" s="154"/>
      <c r="P50" s="154"/>
    </row>
    <row r="51" spans="7:16" x14ac:dyDescent="0.3">
      <c r="G51" s="157"/>
      <c r="O51" s="154"/>
      <c r="P51" s="154"/>
    </row>
    <row r="52" spans="7:16" x14ac:dyDescent="0.3">
      <c r="G52" s="157"/>
      <c r="O52" s="154"/>
      <c r="P52" s="154"/>
    </row>
    <row r="53" spans="7:16" x14ac:dyDescent="0.3">
      <c r="G53" s="157"/>
      <c r="O53" s="154"/>
      <c r="P53" s="154"/>
    </row>
    <row r="54" spans="7:16" x14ac:dyDescent="0.3">
      <c r="G54" s="157"/>
      <c r="O54" s="154"/>
      <c r="P54" s="154"/>
    </row>
    <row r="55" spans="7:16" x14ac:dyDescent="0.3">
      <c r="G55" s="157"/>
      <c r="O55" s="154"/>
      <c r="P55" s="154"/>
    </row>
    <row r="56" spans="7:16" x14ac:dyDescent="0.3">
      <c r="G56" s="157"/>
      <c r="O56" s="154"/>
      <c r="P56" s="154"/>
    </row>
    <row r="57" spans="7:16" x14ac:dyDescent="0.3">
      <c r="G57" s="157"/>
      <c r="O57" s="154"/>
      <c r="P57" s="154"/>
    </row>
    <row r="58" spans="7:16" x14ac:dyDescent="0.3">
      <c r="G58" s="157"/>
      <c r="O58" s="154"/>
      <c r="P58" s="154"/>
    </row>
    <row r="59" spans="7:16" x14ac:dyDescent="0.3">
      <c r="G59" s="157"/>
      <c r="O59" s="154"/>
      <c r="P59" s="154"/>
    </row>
    <row r="60" spans="7:16" x14ac:dyDescent="0.3">
      <c r="G60" s="157"/>
      <c r="O60" s="154"/>
      <c r="P60" s="154"/>
    </row>
    <row r="61" spans="7:16" x14ac:dyDescent="0.3">
      <c r="G61" s="157"/>
      <c r="O61" s="154"/>
      <c r="P61" s="154"/>
    </row>
    <row r="62" spans="7:16" x14ac:dyDescent="0.3">
      <c r="P62" s="154"/>
    </row>
    <row r="63" spans="7:16" x14ac:dyDescent="0.3">
      <c r="P63" s="154"/>
    </row>
    <row r="64" spans="7:16" x14ac:dyDescent="0.3">
      <c r="P64" s="154"/>
    </row>
    <row r="65" spans="16:16" x14ac:dyDescent="0.3">
      <c r="P65" s="154"/>
    </row>
    <row r="66" spans="16:16" x14ac:dyDescent="0.3">
      <c r="P66" s="154"/>
    </row>
    <row r="67" spans="16:16" x14ac:dyDescent="0.3">
      <c r="P67" s="154"/>
    </row>
    <row r="68" spans="16:16" x14ac:dyDescent="0.3">
      <c r="P68" s="154"/>
    </row>
    <row r="69" spans="16:16" x14ac:dyDescent="0.3">
      <c r="P69" s="154"/>
    </row>
    <row r="70" spans="16:16" x14ac:dyDescent="0.3">
      <c r="P70" s="154"/>
    </row>
    <row r="71" spans="16:16" x14ac:dyDescent="0.3">
      <c r="P71" s="154"/>
    </row>
    <row r="72" spans="16:16" x14ac:dyDescent="0.3">
      <c r="P72" s="154"/>
    </row>
    <row r="73" spans="16:16" x14ac:dyDescent="0.3">
      <c r="P73" s="154"/>
    </row>
    <row r="74" spans="16:16" x14ac:dyDescent="0.3">
      <c r="P74" s="154"/>
    </row>
    <row r="75" spans="16:16" x14ac:dyDescent="0.3">
      <c r="P75" s="154"/>
    </row>
    <row r="76" spans="16:16" x14ac:dyDescent="0.3">
      <c r="P76" s="154"/>
    </row>
    <row r="77" spans="16:16" x14ac:dyDescent="0.3">
      <c r="P77" s="154"/>
    </row>
    <row r="78" spans="16:16" x14ac:dyDescent="0.3">
      <c r="P78" s="154"/>
    </row>
    <row r="79" spans="16:16" x14ac:dyDescent="0.3">
      <c r="P79" s="154"/>
    </row>
    <row r="80" spans="16:16" x14ac:dyDescent="0.3">
      <c r="P80" s="154"/>
    </row>
    <row r="81" spans="16:16" x14ac:dyDescent="0.3">
      <c r="P81" s="154"/>
    </row>
    <row r="82" spans="16:16" x14ac:dyDescent="0.3">
      <c r="P82" s="154"/>
    </row>
    <row r="83" spans="16:16" x14ac:dyDescent="0.3">
      <c r="P83" s="154"/>
    </row>
    <row r="84" spans="16:16" x14ac:dyDescent="0.3">
      <c r="P84" s="154"/>
    </row>
    <row r="85" spans="16:16" x14ac:dyDescent="0.3">
      <c r="P85" s="154"/>
    </row>
    <row r="86" spans="16:16" x14ac:dyDescent="0.3">
      <c r="P86" s="154"/>
    </row>
    <row r="87" spans="16:16" x14ac:dyDescent="0.3">
      <c r="P87" s="154"/>
    </row>
    <row r="88" spans="16:16" x14ac:dyDescent="0.3">
      <c r="P88" s="154"/>
    </row>
    <row r="89" spans="16:16" x14ac:dyDescent="0.3">
      <c r="P89" s="154"/>
    </row>
    <row r="90" spans="16:16" x14ac:dyDescent="0.3">
      <c r="P90" s="154"/>
    </row>
    <row r="91" spans="16:16" x14ac:dyDescent="0.3">
      <c r="P91" s="154"/>
    </row>
    <row r="92" spans="16:16" x14ac:dyDescent="0.3">
      <c r="P92" s="154"/>
    </row>
    <row r="93" spans="16:16" x14ac:dyDescent="0.3">
      <c r="P93" s="154"/>
    </row>
    <row r="94" spans="16:16" x14ac:dyDescent="0.3">
      <c r="P94" s="154"/>
    </row>
    <row r="95" spans="16:16" x14ac:dyDescent="0.3">
      <c r="P95" s="154"/>
    </row>
    <row r="96" spans="16:16" x14ac:dyDescent="0.3">
      <c r="P96" s="154"/>
    </row>
    <row r="97" spans="16:16" x14ac:dyDescent="0.3">
      <c r="P97" s="154"/>
    </row>
    <row r="98" spans="16:16" x14ac:dyDescent="0.3">
      <c r="P98" s="154"/>
    </row>
    <row r="99" spans="16:16" x14ac:dyDescent="0.3">
      <c r="P99" s="154"/>
    </row>
    <row r="100" spans="16:16" x14ac:dyDescent="0.3">
      <c r="P100" s="154"/>
    </row>
    <row r="101" spans="16:16" x14ac:dyDescent="0.3">
      <c r="P101" s="154"/>
    </row>
    <row r="102" spans="16:16" x14ac:dyDescent="0.3">
      <c r="P102" s="154"/>
    </row>
    <row r="103" spans="16:16" x14ac:dyDescent="0.3">
      <c r="P103" s="154"/>
    </row>
    <row r="104" spans="16:16" x14ac:dyDescent="0.3">
      <c r="P104" s="154"/>
    </row>
    <row r="105" spans="16:16" x14ac:dyDescent="0.3">
      <c r="P105" s="154"/>
    </row>
    <row r="106" spans="16:16" x14ac:dyDescent="0.3">
      <c r="P106" s="154"/>
    </row>
    <row r="107" spans="16:16" x14ac:dyDescent="0.3">
      <c r="P107" s="154"/>
    </row>
    <row r="108" spans="16:16" x14ac:dyDescent="0.3">
      <c r="P108" s="154"/>
    </row>
    <row r="109" spans="16:16" x14ac:dyDescent="0.3">
      <c r="P109" s="154"/>
    </row>
    <row r="110" spans="16:16" x14ac:dyDescent="0.3">
      <c r="P110" s="154"/>
    </row>
    <row r="111" spans="16:16" x14ac:dyDescent="0.3">
      <c r="P111" s="154"/>
    </row>
    <row r="112" spans="16:16" x14ac:dyDescent="0.3">
      <c r="P112" s="154"/>
    </row>
    <row r="113" spans="16:16" x14ac:dyDescent="0.3">
      <c r="P113" s="154"/>
    </row>
    <row r="114" spans="16:16" x14ac:dyDescent="0.3">
      <c r="P114" s="154"/>
    </row>
    <row r="115" spans="16:16" x14ac:dyDescent="0.3">
      <c r="P115" s="154"/>
    </row>
    <row r="116" spans="16:16" x14ac:dyDescent="0.3">
      <c r="P116" s="154"/>
    </row>
    <row r="117" spans="16:16" x14ac:dyDescent="0.3">
      <c r="P117" s="154"/>
    </row>
    <row r="118" spans="16:16" x14ac:dyDescent="0.3">
      <c r="P118" s="154"/>
    </row>
    <row r="119" spans="16:16" x14ac:dyDescent="0.3">
      <c r="P119" s="154"/>
    </row>
    <row r="120" spans="16:16" x14ac:dyDescent="0.3">
      <c r="P120" s="154"/>
    </row>
    <row r="121" spans="16:16" x14ac:dyDescent="0.3">
      <c r="P121" s="154"/>
    </row>
    <row r="122" spans="16:16" x14ac:dyDescent="0.3">
      <c r="P122" s="154"/>
    </row>
    <row r="123" spans="16:16" x14ac:dyDescent="0.3">
      <c r="P123" s="154"/>
    </row>
    <row r="124" spans="16:16" x14ac:dyDescent="0.3">
      <c r="P124" s="154"/>
    </row>
    <row r="125" spans="16:16" x14ac:dyDescent="0.3">
      <c r="P125" s="154"/>
    </row>
    <row r="126" spans="16:16" x14ac:dyDescent="0.3">
      <c r="P126" s="154"/>
    </row>
    <row r="127" spans="16:16" x14ac:dyDescent="0.3">
      <c r="P127" s="154"/>
    </row>
    <row r="128" spans="16:16" x14ac:dyDescent="0.3">
      <c r="P128" s="154"/>
    </row>
    <row r="129" spans="16:16" x14ac:dyDescent="0.3">
      <c r="P129" s="154"/>
    </row>
    <row r="130" spans="16:16" x14ac:dyDescent="0.3">
      <c r="P130" s="154"/>
    </row>
    <row r="131" spans="16:16" x14ac:dyDescent="0.3">
      <c r="P131" s="154"/>
    </row>
    <row r="132" spans="16:16" x14ac:dyDescent="0.3">
      <c r="P132" s="154"/>
    </row>
    <row r="133" spans="16:16" x14ac:dyDescent="0.3">
      <c r="P133" s="154"/>
    </row>
    <row r="134" spans="16:16" x14ac:dyDescent="0.3">
      <c r="P134" s="154"/>
    </row>
    <row r="135" spans="16:16" x14ac:dyDescent="0.3">
      <c r="P135" s="154"/>
    </row>
    <row r="136" spans="16:16" x14ac:dyDescent="0.3">
      <c r="P136" s="154"/>
    </row>
    <row r="137" spans="16:16" x14ac:dyDescent="0.3">
      <c r="P137" s="154"/>
    </row>
    <row r="138" spans="16:16" x14ac:dyDescent="0.3">
      <c r="P138" s="154"/>
    </row>
    <row r="139" spans="16:16" x14ac:dyDescent="0.3">
      <c r="P139" s="154"/>
    </row>
    <row r="140" spans="16:16" x14ac:dyDescent="0.3">
      <c r="P140" s="154"/>
    </row>
    <row r="141" spans="16:16" x14ac:dyDescent="0.3">
      <c r="P141" s="154"/>
    </row>
    <row r="142" spans="16:16" x14ac:dyDescent="0.3">
      <c r="P142" s="154"/>
    </row>
    <row r="143" spans="16:16" x14ac:dyDescent="0.3">
      <c r="P143" s="154"/>
    </row>
    <row r="144" spans="16:16" x14ac:dyDescent="0.3">
      <c r="P144" s="154"/>
    </row>
    <row r="145" spans="16:16" x14ac:dyDescent="0.3">
      <c r="P145" s="154"/>
    </row>
    <row r="146" spans="16:16" x14ac:dyDescent="0.3">
      <c r="P146" s="154"/>
    </row>
    <row r="147" spans="16:16" x14ac:dyDescent="0.3">
      <c r="P147" s="154"/>
    </row>
    <row r="148" spans="16:16" x14ac:dyDescent="0.3">
      <c r="P148" s="154"/>
    </row>
    <row r="149" spans="16:16" x14ac:dyDescent="0.3">
      <c r="P149" s="154"/>
    </row>
    <row r="150" spans="16:16" x14ac:dyDescent="0.3">
      <c r="P150" s="154"/>
    </row>
    <row r="151" spans="16:16" x14ac:dyDescent="0.3">
      <c r="P151" s="154"/>
    </row>
    <row r="152" spans="16:16" x14ac:dyDescent="0.3">
      <c r="P152" s="154"/>
    </row>
    <row r="153" spans="16:16" x14ac:dyDescent="0.3">
      <c r="P153" s="154"/>
    </row>
    <row r="154" spans="16:16" x14ac:dyDescent="0.3">
      <c r="P154" s="154"/>
    </row>
    <row r="155" spans="16:16" x14ac:dyDescent="0.3">
      <c r="P155" s="154"/>
    </row>
    <row r="156" spans="16:16" x14ac:dyDescent="0.3">
      <c r="P156" s="154"/>
    </row>
    <row r="157" spans="16:16" x14ac:dyDescent="0.3">
      <c r="P157" s="154"/>
    </row>
    <row r="158" spans="16:16" x14ac:dyDescent="0.3">
      <c r="P158" s="154"/>
    </row>
    <row r="159" spans="16:16" x14ac:dyDescent="0.3">
      <c r="P159" s="154"/>
    </row>
    <row r="160" spans="16:16" x14ac:dyDescent="0.3">
      <c r="P160" s="154"/>
    </row>
    <row r="161" spans="16:16" x14ac:dyDescent="0.3">
      <c r="P161" s="154"/>
    </row>
    <row r="162" spans="16:16" x14ac:dyDescent="0.3">
      <c r="P162" s="154"/>
    </row>
    <row r="163" spans="16:16" x14ac:dyDescent="0.3">
      <c r="P163" s="154"/>
    </row>
    <row r="164" spans="16:16" x14ac:dyDescent="0.3">
      <c r="P164" s="154"/>
    </row>
    <row r="165" spans="16:16" x14ac:dyDescent="0.3">
      <c r="P165" s="154"/>
    </row>
    <row r="166" spans="16:16" x14ac:dyDescent="0.3">
      <c r="P166" s="154"/>
    </row>
    <row r="167" spans="16:16" x14ac:dyDescent="0.3">
      <c r="P167" s="154"/>
    </row>
    <row r="168" spans="16:16" x14ac:dyDescent="0.3">
      <c r="P168" s="154"/>
    </row>
    <row r="169" spans="16:16" x14ac:dyDescent="0.3">
      <c r="P169" s="154"/>
    </row>
    <row r="170" spans="16:16" x14ac:dyDescent="0.3">
      <c r="P170" s="154"/>
    </row>
    <row r="171" spans="16:16" x14ac:dyDescent="0.3">
      <c r="P171" s="154"/>
    </row>
    <row r="172" spans="16:16" x14ac:dyDescent="0.3">
      <c r="P172" s="154"/>
    </row>
    <row r="173" spans="16:16" x14ac:dyDescent="0.3">
      <c r="P173" s="154"/>
    </row>
    <row r="174" spans="16:16" x14ac:dyDescent="0.3">
      <c r="P174" s="154"/>
    </row>
    <row r="175" spans="16:16" x14ac:dyDescent="0.3">
      <c r="P175" s="154"/>
    </row>
    <row r="176" spans="16:16" x14ac:dyDescent="0.3">
      <c r="P176" s="154"/>
    </row>
    <row r="177" spans="16:16" x14ac:dyDescent="0.3">
      <c r="P177" s="154"/>
    </row>
    <row r="178" spans="16:16" x14ac:dyDescent="0.3">
      <c r="P178" s="154"/>
    </row>
    <row r="179" spans="16:16" x14ac:dyDescent="0.3">
      <c r="P179" s="154"/>
    </row>
    <row r="180" spans="16:16" x14ac:dyDescent="0.3">
      <c r="P180" s="154"/>
    </row>
    <row r="181" spans="16:16" x14ac:dyDescent="0.3">
      <c r="P181" s="154"/>
    </row>
    <row r="182" spans="16:16" x14ac:dyDescent="0.3">
      <c r="P182" s="154"/>
    </row>
    <row r="183" spans="16:16" x14ac:dyDescent="0.3">
      <c r="P183" s="154"/>
    </row>
    <row r="184" spans="16:16" x14ac:dyDescent="0.3">
      <c r="P184" s="154"/>
    </row>
    <row r="185" spans="16:16" x14ac:dyDescent="0.3">
      <c r="P185" s="154"/>
    </row>
    <row r="186" spans="16:16" x14ac:dyDescent="0.3">
      <c r="P186" s="154"/>
    </row>
    <row r="187" spans="16:16" x14ac:dyDescent="0.3">
      <c r="P187" s="154"/>
    </row>
    <row r="188" spans="16:16" x14ac:dyDescent="0.3">
      <c r="P188" s="154"/>
    </row>
    <row r="189" spans="16:16" x14ac:dyDescent="0.3">
      <c r="P189" s="154"/>
    </row>
    <row r="190" spans="16:16" x14ac:dyDescent="0.3">
      <c r="P190" s="154"/>
    </row>
    <row r="191" spans="16:16" x14ac:dyDescent="0.3">
      <c r="P191" s="154"/>
    </row>
    <row r="192" spans="16:16" x14ac:dyDescent="0.3">
      <c r="P192" s="154"/>
    </row>
    <row r="193" spans="16:16" x14ac:dyDescent="0.3">
      <c r="P193" s="154"/>
    </row>
    <row r="194" spans="16:16" x14ac:dyDescent="0.3">
      <c r="P194" s="154"/>
    </row>
    <row r="195" spans="16:16" x14ac:dyDescent="0.3">
      <c r="P195" s="154"/>
    </row>
    <row r="196" spans="16:16" x14ac:dyDescent="0.3">
      <c r="P196" s="154"/>
    </row>
    <row r="197" spans="16:16" x14ac:dyDescent="0.3">
      <c r="P197" s="154"/>
    </row>
    <row r="198" spans="16:16" x14ac:dyDescent="0.3">
      <c r="P198" s="154"/>
    </row>
    <row r="199" spans="16:16" x14ac:dyDescent="0.3">
      <c r="P199" s="154"/>
    </row>
    <row r="200" spans="16:16" x14ac:dyDescent="0.3">
      <c r="P200" s="154"/>
    </row>
    <row r="201" spans="16:16" x14ac:dyDescent="0.3">
      <c r="P201" s="154"/>
    </row>
    <row r="202" spans="16:16" x14ac:dyDescent="0.3">
      <c r="P202" s="154"/>
    </row>
    <row r="203" spans="16:16" x14ac:dyDescent="0.3">
      <c r="P203" s="154"/>
    </row>
    <row r="204" spans="16:16" x14ac:dyDescent="0.3">
      <c r="P204" s="154"/>
    </row>
    <row r="205" spans="16:16" x14ac:dyDescent="0.3">
      <c r="P205" s="154"/>
    </row>
    <row r="206" spans="16:16" x14ac:dyDescent="0.3">
      <c r="P206" s="154"/>
    </row>
    <row r="207" spans="16:16" x14ac:dyDescent="0.3">
      <c r="P207" s="154"/>
    </row>
    <row r="208" spans="16:16" x14ac:dyDescent="0.3">
      <c r="P208" s="154"/>
    </row>
    <row r="209" spans="16:16" x14ac:dyDescent="0.3">
      <c r="P209" s="154"/>
    </row>
    <row r="210" spans="16:16" x14ac:dyDescent="0.3">
      <c r="P210" s="154"/>
    </row>
    <row r="211" spans="16:16" x14ac:dyDescent="0.3">
      <c r="P211" s="154"/>
    </row>
    <row r="212" spans="16:16" x14ac:dyDescent="0.3">
      <c r="P212" s="154"/>
    </row>
    <row r="213" spans="16:16" x14ac:dyDescent="0.3">
      <c r="P213" s="154"/>
    </row>
    <row r="214" spans="16:16" x14ac:dyDescent="0.3">
      <c r="P214" s="154"/>
    </row>
    <row r="215" spans="16:16" x14ac:dyDescent="0.3">
      <c r="P215" s="154"/>
    </row>
    <row r="216" spans="16:16" x14ac:dyDescent="0.3">
      <c r="P216" s="154"/>
    </row>
    <row r="217" spans="16:16" x14ac:dyDescent="0.3">
      <c r="P217" s="154"/>
    </row>
    <row r="218" spans="16:16" x14ac:dyDescent="0.3">
      <c r="P218" s="154"/>
    </row>
    <row r="219" spans="16:16" x14ac:dyDescent="0.3">
      <c r="P219" s="154"/>
    </row>
    <row r="220" spans="16:16" x14ac:dyDescent="0.3">
      <c r="P220" s="154"/>
    </row>
    <row r="221" spans="16:16" x14ac:dyDescent="0.3">
      <c r="P221" s="154"/>
    </row>
    <row r="222" spans="16:16" x14ac:dyDescent="0.3">
      <c r="P222" s="154"/>
    </row>
    <row r="223" spans="16:16" x14ac:dyDescent="0.3">
      <c r="P223" s="154"/>
    </row>
    <row r="224" spans="16:16" x14ac:dyDescent="0.3">
      <c r="P224" s="154"/>
    </row>
    <row r="225" spans="16:16" x14ac:dyDescent="0.3">
      <c r="P225" s="154"/>
    </row>
    <row r="226" spans="16:16" x14ac:dyDescent="0.3">
      <c r="P226" s="154"/>
    </row>
    <row r="227" spans="16:16" x14ac:dyDescent="0.3">
      <c r="P227" s="154"/>
    </row>
    <row r="228" spans="16:16" x14ac:dyDescent="0.3">
      <c r="P228" s="154"/>
    </row>
    <row r="229" spans="16:16" x14ac:dyDescent="0.3">
      <c r="P229" s="154"/>
    </row>
    <row r="230" spans="16:16" x14ac:dyDescent="0.3">
      <c r="P230" s="154"/>
    </row>
    <row r="231" spans="16:16" x14ac:dyDescent="0.3">
      <c r="P231" s="154"/>
    </row>
    <row r="232" spans="16:16" x14ac:dyDescent="0.3">
      <c r="P232" s="154"/>
    </row>
    <row r="233" spans="16:16" x14ac:dyDescent="0.3">
      <c r="P233" s="154"/>
    </row>
    <row r="234" spans="16:16" x14ac:dyDescent="0.3">
      <c r="P234" s="154"/>
    </row>
    <row r="235" spans="16:16" x14ac:dyDescent="0.3">
      <c r="P235" s="154"/>
    </row>
    <row r="236" spans="16:16" x14ac:dyDescent="0.3">
      <c r="P236" s="154"/>
    </row>
    <row r="237" spans="16:16" x14ac:dyDescent="0.3">
      <c r="P237" s="154"/>
    </row>
    <row r="238" spans="16:16" x14ac:dyDescent="0.3">
      <c r="P238" s="154"/>
    </row>
    <row r="239" spans="16:16" x14ac:dyDescent="0.3">
      <c r="P239" s="154"/>
    </row>
    <row r="240" spans="16:16" x14ac:dyDescent="0.3">
      <c r="P240" s="154"/>
    </row>
    <row r="241" spans="16:16" x14ac:dyDescent="0.3">
      <c r="P241" s="154"/>
    </row>
    <row r="242" spans="16:16" x14ac:dyDescent="0.3">
      <c r="P242" s="154"/>
    </row>
    <row r="243" spans="16:16" x14ac:dyDescent="0.3">
      <c r="P243" s="154"/>
    </row>
    <row r="244" spans="16:16" x14ac:dyDescent="0.3">
      <c r="P244" s="154"/>
    </row>
    <row r="245" spans="16:16" x14ac:dyDescent="0.3">
      <c r="P245" s="154"/>
    </row>
    <row r="246" spans="16:16" x14ac:dyDescent="0.3">
      <c r="P246" s="154"/>
    </row>
    <row r="247" spans="16:16" x14ac:dyDescent="0.3">
      <c r="P247" s="154"/>
    </row>
    <row r="248" spans="16:16" x14ac:dyDescent="0.3">
      <c r="P248" s="154"/>
    </row>
    <row r="249" spans="16:16" x14ac:dyDescent="0.3">
      <c r="P249" s="154"/>
    </row>
    <row r="250" spans="16:16" x14ac:dyDescent="0.3">
      <c r="P250" s="154"/>
    </row>
    <row r="251" spans="16:16" x14ac:dyDescent="0.3">
      <c r="P251" s="154"/>
    </row>
    <row r="252" spans="16:16" x14ac:dyDescent="0.3">
      <c r="P252" s="154"/>
    </row>
    <row r="253" spans="16:16" x14ac:dyDescent="0.3">
      <c r="P253" s="154"/>
    </row>
    <row r="254" spans="16:16" x14ac:dyDescent="0.3">
      <c r="P254" s="154"/>
    </row>
    <row r="255" spans="16:16" x14ac:dyDescent="0.3">
      <c r="P255" s="154"/>
    </row>
    <row r="256" spans="16:16" x14ac:dyDescent="0.3">
      <c r="P256" s="154"/>
    </row>
    <row r="257" spans="16:16" x14ac:dyDescent="0.3">
      <c r="P257" s="154"/>
    </row>
    <row r="258" spans="16:16" x14ac:dyDescent="0.3">
      <c r="P258" s="154"/>
    </row>
    <row r="259" spans="16:16" x14ac:dyDescent="0.3">
      <c r="P259" s="154"/>
    </row>
    <row r="260" spans="16:16" x14ac:dyDescent="0.3">
      <c r="P260" s="154"/>
    </row>
    <row r="261" spans="16:16" x14ac:dyDescent="0.3">
      <c r="P261" s="154"/>
    </row>
    <row r="262" spans="16:16" x14ac:dyDescent="0.3">
      <c r="P262" s="154"/>
    </row>
    <row r="263" spans="16:16" x14ac:dyDescent="0.3">
      <c r="P263" s="154"/>
    </row>
    <row r="264" spans="16:16" x14ac:dyDescent="0.3">
      <c r="P264" s="154"/>
    </row>
    <row r="265" spans="16:16" x14ac:dyDescent="0.3">
      <c r="P265" s="154"/>
    </row>
    <row r="266" spans="16:16" x14ac:dyDescent="0.3">
      <c r="P266" s="154"/>
    </row>
    <row r="267" spans="16:16" x14ac:dyDescent="0.3">
      <c r="P267" s="154"/>
    </row>
    <row r="268" spans="16:16" x14ac:dyDescent="0.3">
      <c r="P268" s="154"/>
    </row>
    <row r="269" spans="16:16" x14ac:dyDescent="0.3">
      <c r="P269" s="154"/>
    </row>
    <row r="270" spans="16:16" x14ac:dyDescent="0.3">
      <c r="P270" s="154"/>
    </row>
    <row r="271" spans="16:16" x14ac:dyDescent="0.3">
      <c r="P271" s="154"/>
    </row>
    <row r="272" spans="16:16" x14ac:dyDescent="0.3">
      <c r="P272" s="154"/>
    </row>
    <row r="273" spans="16:16" x14ac:dyDescent="0.3">
      <c r="P273" s="154"/>
    </row>
    <row r="274" spans="16:16" x14ac:dyDescent="0.3">
      <c r="P274" s="154"/>
    </row>
    <row r="275" spans="16:16" x14ac:dyDescent="0.3">
      <c r="P275" s="154"/>
    </row>
    <row r="276" spans="16:16" x14ac:dyDescent="0.3">
      <c r="P276" s="154"/>
    </row>
    <row r="277" spans="16:16" x14ac:dyDescent="0.3">
      <c r="P277" s="154"/>
    </row>
    <row r="278" spans="16:16" x14ac:dyDescent="0.3">
      <c r="P278" s="154"/>
    </row>
    <row r="279" spans="16:16" x14ac:dyDescent="0.3">
      <c r="P279" s="154"/>
    </row>
    <row r="280" spans="16:16" x14ac:dyDescent="0.3">
      <c r="P280" s="154"/>
    </row>
    <row r="281" spans="16:16" x14ac:dyDescent="0.3">
      <c r="P281" s="154"/>
    </row>
    <row r="282" spans="16:16" x14ac:dyDescent="0.3">
      <c r="P282" s="154"/>
    </row>
    <row r="283" spans="16:16" x14ac:dyDescent="0.3">
      <c r="P283" s="154"/>
    </row>
    <row r="284" spans="16:16" x14ac:dyDescent="0.3">
      <c r="P284" s="154"/>
    </row>
    <row r="285" spans="16:16" x14ac:dyDescent="0.3">
      <c r="P285" s="154"/>
    </row>
    <row r="286" spans="16:16" x14ac:dyDescent="0.3">
      <c r="P286" s="154"/>
    </row>
    <row r="287" spans="16:16" x14ac:dyDescent="0.3">
      <c r="P287" s="154"/>
    </row>
    <row r="288" spans="16:16" x14ac:dyDescent="0.3">
      <c r="P288" s="154"/>
    </row>
    <row r="289" spans="16:16" x14ac:dyDescent="0.3">
      <c r="P289" s="154"/>
    </row>
    <row r="290" spans="16:16" x14ac:dyDescent="0.3">
      <c r="P290" s="154"/>
    </row>
    <row r="291" spans="16:16" x14ac:dyDescent="0.3">
      <c r="P291" s="154"/>
    </row>
    <row r="292" spans="16:16" x14ac:dyDescent="0.3">
      <c r="P292" s="154"/>
    </row>
    <row r="293" spans="16:16" x14ac:dyDescent="0.3">
      <c r="P293" s="154"/>
    </row>
    <row r="294" spans="16:16" x14ac:dyDescent="0.3">
      <c r="P294" s="154"/>
    </row>
    <row r="295" spans="16:16" x14ac:dyDescent="0.3">
      <c r="P295" s="154"/>
    </row>
    <row r="296" spans="16:16" x14ac:dyDescent="0.3">
      <c r="P296" s="154"/>
    </row>
    <row r="297" spans="16:16" x14ac:dyDescent="0.3">
      <c r="P297" s="154"/>
    </row>
    <row r="298" spans="16:16" x14ac:dyDescent="0.3">
      <c r="P298" s="154"/>
    </row>
    <row r="299" spans="16:16" x14ac:dyDescent="0.3">
      <c r="P299" s="154"/>
    </row>
    <row r="300" spans="16:16" x14ac:dyDescent="0.3">
      <c r="P300" s="154"/>
    </row>
    <row r="301" spans="16:16" x14ac:dyDescent="0.3">
      <c r="P301" s="154"/>
    </row>
    <row r="302" spans="16:16" x14ac:dyDescent="0.3">
      <c r="P302" s="154"/>
    </row>
    <row r="303" spans="16:16" x14ac:dyDescent="0.3">
      <c r="P303" s="154"/>
    </row>
    <row r="304" spans="16:16" x14ac:dyDescent="0.3">
      <c r="P304" s="154"/>
    </row>
    <row r="305" spans="16:16" x14ac:dyDescent="0.3">
      <c r="P305" s="154"/>
    </row>
    <row r="306" spans="16:16" x14ac:dyDescent="0.3">
      <c r="P306" s="154"/>
    </row>
    <row r="307" spans="16:16" x14ac:dyDescent="0.3">
      <c r="P307" s="154"/>
    </row>
    <row r="308" spans="16:16" x14ac:dyDescent="0.3">
      <c r="P308" s="154"/>
    </row>
  </sheetData>
  <conditionalFormatting sqref="M23:M28 M3:M21">
    <cfRule type="dataBar" priority="5">
      <dataBar showValue="0">
        <cfvo type="min"/>
        <cfvo type="max"/>
        <color rgb="FF69AE23"/>
      </dataBar>
      <extLst>
        <ext xmlns:x14="http://schemas.microsoft.com/office/spreadsheetml/2009/9/main" uri="{B025F937-C7B1-47D3-B67F-A62EFF666E3E}">
          <x14:id>{807F80D5-9E96-4009-9AC9-879B0BA7F215}</x14:id>
        </ext>
      </extLst>
    </cfRule>
  </conditionalFormatting>
  <conditionalFormatting sqref="N23:N28 N3:N21">
    <cfRule type="dataBar" priority="6">
      <dataBar>
        <cfvo type="min"/>
        <cfvo type="max"/>
        <color rgb="FF69AE23"/>
      </dataBar>
      <extLst>
        <ext xmlns:x14="http://schemas.microsoft.com/office/spreadsheetml/2009/9/main" uri="{B025F937-C7B1-47D3-B67F-A62EFF666E3E}">
          <x14:id>{7B652760-B5BE-45C8-9D34-EF8439871875}</x14:id>
        </ext>
      </extLst>
    </cfRule>
    <cfRule type="dataBar" priority="7">
      <dataBar>
        <cfvo type="min"/>
        <cfvo type="max"/>
        <color rgb="FF69AE23"/>
      </dataBar>
      <extLst>
        <ext xmlns:x14="http://schemas.microsoft.com/office/spreadsheetml/2009/9/main" uri="{B025F937-C7B1-47D3-B67F-A62EFF666E3E}">
          <x14:id>{E1D013EB-A1F9-40BD-9C99-2907E4E7724C}</x14:id>
        </ext>
      </extLst>
    </cfRule>
  </conditionalFormatting>
  <conditionalFormatting sqref="M22">
    <cfRule type="dataBar" priority="2">
      <dataBar showValue="0">
        <cfvo type="min"/>
        <cfvo type="max"/>
        <color rgb="FF69AE23"/>
      </dataBar>
      <extLst>
        <ext xmlns:x14="http://schemas.microsoft.com/office/spreadsheetml/2009/9/main" uri="{B025F937-C7B1-47D3-B67F-A62EFF666E3E}">
          <x14:id>{E014B0E2-3B96-4161-A941-53E488455B1D}</x14:id>
        </ext>
      </extLst>
    </cfRule>
  </conditionalFormatting>
  <conditionalFormatting sqref="N22">
    <cfRule type="dataBar" priority="3">
      <dataBar>
        <cfvo type="min"/>
        <cfvo type="max"/>
        <color rgb="FF69AE23"/>
      </dataBar>
      <extLst>
        <ext xmlns:x14="http://schemas.microsoft.com/office/spreadsheetml/2009/9/main" uri="{B025F937-C7B1-47D3-B67F-A62EFF666E3E}">
          <x14:id>{628C0371-CA1B-4768-ABBD-87ECCC7DAB89}</x14:id>
        </ext>
      </extLst>
    </cfRule>
    <cfRule type="dataBar" priority="4">
      <dataBar>
        <cfvo type="min"/>
        <cfvo type="max"/>
        <color rgb="FF69AE23"/>
      </dataBar>
      <extLst>
        <ext xmlns:x14="http://schemas.microsoft.com/office/spreadsheetml/2009/9/main" uri="{B025F937-C7B1-47D3-B67F-A62EFF666E3E}">
          <x14:id>{B91F8289-7AB6-4941-97CC-726873C8B96A}</x14:id>
        </ext>
      </extLst>
    </cfRule>
  </conditionalFormatting>
  <conditionalFormatting sqref="M3:M27">
    <cfRule type="dataBar" priority="1">
      <dataBar showValue="0">
        <cfvo type="min"/>
        <cfvo type="max"/>
        <color rgb="FF69AE23"/>
      </dataBar>
      <extLst>
        <ext xmlns:x14="http://schemas.microsoft.com/office/spreadsheetml/2009/9/main" uri="{B025F937-C7B1-47D3-B67F-A62EFF666E3E}">
          <x14:id>{47CAE3F4-A92F-4595-BF8D-55D5B4DB66AC}</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O5 O9" formula="1"/>
  </ignoredErrors>
  <extLst>
    <ext xmlns:x14="http://schemas.microsoft.com/office/spreadsheetml/2009/9/main" uri="{78C0D931-6437-407d-A8EE-F0AAD7539E65}">
      <x14:conditionalFormattings>
        <x14:conditionalFormatting xmlns:xm="http://schemas.microsoft.com/office/excel/2006/main">
          <x14:cfRule type="dataBar" id="{807F80D5-9E96-4009-9AC9-879B0BA7F215}">
            <x14:dataBar minLength="0" maxLength="100" gradient="0">
              <x14:cfvo type="autoMin"/>
              <x14:cfvo type="autoMax"/>
              <x14:negativeFillColor rgb="FFFF0000"/>
              <x14:axisColor rgb="FF000000"/>
            </x14:dataBar>
          </x14:cfRule>
          <xm:sqref>M23:M28 M3:M21</xm:sqref>
        </x14:conditionalFormatting>
        <x14:conditionalFormatting xmlns:xm="http://schemas.microsoft.com/office/excel/2006/main">
          <x14:cfRule type="dataBar" id="{7B652760-B5BE-45C8-9D34-EF8439871875}">
            <x14:dataBar minLength="0" maxLength="100" gradient="0">
              <x14:cfvo type="autoMin"/>
              <x14:cfvo type="autoMax"/>
              <x14:negativeFillColor rgb="FFFF0000"/>
              <x14:axisColor rgb="FF000000"/>
            </x14:dataBar>
          </x14:cfRule>
          <x14:cfRule type="dataBar" id="{E1D013EB-A1F9-40BD-9C99-2907E4E7724C}">
            <x14:dataBar minLength="0" maxLength="100" gradient="0">
              <x14:cfvo type="autoMin"/>
              <x14:cfvo type="autoMax"/>
              <x14:negativeFillColor rgb="FFFF0000"/>
              <x14:axisColor rgb="FF000000"/>
            </x14:dataBar>
          </x14:cfRule>
          <xm:sqref>N23:N28 N3:N21</xm:sqref>
        </x14:conditionalFormatting>
        <x14:conditionalFormatting xmlns:xm="http://schemas.microsoft.com/office/excel/2006/main">
          <x14:cfRule type="dataBar" id="{E014B0E2-3B96-4161-A941-53E488455B1D}">
            <x14:dataBar minLength="0" maxLength="100" gradient="0">
              <x14:cfvo type="autoMin"/>
              <x14:cfvo type="autoMax"/>
              <x14:negativeFillColor rgb="FFFF0000"/>
              <x14:axisColor rgb="FF000000"/>
            </x14:dataBar>
          </x14:cfRule>
          <xm:sqref>M22</xm:sqref>
        </x14:conditionalFormatting>
        <x14:conditionalFormatting xmlns:xm="http://schemas.microsoft.com/office/excel/2006/main">
          <x14:cfRule type="dataBar" id="{628C0371-CA1B-4768-ABBD-87ECCC7DAB89}">
            <x14:dataBar minLength="0" maxLength="100" gradient="0">
              <x14:cfvo type="autoMin"/>
              <x14:cfvo type="autoMax"/>
              <x14:negativeFillColor rgb="FFFF0000"/>
              <x14:axisColor rgb="FF000000"/>
            </x14:dataBar>
          </x14:cfRule>
          <x14:cfRule type="dataBar" id="{B91F8289-7AB6-4941-97CC-726873C8B96A}">
            <x14:dataBar minLength="0" maxLength="100" gradient="0">
              <x14:cfvo type="autoMin"/>
              <x14:cfvo type="autoMax"/>
              <x14:negativeFillColor rgb="FFFF0000"/>
              <x14:axisColor rgb="FF000000"/>
            </x14:dataBar>
          </x14:cfRule>
          <xm:sqref>N22</xm:sqref>
        </x14:conditionalFormatting>
        <x14:conditionalFormatting xmlns:xm="http://schemas.microsoft.com/office/excel/2006/main">
          <x14:cfRule type="dataBar" id="{47CAE3F4-A92F-4595-BF8D-55D5B4DB66AC}">
            <x14:dataBar minLength="0" maxLength="100" gradient="0">
              <x14:cfvo type="autoMin"/>
              <x14:cfvo type="autoMax"/>
              <x14:negativeFillColor rgb="FFFF0000"/>
              <x14:axisColor rgb="FF000000"/>
            </x14:dataBar>
          </x14:cfRule>
          <xm:sqref>M3:M27</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900-00000E000000}">
          <x14:colorSeries rgb="FF69AE23"/>
          <x14:colorNegative rgb="FFD00000"/>
          <x14:colorAxis rgb="FF000000"/>
          <x14:colorMarkers rgb="FF69AE23"/>
          <x14:colorFirst rgb="FFD00000"/>
          <x14:colorLast rgb="FFD00000"/>
          <x14:colorHigh rgb="FFD00000"/>
          <x14:colorLow rgb="FFD00000"/>
          <x14:sparklines>
            <x14:sparkline>
              <xm:f>Table_D10!C4:L4</xm:f>
              <xm:sqref>N4</xm:sqref>
            </x14:sparkline>
            <x14:sparkline>
              <xm:f>Table_D10!C5:L5</xm:f>
              <xm:sqref>N5</xm:sqref>
            </x14:sparkline>
            <x14:sparkline>
              <xm:f>Table_D10!C6:L6</xm:f>
              <xm:sqref>N6</xm:sqref>
            </x14:sparkline>
            <x14:sparkline>
              <xm:f>Table_D10!C7:L7</xm:f>
              <xm:sqref>N7</xm:sqref>
            </x14:sparkline>
            <x14:sparkline>
              <xm:f>Table_D10!C8:L8</xm:f>
              <xm:sqref>N8</xm:sqref>
            </x14:sparkline>
            <x14:sparkline>
              <xm:f>Table_D10!C9:L9</xm:f>
              <xm:sqref>N9</xm:sqref>
            </x14:sparkline>
            <x14:sparkline>
              <xm:f>Table_D10!C10:L10</xm:f>
              <xm:sqref>N10</xm:sqref>
            </x14:sparkline>
            <x14:sparkline>
              <xm:f>Table_D10!C11:L11</xm:f>
              <xm:sqref>N11</xm:sqref>
            </x14:sparkline>
            <x14:sparkline>
              <xm:f>Table_D10!C12:L12</xm:f>
              <xm:sqref>N12</xm:sqref>
            </x14:sparkline>
            <x14:sparkline>
              <xm:f>Table_D10!C13:L13</xm:f>
              <xm:sqref>N13</xm:sqref>
            </x14:sparkline>
            <x14:sparkline>
              <xm:f>Table_D10!C14:L14</xm:f>
              <xm:sqref>N14</xm:sqref>
            </x14:sparkline>
            <x14:sparkline>
              <xm:f>Table_D10!C15:L15</xm:f>
              <xm:sqref>N15</xm:sqref>
            </x14:sparkline>
            <x14:sparkline>
              <xm:f>Table_D10!C16:L16</xm:f>
              <xm:sqref>N16</xm:sqref>
            </x14:sparkline>
            <x14:sparkline>
              <xm:f>Table_D10!C17:L17</xm:f>
              <xm:sqref>N17</xm:sqref>
            </x14:sparkline>
            <x14:sparkline>
              <xm:f>Table_D10!C18:L18</xm:f>
              <xm:sqref>N18</xm:sqref>
            </x14:sparkline>
            <x14:sparkline>
              <xm:f>Table_D10!C19:L19</xm:f>
              <xm:sqref>N19</xm:sqref>
            </x14:sparkline>
            <x14:sparkline>
              <xm:f>Table_D10!C20:L20</xm:f>
              <xm:sqref>N20</xm:sqref>
            </x14:sparkline>
            <x14:sparkline>
              <xm:f>Table_D10!C21:L21</xm:f>
              <xm:sqref>N21</xm:sqref>
            </x14:sparkline>
            <x14:sparkline>
              <xm:f>Table_D10!C23:L23</xm:f>
              <xm:sqref>N23</xm:sqref>
            </x14:sparkline>
            <x14:sparkline>
              <xm:f>Table_D10!C24:L24</xm:f>
              <xm:sqref>N24</xm:sqref>
            </x14:sparkline>
            <x14:sparkline>
              <xm:f>Table_D10!C25:L25</xm:f>
              <xm:sqref>N25</xm:sqref>
            </x14:sparkline>
            <x14:sparkline>
              <xm:f>Table_D10!C26:L26</xm:f>
              <xm:sqref>N26</xm:sqref>
            </x14:sparkline>
            <x14:sparkline>
              <xm:f>Table_D10!C27:L27</xm:f>
              <xm:sqref>N27</xm:sqref>
            </x14:sparkline>
            <x14:sparkline>
              <xm:f>Table_D10!C28:L28</xm:f>
              <xm:sqref>N28</xm:sqref>
            </x14:sparkline>
          </x14:sparklines>
        </x14:sparklineGroup>
        <x14:sparklineGroup manualMax="0" manualMin="0" displayEmptyCellsAs="gap" markers="1" xr2:uid="{00000000-0003-0000-0900-00000F000000}">
          <x14:colorSeries rgb="FF69AE23"/>
          <x14:colorNegative rgb="FFD00000"/>
          <x14:colorAxis rgb="FF000000"/>
          <x14:colorMarkers rgb="FF69AE23"/>
          <x14:colorFirst rgb="FFD00000"/>
          <x14:colorLast rgb="FFD00000"/>
          <x14:colorHigh rgb="FFD00000"/>
          <x14:colorLow rgb="FFD00000"/>
          <x14:sparklines>
            <x14:sparkline>
              <xm:f>Table_D10!C3:L3</xm:f>
              <xm:sqref>N3</xm:sqref>
            </x14:sparkline>
          </x14:sparklines>
        </x14:sparklineGroup>
        <x14:sparklineGroup manualMax="0" manualMin="0" displayEmptyCellsAs="gap" markers="1" xr2:uid="{00000000-0003-0000-0900-000010000000}">
          <x14:colorSeries rgb="FF69AE23"/>
          <x14:colorNegative rgb="FFD00000"/>
          <x14:colorAxis rgb="FF000000"/>
          <x14:colorMarkers rgb="FF69AE23"/>
          <x14:colorFirst rgb="FFD00000"/>
          <x14:colorLast rgb="FFD00000"/>
          <x14:colorHigh rgb="FFD00000"/>
          <x14:colorLow rgb="FFD00000"/>
          <x14:sparklines>
            <x14:sparkline>
              <xm:f>Table_D10!C22:L22</xm:f>
              <xm:sqref>N22</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Q308"/>
  <sheetViews>
    <sheetView topLeftCell="B1" zoomScale="90" zoomScaleNormal="90" workbookViewId="0">
      <selection activeCell="M7" sqref="M7"/>
    </sheetView>
  </sheetViews>
  <sheetFormatPr defaultColWidth="9.109375" defaultRowHeight="14.4" x14ac:dyDescent="0.3"/>
  <cols>
    <col min="1" max="1" width="9.109375" style="154"/>
    <col min="2" max="2" width="14.44140625" style="154" customWidth="1"/>
    <col min="3" max="12" width="8.6640625" style="154" customWidth="1"/>
    <col min="13" max="13" width="11.44140625" style="154" customWidth="1"/>
    <col min="14" max="14" width="17.33203125" style="154" customWidth="1"/>
    <col min="15" max="15" width="13.44140625" style="157" customWidth="1"/>
    <col min="16" max="16" width="8.44140625" style="156" bestFit="1" customWidth="1"/>
    <col min="17" max="16384" width="9.109375" style="154"/>
  </cols>
  <sheetData>
    <row r="1" spans="2:17" s="150" customFormat="1" ht="36.75" customHeight="1" x14ac:dyDescent="0.25">
      <c r="B1" s="177" t="s">
        <v>170</v>
      </c>
      <c r="O1" s="151"/>
      <c r="P1" s="176"/>
    </row>
    <row r="2" spans="2:17" s="173" customFormat="1" ht="66.75" customHeight="1" x14ac:dyDescent="0.25">
      <c r="B2" s="175" t="s">
        <v>0</v>
      </c>
      <c r="C2" s="174">
        <v>2009</v>
      </c>
      <c r="D2" s="174">
        <v>2010</v>
      </c>
      <c r="E2" s="174">
        <v>2011</v>
      </c>
      <c r="F2" s="174">
        <v>2012</v>
      </c>
      <c r="G2" s="174">
        <v>2013</v>
      </c>
      <c r="H2" s="174">
        <v>2014</v>
      </c>
      <c r="I2" s="174">
        <v>2015</v>
      </c>
      <c r="J2" s="174">
        <v>2016</v>
      </c>
      <c r="K2" s="174">
        <v>2017</v>
      </c>
      <c r="L2" s="310">
        <v>2018</v>
      </c>
      <c r="M2" s="311"/>
      <c r="N2" s="119" t="s">
        <v>159</v>
      </c>
      <c r="O2" s="119" t="s">
        <v>160</v>
      </c>
      <c r="P2" s="174" t="s">
        <v>117</v>
      </c>
    </row>
    <row r="3" spans="2:17" s="150" customFormat="1" ht="18" customHeight="1" x14ac:dyDescent="0.25">
      <c r="B3" s="163" t="s">
        <v>65</v>
      </c>
      <c r="C3" s="190">
        <v>0</v>
      </c>
      <c r="D3" s="190">
        <v>0</v>
      </c>
      <c r="E3" s="190">
        <v>0</v>
      </c>
      <c r="F3" s="190">
        <v>0</v>
      </c>
      <c r="G3" s="190">
        <v>0</v>
      </c>
      <c r="H3" s="190">
        <v>0</v>
      </c>
      <c r="I3" s="190">
        <v>0</v>
      </c>
      <c r="J3" s="190">
        <v>0</v>
      </c>
      <c r="K3" s="191">
        <v>1E-4</v>
      </c>
      <c r="L3" s="190">
        <v>0</v>
      </c>
      <c r="M3" s="162">
        <v>0</v>
      </c>
      <c r="N3" s="166"/>
      <c r="O3" s="159">
        <f>_xlfn.RRI(9,C3,L3)</f>
        <v>0</v>
      </c>
      <c r="P3" s="165"/>
      <c r="Q3" s="4"/>
    </row>
    <row r="4" spans="2:17" s="150" customFormat="1" ht="18" customHeight="1" x14ac:dyDescent="0.25">
      <c r="B4" s="163" t="s">
        <v>22</v>
      </c>
      <c r="C4" s="225"/>
      <c r="D4" s="225"/>
      <c r="E4" s="225"/>
      <c r="F4" s="190">
        <v>0</v>
      </c>
      <c r="G4" s="190">
        <v>0</v>
      </c>
      <c r="H4" s="190">
        <v>0</v>
      </c>
      <c r="I4" s="190">
        <v>0</v>
      </c>
      <c r="J4" s="190">
        <v>0</v>
      </c>
      <c r="K4" s="190">
        <v>0</v>
      </c>
      <c r="L4" s="190">
        <v>0</v>
      </c>
      <c r="M4" s="162">
        <v>0</v>
      </c>
      <c r="N4" s="166"/>
      <c r="O4" s="159" t="s">
        <v>11</v>
      </c>
      <c r="P4" s="167"/>
      <c r="Q4" s="4"/>
    </row>
    <row r="5" spans="2:17" s="150" customFormat="1" ht="18" customHeight="1" x14ac:dyDescent="0.25">
      <c r="B5" s="163" t="s">
        <v>3</v>
      </c>
      <c r="C5" s="191">
        <v>1E-4</v>
      </c>
      <c r="D5" s="190">
        <v>0</v>
      </c>
      <c r="E5" s="192">
        <v>3.0000000000000003E-4</v>
      </c>
      <c r="F5" s="192">
        <v>3.9999999999999996E-4</v>
      </c>
      <c r="G5" s="191">
        <v>3.0000000000000003E-4</v>
      </c>
      <c r="H5" s="191">
        <v>5.0000000000000001E-4</v>
      </c>
      <c r="I5" s="191">
        <v>5.0000000000000001E-4</v>
      </c>
      <c r="J5" s="191">
        <v>3.9999999999999996E-4</v>
      </c>
      <c r="K5" s="191">
        <v>3.0000000000000003E-4</v>
      </c>
      <c r="L5" s="191">
        <v>6.0000000000000006E-4</v>
      </c>
      <c r="M5" s="162">
        <v>6.0000000000000006E-4</v>
      </c>
      <c r="N5" s="166"/>
      <c r="O5" s="159">
        <f>_xlfn.RRI(9,C5,L5)</f>
        <v>0.22028493587281051</v>
      </c>
      <c r="P5" s="183" t="s">
        <v>14</v>
      </c>
      <c r="Q5" s="4"/>
    </row>
    <row r="6" spans="2:17" s="150" customFormat="1" ht="18" customHeight="1" x14ac:dyDescent="0.25">
      <c r="B6" s="163" t="s">
        <v>19</v>
      </c>
      <c r="C6" s="190">
        <v>0</v>
      </c>
      <c r="D6" s="190">
        <v>0</v>
      </c>
      <c r="E6" s="190">
        <v>0</v>
      </c>
      <c r="F6" s="191">
        <v>9.0000000000000008E-4</v>
      </c>
      <c r="G6" s="191">
        <v>6.9999999999999999E-4</v>
      </c>
      <c r="H6" s="191">
        <v>3.9999999999999996E-4</v>
      </c>
      <c r="I6" s="191">
        <v>1E-4</v>
      </c>
      <c r="J6" s="191">
        <v>8.0000000000000004E-4</v>
      </c>
      <c r="K6" s="191">
        <v>1.9E-3</v>
      </c>
      <c r="L6" s="191">
        <v>8.9999999999999998E-4</v>
      </c>
      <c r="M6" s="162">
        <v>8.9999999999999998E-4</v>
      </c>
      <c r="N6" s="166"/>
      <c r="O6" s="159">
        <v>0.111</v>
      </c>
      <c r="P6" s="183" t="s">
        <v>14</v>
      </c>
      <c r="Q6" s="4"/>
    </row>
    <row r="7" spans="2:17" s="150" customFormat="1" ht="18" customHeight="1" x14ac:dyDescent="0.25">
      <c r="B7" s="163" t="s">
        <v>6</v>
      </c>
      <c r="C7" s="191">
        <v>2.9999999999999997E-4</v>
      </c>
      <c r="D7" s="191">
        <v>4.0000000000000002E-4</v>
      </c>
      <c r="E7" s="191">
        <v>9.0000000000000008E-4</v>
      </c>
      <c r="F7" s="191">
        <v>1.1999999999999999E-3</v>
      </c>
      <c r="G7" s="191">
        <v>8.0000000000000004E-4</v>
      </c>
      <c r="H7" s="191">
        <v>1.6000000000000001E-3</v>
      </c>
      <c r="I7" s="191">
        <v>1.8E-3</v>
      </c>
      <c r="J7" s="191">
        <v>2.7000000000000001E-3</v>
      </c>
      <c r="K7" s="191">
        <v>2.0999999999999999E-3</v>
      </c>
      <c r="L7" s="191">
        <v>1E-3</v>
      </c>
      <c r="M7" s="162">
        <v>1E-3</v>
      </c>
      <c r="N7" s="166"/>
      <c r="O7" s="159">
        <f>_xlfn.RRI(9,C7,L7)</f>
        <v>0.14313530631653704</v>
      </c>
      <c r="P7" s="183" t="s">
        <v>14</v>
      </c>
      <c r="Q7" s="4"/>
    </row>
    <row r="8" spans="2:17" s="150" customFormat="1" ht="18" customHeight="1" x14ac:dyDescent="0.25">
      <c r="B8" s="163" t="s">
        <v>1</v>
      </c>
      <c r="C8" s="225"/>
      <c r="D8" s="191">
        <v>5.3E-3</v>
      </c>
      <c r="E8" s="191">
        <v>2.4000000000000002E-3</v>
      </c>
      <c r="F8" s="191">
        <v>2E-3</v>
      </c>
      <c r="G8" s="191">
        <v>2.2000000000000001E-3</v>
      </c>
      <c r="H8" s="191">
        <v>2.0999999999999999E-3</v>
      </c>
      <c r="I8" s="191">
        <v>2.5999999999999999E-3</v>
      </c>
      <c r="J8" s="191">
        <v>2.3E-3</v>
      </c>
      <c r="K8" s="191">
        <v>8.0000000000000004E-4</v>
      </c>
      <c r="L8" s="191">
        <v>1.4E-3</v>
      </c>
      <c r="M8" s="162">
        <v>1.4E-3</v>
      </c>
      <c r="N8" s="166"/>
      <c r="O8" s="159">
        <f>_xlfn.RRI(8,D8,L8)</f>
        <v>-0.15329617685146857</v>
      </c>
      <c r="P8" s="182" t="s">
        <v>20</v>
      </c>
      <c r="Q8" s="4"/>
    </row>
    <row r="9" spans="2:17" s="150" customFormat="1" ht="18" customHeight="1" x14ac:dyDescent="0.25">
      <c r="B9" s="163" t="s">
        <v>4</v>
      </c>
      <c r="C9" s="190">
        <v>0</v>
      </c>
      <c r="D9" s="190">
        <v>0</v>
      </c>
      <c r="E9" s="190">
        <v>0</v>
      </c>
      <c r="F9" s="190">
        <v>0</v>
      </c>
      <c r="G9" s="190">
        <v>0</v>
      </c>
      <c r="H9" s="191">
        <v>6.9999999999999999E-4</v>
      </c>
      <c r="I9" s="191">
        <v>1.1999999999999999E-3</v>
      </c>
      <c r="J9" s="191">
        <v>1.2999999999999999E-3</v>
      </c>
      <c r="K9" s="191">
        <v>8.0000000000000004E-4</v>
      </c>
      <c r="L9" s="191">
        <v>1.5E-3</v>
      </c>
      <c r="M9" s="162">
        <v>1.5E-3</v>
      </c>
      <c r="N9" s="166"/>
      <c r="O9" s="159">
        <f>_xlfn.RRI(9,H9,L9)</f>
        <v>8.8371157867333183E-2</v>
      </c>
      <c r="P9" s="193" t="s">
        <v>14</v>
      </c>
      <c r="Q9" s="4"/>
    </row>
    <row r="10" spans="2:17" s="150" customFormat="1" ht="18" customHeight="1" x14ac:dyDescent="0.25">
      <c r="B10" s="163" t="s">
        <v>7</v>
      </c>
      <c r="C10" s="191">
        <v>3.7000000000000002E-3</v>
      </c>
      <c r="D10" s="191">
        <v>4.5999999999999999E-3</v>
      </c>
      <c r="E10" s="191">
        <v>4.7999999999999996E-3</v>
      </c>
      <c r="F10" s="191">
        <v>4.7999999999999996E-3</v>
      </c>
      <c r="G10" s="191">
        <v>5.0000000000000001E-3</v>
      </c>
      <c r="H10" s="191">
        <v>4.3E-3</v>
      </c>
      <c r="I10" s="191">
        <v>2.8E-3</v>
      </c>
      <c r="J10" s="191">
        <v>1.9E-3</v>
      </c>
      <c r="K10" s="191">
        <v>1.6000000000000001E-3</v>
      </c>
      <c r="L10" s="191">
        <v>1.6000000000000001E-3</v>
      </c>
      <c r="M10" s="162">
        <v>1.6000000000000001E-3</v>
      </c>
      <c r="N10" s="166"/>
      <c r="O10" s="159">
        <f>_xlfn.RRI(9,C10,L10)</f>
        <v>-8.8941061951143818E-2</v>
      </c>
      <c r="P10" s="182" t="s">
        <v>20</v>
      </c>
      <c r="Q10" s="4"/>
    </row>
    <row r="11" spans="2:17" s="150" customFormat="1" ht="18" customHeight="1" x14ac:dyDescent="0.25">
      <c r="B11" s="163" t="s">
        <v>9</v>
      </c>
      <c r="C11" s="191">
        <v>1E-4</v>
      </c>
      <c r="D11" s="191">
        <v>1E-4</v>
      </c>
      <c r="E11" s="192">
        <v>4.0000000000000002E-4</v>
      </c>
      <c r="F11" s="191">
        <v>2.0999999999999999E-3</v>
      </c>
      <c r="G11" s="191">
        <v>1.2999999999999999E-3</v>
      </c>
      <c r="H11" s="191">
        <v>2.3999999999999998E-3</v>
      </c>
      <c r="I11" s="191">
        <v>3.0999999999999999E-3</v>
      </c>
      <c r="J11" s="191">
        <v>1.5E-3</v>
      </c>
      <c r="K11" s="191">
        <v>3.3E-3</v>
      </c>
      <c r="L11" s="191">
        <v>1.6999999999999999E-3</v>
      </c>
      <c r="M11" s="162">
        <v>1.6999999999999999E-3</v>
      </c>
      <c r="N11" s="166"/>
      <c r="O11" s="159">
        <f>_xlfn.RRI(9,C11,L11)</f>
        <v>0.36998731773974569</v>
      </c>
      <c r="P11" s="183" t="s">
        <v>14</v>
      </c>
      <c r="Q11" s="4"/>
    </row>
    <row r="12" spans="2:17" s="150" customFormat="1" ht="18" customHeight="1" x14ac:dyDescent="0.25">
      <c r="B12" s="163" t="s">
        <v>5</v>
      </c>
      <c r="C12" s="191">
        <v>2.0000000000000001E-4</v>
      </c>
      <c r="D12" s="191">
        <v>2.0000000000000001E-4</v>
      </c>
      <c r="E12" s="191">
        <v>8.9999999999999998E-4</v>
      </c>
      <c r="F12" s="191">
        <v>5.0000000000000001E-4</v>
      </c>
      <c r="G12" s="191">
        <v>6.9999999999999999E-4</v>
      </c>
      <c r="H12" s="191">
        <v>6.9999999999999999E-4</v>
      </c>
      <c r="I12" s="191">
        <v>5.0000000000000001E-4</v>
      </c>
      <c r="J12" s="191">
        <v>6.9999999999999999E-4</v>
      </c>
      <c r="K12" s="191">
        <v>6.9999999999999999E-4</v>
      </c>
      <c r="L12" s="191">
        <v>2.2000000000000001E-3</v>
      </c>
      <c r="M12" s="162">
        <v>2.2000000000000001E-3</v>
      </c>
      <c r="N12" s="166"/>
      <c r="O12" s="159">
        <f>_xlfn.RRI(9,C12,L12)</f>
        <v>0.30529988079491988</v>
      </c>
      <c r="P12" s="183" t="s">
        <v>14</v>
      </c>
      <c r="Q12" s="4"/>
    </row>
    <row r="13" spans="2:17" s="150" customFormat="1" ht="18" customHeight="1" x14ac:dyDescent="0.25">
      <c r="B13" s="163" t="s">
        <v>12</v>
      </c>
      <c r="C13" s="191">
        <v>2.5999999999999999E-3</v>
      </c>
      <c r="D13" s="191">
        <v>2.5999999999999999E-3</v>
      </c>
      <c r="E13" s="191">
        <v>2.8999999999999998E-3</v>
      </c>
      <c r="F13" s="191">
        <v>2.8E-3</v>
      </c>
      <c r="G13" s="191">
        <v>3.2000000000000002E-3</v>
      </c>
      <c r="H13" s="191">
        <v>3.0999999999999999E-3</v>
      </c>
      <c r="I13" s="191">
        <v>2.8E-3</v>
      </c>
      <c r="J13" s="191">
        <v>3.5000000000000001E-3</v>
      </c>
      <c r="K13" s="191">
        <v>3.1999999999999997E-3</v>
      </c>
      <c r="L13" s="191">
        <v>2.5000000000000001E-3</v>
      </c>
      <c r="M13" s="162">
        <v>2.5000000000000001E-3</v>
      </c>
      <c r="N13" s="166"/>
      <c r="O13" s="159">
        <f>_xlfn.RRI(9,C13,L13)</f>
        <v>-4.348375336410637E-3</v>
      </c>
      <c r="P13" s="182"/>
      <c r="Q13" s="4"/>
    </row>
    <row r="14" spans="2:17" s="150" customFormat="1" ht="18" customHeight="1" x14ac:dyDescent="0.25">
      <c r="B14" s="163" t="s">
        <v>17</v>
      </c>
      <c r="C14" s="190">
        <v>0</v>
      </c>
      <c r="D14" s="191">
        <v>3.4000000000000002E-3</v>
      </c>
      <c r="E14" s="191">
        <v>2.5000000000000001E-3</v>
      </c>
      <c r="F14" s="191">
        <v>3.5999999999999999E-3</v>
      </c>
      <c r="G14" s="191">
        <v>3.7000000000000002E-3</v>
      </c>
      <c r="H14" s="191">
        <v>3.5999999999999999E-3</v>
      </c>
      <c r="I14" s="191">
        <v>3.5999999999999999E-3</v>
      </c>
      <c r="J14" s="191">
        <v>3.2000000000000002E-3</v>
      </c>
      <c r="K14" s="191">
        <v>1.4E-3</v>
      </c>
      <c r="L14" s="191">
        <v>2.8E-3</v>
      </c>
      <c r="M14" s="162">
        <v>2.8E-3</v>
      </c>
      <c r="N14" s="166"/>
      <c r="O14" s="159">
        <f>_xlfn.RRI(9,D14,L14)</f>
        <v>-2.1341860005465674E-2</v>
      </c>
      <c r="P14" s="183"/>
      <c r="Q14" s="4"/>
    </row>
    <row r="15" spans="2:17" s="150" customFormat="1" ht="18" customHeight="1" x14ac:dyDescent="0.25">
      <c r="B15" s="163" t="s">
        <v>23</v>
      </c>
      <c r="C15" s="225"/>
      <c r="D15" s="225"/>
      <c r="E15" s="225"/>
      <c r="F15" s="225"/>
      <c r="G15" s="191">
        <v>1.7000000000000001E-3</v>
      </c>
      <c r="H15" s="191">
        <v>2.2000000000000001E-3</v>
      </c>
      <c r="I15" s="191">
        <v>2.3E-3</v>
      </c>
      <c r="J15" s="191">
        <v>2.2000000000000001E-3</v>
      </c>
      <c r="K15" s="191">
        <v>2.3E-3</v>
      </c>
      <c r="L15" s="191">
        <v>2.8E-3</v>
      </c>
      <c r="M15" s="162">
        <v>2.8E-3</v>
      </c>
      <c r="N15" s="166"/>
      <c r="O15" s="159">
        <f>_xlfn.RRI(5,G15,L15)</f>
        <v>0.10494795379650301</v>
      </c>
      <c r="P15" s="183"/>
      <c r="Q15" s="4"/>
    </row>
    <row r="16" spans="2:17" s="150" customFormat="1" ht="18" customHeight="1" x14ac:dyDescent="0.25">
      <c r="B16" s="163" t="s">
        <v>2</v>
      </c>
      <c r="C16" s="191">
        <v>2.9999999999999997E-4</v>
      </c>
      <c r="D16" s="191">
        <v>8.0000000000000004E-4</v>
      </c>
      <c r="E16" s="191">
        <v>1.2999999999999999E-3</v>
      </c>
      <c r="F16" s="191">
        <v>1.6000000000000001E-3</v>
      </c>
      <c r="G16" s="191">
        <v>2.0999999999999999E-3</v>
      </c>
      <c r="H16" s="191">
        <v>2.5000000000000001E-3</v>
      </c>
      <c r="I16" s="191">
        <v>2.8E-3</v>
      </c>
      <c r="J16" s="191">
        <v>3.2000000000000002E-3</v>
      </c>
      <c r="K16" s="191">
        <v>3.3E-3</v>
      </c>
      <c r="L16" s="191">
        <v>3.1999999999999997E-3</v>
      </c>
      <c r="M16" s="162">
        <v>3.1999999999999997E-3</v>
      </c>
      <c r="N16" s="166"/>
      <c r="O16" s="159">
        <f>_xlfn.RRI(9,C16,L16)</f>
        <v>0.30084458580389573</v>
      </c>
      <c r="P16" s="183" t="s">
        <v>14</v>
      </c>
      <c r="Q16" s="4"/>
    </row>
    <row r="17" spans="2:17" s="150" customFormat="1" ht="18" customHeight="1" x14ac:dyDescent="0.25">
      <c r="B17" s="163" t="s">
        <v>8</v>
      </c>
      <c r="C17" s="191">
        <v>2.2000000000000001E-3</v>
      </c>
      <c r="D17" s="191">
        <v>3.3999999999999998E-3</v>
      </c>
      <c r="E17" s="191">
        <v>1.8E-3</v>
      </c>
      <c r="F17" s="191">
        <v>1.6000000000000001E-3</v>
      </c>
      <c r="G17" s="191">
        <v>1.8E-3</v>
      </c>
      <c r="H17" s="191">
        <v>1.1000000000000001E-3</v>
      </c>
      <c r="I17" s="191">
        <v>4.4000000000000003E-3</v>
      </c>
      <c r="J17" s="191">
        <v>1.6000000000000001E-3</v>
      </c>
      <c r="K17" s="191">
        <v>1.8E-3</v>
      </c>
      <c r="L17" s="191">
        <v>3.2000000000000002E-3</v>
      </c>
      <c r="M17" s="162">
        <v>3.2000000000000002E-3</v>
      </c>
      <c r="N17" s="166"/>
      <c r="O17" s="159">
        <f>_xlfn.RRI(9,C17,L17)</f>
        <v>4.2511395424064569E-2</v>
      </c>
      <c r="P17" s="182"/>
      <c r="Q17" s="4"/>
    </row>
    <row r="18" spans="2:17" s="150" customFormat="1" ht="18" customHeight="1" x14ac:dyDescent="0.25">
      <c r="B18" s="163" t="s">
        <v>15</v>
      </c>
      <c r="C18" s="191">
        <v>1.6000000000000001E-3</v>
      </c>
      <c r="D18" s="191">
        <v>2.0999999999999999E-3</v>
      </c>
      <c r="E18" s="191">
        <v>1.8E-3</v>
      </c>
      <c r="F18" s="191">
        <v>2E-3</v>
      </c>
      <c r="G18" s="191">
        <v>2.5999999999999999E-3</v>
      </c>
      <c r="H18" s="191">
        <v>4.0000000000000001E-3</v>
      </c>
      <c r="I18" s="191">
        <v>3.3999999999999998E-3</v>
      </c>
      <c r="J18" s="191">
        <v>3.8E-3</v>
      </c>
      <c r="K18" s="191">
        <v>3.8E-3</v>
      </c>
      <c r="L18" s="191">
        <v>4.8999999999999998E-3</v>
      </c>
      <c r="M18" s="162">
        <v>4.8999999999999998E-3</v>
      </c>
      <c r="N18" s="166"/>
      <c r="O18" s="159">
        <f>_xlfn.RRI(9,C18,L18)</f>
        <v>0.13242241011204392</v>
      </c>
      <c r="P18" s="183" t="s">
        <v>14</v>
      </c>
      <c r="Q18" s="4"/>
    </row>
    <row r="19" spans="2:17" s="150" customFormat="1" ht="18" customHeight="1" x14ac:dyDescent="0.25">
      <c r="B19" s="171" t="s">
        <v>16</v>
      </c>
      <c r="C19" s="194">
        <v>4.3190171498029778E-3</v>
      </c>
      <c r="D19" s="194">
        <v>4.047668869075139E-3</v>
      </c>
      <c r="E19" s="194">
        <v>4.2937084100893993E-3</v>
      </c>
      <c r="F19" s="194">
        <v>5.3622505653548938E-3</v>
      </c>
      <c r="G19" s="194">
        <v>4.8943721282971803E-3</v>
      </c>
      <c r="H19" s="194">
        <v>5.3430519270164815E-3</v>
      </c>
      <c r="I19" s="194">
        <v>6.9931276932006185E-3</v>
      </c>
      <c r="J19" s="194">
        <v>7.3991993148146435E-3</v>
      </c>
      <c r="K19" s="194">
        <v>7.5531937368810177E-3</v>
      </c>
      <c r="L19" s="194">
        <v>7.4983094561380881E-3</v>
      </c>
      <c r="M19" s="169">
        <v>7.4983094561380881E-3</v>
      </c>
      <c r="N19" s="166"/>
      <c r="O19" s="168">
        <f>_xlfn.RRI(9,C19,L19)</f>
        <v>6.3211892405357517E-2</v>
      </c>
      <c r="P19" s="183" t="s">
        <v>14</v>
      </c>
      <c r="Q19" s="4"/>
    </row>
    <row r="20" spans="2:17" s="150" customFormat="1" ht="18" customHeight="1" x14ac:dyDescent="0.25">
      <c r="B20" s="163" t="s">
        <v>10</v>
      </c>
      <c r="C20" s="225"/>
      <c r="D20" s="225"/>
      <c r="E20" s="225"/>
      <c r="F20" s="225"/>
      <c r="G20" s="225"/>
      <c r="H20" s="191">
        <v>2.0000000000000001E-4</v>
      </c>
      <c r="I20" s="191">
        <v>6.7000000000000002E-3</v>
      </c>
      <c r="J20" s="191">
        <v>1.1299999999999999E-2</v>
      </c>
      <c r="K20" s="191">
        <v>7.7000000000000002E-3</v>
      </c>
      <c r="L20" s="191">
        <v>7.7000000000000002E-3</v>
      </c>
      <c r="M20" s="162">
        <v>7.7000000000000002E-3</v>
      </c>
      <c r="N20" s="166"/>
      <c r="O20" s="159">
        <f>_xlfn.RRI(4,H20,L20)</f>
        <v>1.4909509876742715</v>
      </c>
      <c r="P20" s="183"/>
      <c r="Q20" s="4"/>
    </row>
    <row r="21" spans="2:17" s="150" customFormat="1" ht="18" customHeight="1" x14ac:dyDescent="0.25">
      <c r="B21" s="163" t="s">
        <v>13</v>
      </c>
      <c r="C21" s="191">
        <v>1E-4</v>
      </c>
      <c r="D21" s="191">
        <v>1.84E-2</v>
      </c>
      <c r="E21" s="191">
        <v>3.3E-3</v>
      </c>
      <c r="F21" s="191">
        <v>9.7000000000000003E-3</v>
      </c>
      <c r="G21" s="191">
        <v>1E-3</v>
      </c>
      <c r="H21" s="191">
        <v>6.4000000000000003E-3</v>
      </c>
      <c r="I21" s="191">
        <v>6.1000000000000004E-3</v>
      </c>
      <c r="J21" s="191">
        <v>5.7000000000000002E-3</v>
      </c>
      <c r="K21" s="191">
        <v>8.8999999999999999E-3</v>
      </c>
      <c r="L21" s="191">
        <v>8.8999999999999999E-3</v>
      </c>
      <c r="M21" s="162">
        <v>8.8999999999999999E-3</v>
      </c>
      <c r="N21" s="166"/>
      <c r="O21" s="159">
        <f>_xlfn.RRI(9,C21,L21)</f>
        <v>0.64664086670272747</v>
      </c>
      <c r="P21" s="183"/>
      <c r="Q21" s="4"/>
    </row>
    <row r="22" spans="2:17" s="150" customFormat="1" ht="18" customHeight="1" x14ac:dyDescent="0.25">
      <c r="B22" s="163" t="s">
        <v>26</v>
      </c>
      <c r="C22" s="225">
        <v>6.1999999999999998E-3</v>
      </c>
      <c r="D22" s="225"/>
      <c r="E22" s="225"/>
      <c r="F22" s="191">
        <v>6.6E-3</v>
      </c>
      <c r="G22" s="191">
        <v>7.4999999999999997E-3</v>
      </c>
      <c r="H22" s="191">
        <v>8.2000000000000007E-3</v>
      </c>
      <c r="I22" s="191">
        <v>8.3999999999999995E-3</v>
      </c>
      <c r="J22" s="191">
        <v>8.9999999999999993E-3</v>
      </c>
      <c r="K22" s="191">
        <v>1.23E-2</v>
      </c>
      <c r="L22" s="191">
        <v>1.4E-2</v>
      </c>
      <c r="M22" s="162">
        <v>1.4E-2</v>
      </c>
      <c r="N22" s="166"/>
      <c r="O22" s="159">
        <f>_xlfn.RRI(6,F22,L22)</f>
        <v>0.13352390478284648</v>
      </c>
      <c r="P22" s="183" t="s">
        <v>14</v>
      </c>
      <c r="Q22" s="4"/>
    </row>
    <row r="23" spans="2:17" s="150" customFormat="1" ht="18" customHeight="1" x14ac:dyDescent="0.25">
      <c r="B23" s="163" t="s">
        <v>18</v>
      </c>
      <c r="C23" s="225"/>
      <c r="D23" s="191">
        <v>4.7000000000000002E-3</v>
      </c>
      <c r="E23" s="191">
        <v>6.6E-3</v>
      </c>
      <c r="F23" s="191">
        <v>9.8999999999999991E-3</v>
      </c>
      <c r="G23" s="191">
        <v>7.3999999999999995E-3</v>
      </c>
      <c r="H23" s="191">
        <v>1.0499999999999999E-2</v>
      </c>
      <c r="I23" s="191">
        <v>1.4999999999999999E-2</v>
      </c>
      <c r="J23" s="191">
        <v>1.4299999999999998E-2</v>
      </c>
      <c r="K23" s="191">
        <v>1.8599999999999998E-2</v>
      </c>
      <c r="L23" s="191">
        <v>1.4499999999999999E-2</v>
      </c>
      <c r="M23" s="162">
        <v>1.4499999999999999E-2</v>
      </c>
      <c r="N23" s="166"/>
      <c r="O23" s="159">
        <f>_xlfn.RRI(9,D23,L23)</f>
        <v>0.1333481743202507</v>
      </c>
      <c r="P23" s="183" t="s">
        <v>14</v>
      </c>
      <c r="Q23" s="4"/>
    </row>
    <row r="24" spans="2:17" s="150" customFormat="1" ht="18" customHeight="1" x14ac:dyDescent="0.25">
      <c r="B24" s="163" t="s">
        <v>24</v>
      </c>
      <c r="C24" s="191">
        <v>6.9999999999999999E-4</v>
      </c>
      <c r="D24" s="191">
        <v>8.6999999999999994E-3</v>
      </c>
      <c r="E24" s="191">
        <v>1.1999999999999999E-3</v>
      </c>
      <c r="F24" s="191">
        <v>5.9999999999999995E-4</v>
      </c>
      <c r="G24" s="191">
        <v>2E-3</v>
      </c>
      <c r="H24" s="191">
        <v>3.5999999999999999E-3</v>
      </c>
      <c r="I24" s="191">
        <v>6.4000000000000003E-3</v>
      </c>
      <c r="J24" s="191">
        <v>5.0000000000000001E-3</v>
      </c>
      <c r="K24" s="191">
        <v>6.0000000000000001E-3</v>
      </c>
      <c r="L24" s="191">
        <v>2.3400000000000001E-2</v>
      </c>
      <c r="M24" s="162">
        <v>2.3400000000000001E-2</v>
      </c>
      <c r="N24" s="166"/>
      <c r="O24" s="159">
        <f>_xlfn.RRI(9,C24,L24)</f>
        <v>0.47688413132828011</v>
      </c>
      <c r="P24" s="183"/>
      <c r="Q24" s="153"/>
    </row>
    <row r="25" spans="2:17" s="150" customFormat="1" ht="18" customHeight="1" x14ac:dyDescent="0.25">
      <c r="B25" s="163" t="s">
        <v>66</v>
      </c>
      <c r="C25" s="190">
        <v>0</v>
      </c>
      <c r="D25" s="191">
        <v>1.29E-2</v>
      </c>
      <c r="E25" s="191">
        <v>1.8499999999999999E-2</v>
      </c>
      <c r="F25" s="191">
        <v>1.89E-2</v>
      </c>
      <c r="G25" s="191">
        <v>1.9699999999999999E-2</v>
      </c>
      <c r="H25" s="191">
        <v>1.8800000000000001E-2</v>
      </c>
      <c r="I25" s="191">
        <v>2.18E-2</v>
      </c>
      <c r="J25" s="191">
        <v>2.2100000000000002E-2</v>
      </c>
      <c r="K25" s="191">
        <v>2.2699999999999998E-2</v>
      </c>
      <c r="L25" s="191">
        <v>2.5499999999999998E-2</v>
      </c>
      <c r="M25" s="162">
        <v>2.5499999999999998E-2</v>
      </c>
      <c r="N25" s="166"/>
      <c r="O25" s="159">
        <f>_xlfn.RRI(9,D25,L25)</f>
        <v>7.8657048124250561E-2</v>
      </c>
      <c r="P25" s="183" t="s">
        <v>14</v>
      </c>
      <c r="Q25" s="4"/>
    </row>
    <row r="26" spans="2:17" s="150" customFormat="1" ht="18" customHeight="1" x14ac:dyDescent="0.25">
      <c r="B26" s="163" t="s">
        <v>25</v>
      </c>
      <c r="C26" s="225">
        <v>1.8800000000000001E-2</v>
      </c>
      <c r="D26" s="225"/>
      <c r="E26" s="191">
        <v>2.86E-2</v>
      </c>
      <c r="F26" s="191">
        <v>3.1199999999999999E-2</v>
      </c>
      <c r="G26" s="191">
        <v>3.1300000000000001E-2</v>
      </c>
      <c r="H26" s="191">
        <v>3.5699999999999996E-2</v>
      </c>
      <c r="I26" s="191">
        <v>3.7199999999999997E-2</v>
      </c>
      <c r="J26" s="191">
        <v>4.0899999999999999E-2</v>
      </c>
      <c r="K26" s="191">
        <v>4.4800000000000006E-2</v>
      </c>
      <c r="L26" s="191">
        <v>4.7899999999999998E-2</v>
      </c>
      <c r="M26" s="162">
        <v>4.7899999999999998E-2</v>
      </c>
      <c r="N26" s="166"/>
      <c r="O26" s="159">
        <f>_xlfn.RRI(7,E26,L26)</f>
        <v>7.6454406859173707E-2</v>
      </c>
      <c r="P26" s="183" t="s">
        <v>14</v>
      </c>
      <c r="Q26" s="4"/>
    </row>
    <row r="27" spans="2:17" s="153" customFormat="1" ht="18" customHeight="1" x14ac:dyDescent="0.25">
      <c r="B27" s="163" t="s">
        <v>21</v>
      </c>
      <c r="C27" s="225"/>
      <c r="D27" s="225"/>
      <c r="E27" s="225"/>
      <c r="F27" s="225"/>
      <c r="G27" s="225"/>
      <c r="H27" s="225"/>
      <c r="I27" s="225"/>
      <c r="J27" s="191">
        <v>6.3200000000000006E-2</v>
      </c>
      <c r="K27" s="191">
        <v>7.0300000000000001E-2</v>
      </c>
      <c r="L27" s="191">
        <v>7.2599999999999998E-2</v>
      </c>
      <c r="M27" s="162">
        <v>7.2599999999999998E-2</v>
      </c>
      <c r="N27" s="166"/>
      <c r="O27" s="159" t="s">
        <v>11</v>
      </c>
      <c r="P27" s="183"/>
      <c r="Q27" s="4"/>
    </row>
    <row r="28" spans="2:17" s="153" customFormat="1" ht="18" customHeight="1" x14ac:dyDescent="0.25">
      <c r="B28" s="163" t="s">
        <v>32</v>
      </c>
      <c r="C28" s="225">
        <v>2.5999999999999999E-3</v>
      </c>
      <c r="D28" s="225"/>
      <c r="E28" s="225"/>
      <c r="F28" s="225"/>
      <c r="G28" s="225"/>
      <c r="H28" s="225"/>
      <c r="I28" s="225"/>
      <c r="J28" s="225"/>
      <c r="K28" s="225"/>
      <c r="L28" s="225"/>
      <c r="M28" s="162"/>
      <c r="N28" s="166"/>
      <c r="O28" s="159" t="s">
        <v>11</v>
      </c>
      <c r="P28" s="167"/>
      <c r="Q28" s="4"/>
    </row>
    <row r="29" spans="2:17" s="150" customFormat="1" ht="13.2" x14ac:dyDescent="0.25">
      <c r="O29" s="159"/>
      <c r="P29" s="158"/>
    </row>
    <row r="30" spans="2:17" s="150" customFormat="1" ht="13.2" x14ac:dyDescent="0.25">
      <c r="O30" s="151"/>
    </row>
    <row r="31" spans="2:17" s="150" customFormat="1" ht="13.8" x14ac:dyDescent="0.25">
      <c r="B31" s="187" t="s">
        <v>139</v>
      </c>
      <c r="O31" s="151"/>
    </row>
    <row r="32" spans="2:17" s="150" customFormat="1" ht="13.8" x14ac:dyDescent="0.25">
      <c r="B32" s="187" t="s">
        <v>140</v>
      </c>
      <c r="O32" s="151"/>
    </row>
    <row r="33" spans="2:16" s="150" customFormat="1" ht="13.8" x14ac:dyDescent="0.25">
      <c r="B33" s="188" t="s">
        <v>157</v>
      </c>
      <c r="O33" s="151"/>
    </row>
    <row r="34" spans="2:16" s="150" customFormat="1" ht="13.8" x14ac:dyDescent="0.25">
      <c r="B34" s="187" t="s">
        <v>116</v>
      </c>
      <c r="O34" s="151"/>
    </row>
    <row r="35" spans="2:16" s="150" customFormat="1" ht="13.2" x14ac:dyDescent="0.25">
      <c r="B35" s="153"/>
      <c r="C35" s="13"/>
      <c r="O35" s="151"/>
    </row>
    <row r="36" spans="2:16" s="150" customFormat="1" ht="13.2" x14ac:dyDescent="0.25">
      <c r="B36" s="13"/>
      <c r="O36" s="151"/>
    </row>
    <row r="37" spans="2:16" s="150" customFormat="1" ht="13.2" x14ac:dyDescent="0.25">
      <c r="O37" s="151"/>
    </row>
    <row r="38" spans="2:16" s="150" customFormat="1" ht="13.2" x14ac:dyDescent="0.25">
      <c r="B38" s="13"/>
      <c r="O38" s="151"/>
    </row>
    <row r="39" spans="2:16" s="150" customFormat="1" ht="13.2" x14ac:dyDescent="0.25">
      <c r="O39" s="151"/>
    </row>
    <row r="40" spans="2:16" s="150" customFormat="1" ht="13.2" x14ac:dyDescent="0.25">
      <c r="O40" s="151"/>
    </row>
    <row r="41" spans="2:16" s="150" customFormat="1" ht="13.2" x14ac:dyDescent="0.25">
      <c r="O41" s="151"/>
    </row>
    <row r="42" spans="2:16" x14ac:dyDescent="0.3">
      <c r="B42" s="69"/>
      <c r="P42" s="154"/>
    </row>
    <row r="43" spans="2:16" x14ac:dyDescent="0.3">
      <c r="P43" s="154"/>
    </row>
    <row r="44" spans="2:16" x14ac:dyDescent="0.3">
      <c r="P44" s="154"/>
    </row>
    <row r="45" spans="2:16" x14ac:dyDescent="0.3">
      <c r="P45" s="154"/>
    </row>
    <row r="46" spans="2:16" x14ac:dyDescent="0.3">
      <c r="P46" s="154"/>
    </row>
    <row r="47" spans="2:16" x14ac:dyDescent="0.3">
      <c r="P47" s="154"/>
    </row>
    <row r="48" spans="2:16" x14ac:dyDescent="0.3">
      <c r="P48" s="154"/>
    </row>
    <row r="49" spans="16:16" x14ac:dyDescent="0.3">
      <c r="P49" s="154"/>
    </row>
    <row r="50" spans="16:16" x14ac:dyDescent="0.3">
      <c r="P50" s="154"/>
    </row>
    <row r="51" spans="16:16" x14ac:dyDescent="0.3">
      <c r="P51" s="154"/>
    </row>
    <row r="52" spans="16:16" x14ac:dyDescent="0.3">
      <c r="P52" s="154"/>
    </row>
    <row r="53" spans="16:16" x14ac:dyDescent="0.3">
      <c r="P53" s="154"/>
    </row>
    <row r="54" spans="16:16" x14ac:dyDescent="0.3">
      <c r="P54" s="154"/>
    </row>
    <row r="55" spans="16:16" x14ac:dyDescent="0.3">
      <c r="P55" s="154"/>
    </row>
    <row r="56" spans="16:16" x14ac:dyDescent="0.3">
      <c r="P56" s="154"/>
    </row>
    <row r="57" spans="16:16" x14ac:dyDescent="0.3">
      <c r="P57" s="154"/>
    </row>
    <row r="58" spans="16:16" x14ac:dyDescent="0.3">
      <c r="P58" s="154"/>
    </row>
    <row r="59" spans="16:16" x14ac:dyDescent="0.3">
      <c r="P59" s="154"/>
    </row>
    <row r="60" spans="16:16" x14ac:dyDescent="0.3">
      <c r="P60" s="154"/>
    </row>
    <row r="61" spans="16:16" x14ac:dyDescent="0.3">
      <c r="P61" s="154"/>
    </row>
    <row r="62" spans="16:16" x14ac:dyDescent="0.3">
      <c r="P62" s="154"/>
    </row>
    <row r="63" spans="16:16" x14ac:dyDescent="0.3">
      <c r="P63" s="154"/>
    </row>
    <row r="64" spans="16:16" x14ac:dyDescent="0.3">
      <c r="P64" s="154"/>
    </row>
    <row r="65" spans="16:16" x14ac:dyDescent="0.3">
      <c r="P65" s="154"/>
    </row>
    <row r="66" spans="16:16" x14ac:dyDescent="0.3">
      <c r="P66" s="154"/>
    </row>
    <row r="67" spans="16:16" x14ac:dyDescent="0.3">
      <c r="P67" s="154"/>
    </row>
    <row r="68" spans="16:16" x14ac:dyDescent="0.3">
      <c r="P68" s="154"/>
    </row>
    <row r="69" spans="16:16" x14ac:dyDescent="0.3">
      <c r="P69" s="154"/>
    </row>
    <row r="70" spans="16:16" x14ac:dyDescent="0.3">
      <c r="P70" s="154"/>
    </row>
    <row r="71" spans="16:16" x14ac:dyDescent="0.3">
      <c r="P71" s="154"/>
    </row>
    <row r="72" spans="16:16" x14ac:dyDescent="0.3">
      <c r="P72" s="154"/>
    </row>
    <row r="73" spans="16:16" x14ac:dyDescent="0.3">
      <c r="P73" s="154"/>
    </row>
    <row r="74" spans="16:16" x14ac:dyDescent="0.3">
      <c r="P74" s="154"/>
    </row>
    <row r="75" spans="16:16" x14ac:dyDescent="0.3">
      <c r="P75" s="154"/>
    </row>
    <row r="76" spans="16:16" x14ac:dyDescent="0.3">
      <c r="P76" s="154"/>
    </row>
    <row r="77" spans="16:16" x14ac:dyDescent="0.3">
      <c r="P77" s="154"/>
    </row>
    <row r="78" spans="16:16" x14ac:dyDescent="0.3">
      <c r="P78" s="154"/>
    </row>
    <row r="79" spans="16:16" x14ac:dyDescent="0.3">
      <c r="P79" s="154"/>
    </row>
    <row r="80" spans="16:16" x14ac:dyDescent="0.3">
      <c r="P80" s="154"/>
    </row>
    <row r="81" spans="16:16" x14ac:dyDescent="0.3">
      <c r="P81" s="154"/>
    </row>
    <row r="82" spans="16:16" x14ac:dyDescent="0.3">
      <c r="P82" s="154"/>
    </row>
    <row r="83" spans="16:16" x14ac:dyDescent="0.3">
      <c r="P83" s="154"/>
    </row>
    <row r="84" spans="16:16" x14ac:dyDescent="0.3">
      <c r="P84" s="154"/>
    </row>
    <row r="85" spans="16:16" x14ac:dyDescent="0.3">
      <c r="P85" s="154"/>
    </row>
    <row r="86" spans="16:16" x14ac:dyDescent="0.3">
      <c r="P86" s="154"/>
    </row>
    <row r="87" spans="16:16" x14ac:dyDescent="0.3">
      <c r="P87" s="154"/>
    </row>
    <row r="88" spans="16:16" x14ac:dyDescent="0.3">
      <c r="P88" s="154"/>
    </row>
    <row r="89" spans="16:16" x14ac:dyDescent="0.3">
      <c r="P89" s="154"/>
    </row>
    <row r="90" spans="16:16" x14ac:dyDescent="0.3">
      <c r="P90" s="154"/>
    </row>
    <row r="91" spans="16:16" x14ac:dyDescent="0.3">
      <c r="P91" s="154"/>
    </row>
    <row r="92" spans="16:16" x14ac:dyDescent="0.3">
      <c r="P92" s="154"/>
    </row>
    <row r="93" spans="16:16" x14ac:dyDescent="0.3">
      <c r="P93" s="154"/>
    </row>
    <row r="94" spans="16:16" x14ac:dyDescent="0.3">
      <c r="P94" s="154"/>
    </row>
    <row r="95" spans="16:16" x14ac:dyDescent="0.3">
      <c r="P95" s="154"/>
    </row>
    <row r="96" spans="16:16" x14ac:dyDescent="0.3">
      <c r="P96" s="154"/>
    </row>
    <row r="97" spans="16:16" x14ac:dyDescent="0.3">
      <c r="P97" s="154"/>
    </row>
    <row r="98" spans="16:16" x14ac:dyDescent="0.3">
      <c r="P98" s="154"/>
    </row>
    <row r="99" spans="16:16" x14ac:dyDescent="0.3">
      <c r="P99" s="154"/>
    </row>
    <row r="100" spans="16:16" x14ac:dyDescent="0.3">
      <c r="P100" s="154"/>
    </row>
    <row r="101" spans="16:16" x14ac:dyDescent="0.3">
      <c r="P101" s="154"/>
    </row>
    <row r="102" spans="16:16" x14ac:dyDescent="0.3">
      <c r="P102" s="154"/>
    </row>
    <row r="103" spans="16:16" x14ac:dyDescent="0.3">
      <c r="P103" s="154"/>
    </row>
    <row r="104" spans="16:16" x14ac:dyDescent="0.3">
      <c r="P104" s="154"/>
    </row>
    <row r="105" spans="16:16" x14ac:dyDescent="0.3">
      <c r="P105" s="154"/>
    </row>
    <row r="106" spans="16:16" x14ac:dyDescent="0.3">
      <c r="P106" s="154"/>
    </row>
    <row r="107" spans="16:16" x14ac:dyDescent="0.3">
      <c r="P107" s="154"/>
    </row>
    <row r="108" spans="16:16" x14ac:dyDescent="0.3">
      <c r="P108" s="154"/>
    </row>
    <row r="109" spans="16:16" x14ac:dyDescent="0.3">
      <c r="P109" s="154"/>
    </row>
    <row r="110" spans="16:16" x14ac:dyDescent="0.3">
      <c r="P110" s="154"/>
    </row>
    <row r="111" spans="16:16" x14ac:dyDescent="0.3">
      <c r="P111" s="154"/>
    </row>
    <row r="112" spans="16:16" x14ac:dyDescent="0.3">
      <c r="P112" s="154"/>
    </row>
    <row r="113" spans="16:16" x14ac:dyDescent="0.3">
      <c r="P113" s="154"/>
    </row>
    <row r="114" spans="16:16" x14ac:dyDescent="0.3">
      <c r="P114" s="154"/>
    </row>
    <row r="115" spans="16:16" x14ac:dyDescent="0.3">
      <c r="P115" s="154"/>
    </row>
    <row r="116" spans="16:16" x14ac:dyDescent="0.3">
      <c r="P116" s="154"/>
    </row>
    <row r="117" spans="16:16" x14ac:dyDescent="0.3">
      <c r="P117" s="154"/>
    </row>
    <row r="118" spans="16:16" x14ac:dyDescent="0.3">
      <c r="P118" s="154"/>
    </row>
    <row r="119" spans="16:16" x14ac:dyDescent="0.3">
      <c r="P119" s="154"/>
    </row>
    <row r="120" spans="16:16" x14ac:dyDescent="0.3">
      <c r="P120" s="154"/>
    </row>
    <row r="121" spans="16:16" x14ac:dyDescent="0.3">
      <c r="P121" s="154"/>
    </row>
    <row r="122" spans="16:16" x14ac:dyDescent="0.3">
      <c r="P122" s="154"/>
    </row>
    <row r="123" spans="16:16" x14ac:dyDescent="0.3">
      <c r="P123" s="154"/>
    </row>
    <row r="124" spans="16:16" x14ac:dyDescent="0.3">
      <c r="P124" s="154"/>
    </row>
    <row r="125" spans="16:16" x14ac:dyDescent="0.3">
      <c r="P125" s="154"/>
    </row>
    <row r="126" spans="16:16" x14ac:dyDescent="0.3">
      <c r="P126" s="154"/>
    </row>
    <row r="127" spans="16:16" x14ac:dyDescent="0.3">
      <c r="P127" s="154"/>
    </row>
    <row r="128" spans="16:16" x14ac:dyDescent="0.3">
      <c r="P128" s="154"/>
    </row>
    <row r="129" spans="16:16" x14ac:dyDescent="0.3">
      <c r="P129" s="154"/>
    </row>
    <row r="130" spans="16:16" x14ac:dyDescent="0.3">
      <c r="P130" s="154"/>
    </row>
    <row r="131" spans="16:16" x14ac:dyDescent="0.3">
      <c r="P131" s="154"/>
    </row>
    <row r="132" spans="16:16" x14ac:dyDescent="0.3">
      <c r="P132" s="154"/>
    </row>
    <row r="133" spans="16:16" x14ac:dyDescent="0.3">
      <c r="P133" s="154"/>
    </row>
    <row r="134" spans="16:16" x14ac:dyDescent="0.3">
      <c r="P134" s="154"/>
    </row>
    <row r="135" spans="16:16" x14ac:dyDescent="0.3">
      <c r="P135" s="154"/>
    </row>
    <row r="136" spans="16:16" x14ac:dyDescent="0.3">
      <c r="P136" s="154"/>
    </row>
    <row r="137" spans="16:16" x14ac:dyDescent="0.3">
      <c r="P137" s="154"/>
    </row>
    <row r="138" spans="16:16" x14ac:dyDescent="0.3">
      <c r="P138" s="154"/>
    </row>
    <row r="139" spans="16:16" x14ac:dyDescent="0.3">
      <c r="P139" s="154"/>
    </row>
    <row r="140" spans="16:16" x14ac:dyDescent="0.3">
      <c r="P140" s="154"/>
    </row>
    <row r="141" spans="16:16" x14ac:dyDescent="0.3">
      <c r="P141" s="154"/>
    </row>
    <row r="142" spans="16:16" x14ac:dyDescent="0.3">
      <c r="P142" s="154"/>
    </row>
    <row r="143" spans="16:16" x14ac:dyDescent="0.3">
      <c r="P143" s="154"/>
    </row>
    <row r="144" spans="16:16" x14ac:dyDescent="0.3">
      <c r="P144" s="154"/>
    </row>
    <row r="145" spans="16:16" x14ac:dyDescent="0.3">
      <c r="P145" s="154"/>
    </row>
    <row r="146" spans="16:16" x14ac:dyDescent="0.3">
      <c r="P146" s="154"/>
    </row>
    <row r="147" spans="16:16" x14ac:dyDescent="0.3">
      <c r="P147" s="154"/>
    </row>
    <row r="148" spans="16:16" x14ac:dyDescent="0.3">
      <c r="P148" s="154"/>
    </row>
    <row r="149" spans="16:16" x14ac:dyDescent="0.3">
      <c r="P149" s="154"/>
    </row>
    <row r="150" spans="16:16" x14ac:dyDescent="0.3">
      <c r="P150" s="154"/>
    </row>
    <row r="151" spans="16:16" x14ac:dyDescent="0.3">
      <c r="P151" s="154"/>
    </row>
    <row r="152" spans="16:16" x14ac:dyDescent="0.3">
      <c r="P152" s="154"/>
    </row>
    <row r="153" spans="16:16" x14ac:dyDescent="0.3">
      <c r="P153" s="154"/>
    </row>
    <row r="154" spans="16:16" x14ac:dyDescent="0.3">
      <c r="P154" s="154"/>
    </row>
    <row r="155" spans="16:16" x14ac:dyDescent="0.3">
      <c r="P155" s="154"/>
    </row>
    <row r="156" spans="16:16" x14ac:dyDescent="0.3">
      <c r="P156" s="154"/>
    </row>
    <row r="157" spans="16:16" x14ac:dyDescent="0.3">
      <c r="P157" s="154"/>
    </row>
    <row r="158" spans="16:16" x14ac:dyDescent="0.3">
      <c r="P158" s="154"/>
    </row>
    <row r="159" spans="16:16" x14ac:dyDescent="0.3">
      <c r="P159" s="154"/>
    </row>
    <row r="160" spans="16:16" x14ac:dyDescent="0.3">
      <c r="P160" s="154"/>
    </row>
    <row r="161" spans="16:16" x14ac:dyDescent="0.3">
      <c r="P161" s="154"/>
    </row>
    <row r="162" spans="16:16" x14ac:dyDescent="0.3">
      <c r="P162" s="154"/>
    </row>
    <row r="163" spans="16:16" x14ac:dyDescent="0.3">
      <c r="P163" s="154"/>
    </row>
    <row r="164" spans="16:16" x14ac:dyDescent="0.3">
      <c r="P164" s="154"/>
    </row>
    <row r="165" spans="16:16" x14ac:dyDescent="0.3">
      <c r="P165" s="154"/>
    </row>
    <row r="166" spans="16:16" x14ac:dyDescent="0.3">
      <c r="P166" s="154"/>
    </row>
    <row r="167" spans="16:16" x14ac:dyDescent="0.3">
      <c r="P167" s="154"/>
    </row>
    <row r="168" spans="16:16" x14ac:dyDescent="0.3">
      <c r="P168" s="154"/>
    </row>
    <row r="169" spans="16:16" x14ac:dyDescent="0.3">
      <c r="P169" s="154"/>
    </row>
    <row r="170" spans="16:16" x14ac:dyDescent="0.3">
      <c r="P170" s="154"/>
    </row>
    <row r="171" spans="16:16" x14ac:dyDescent="0.3">
      <c r="P171" s="154"/>
    </row>
    <row r="172" spans="16:16" x14ac:dyDescent="0.3">
      <c r="P172" s="154"/>
    </row>
    <row r="173" spans="16:16" x14ac:dyDescent="0.3">
      <c r="P173" s="154"/>
    </row>
    <row r="174" spans="16:16" x14ac:dyDescent="0.3">
      <c r="P174" s="154"/>
    </row>
    <row r="175" spans="16:16" x14ac:dyDescent="0.3">
      <c r="P175" s="154"/>
    </row>
    <row r="176" spans="16:16" x14ac:dyDescent="0.3">
      <c r="P176" s="154"/>
    </row>
    <row r="177" spans="16:16" x14ac:dyDescent="0.3">
      <c r="P177" s="154"/>
    </row>
    <row r="178" spans="16:16" x14ac:dyDescent="0.3">
      <c r="P178" s="154"/>
    </row>
    <row r="179" spans="16:16" x14ac:dyDescent="0.3">
      <c r="P179" s="154"/>
    </row>
    <row r="180" spans="16:16" x14ac:dyDescent="0.3">
      <c r="P180" s="154"/>
    </row>
    <row r="181" spans="16:16" x14ac:dyDescent="0.3">
      <c r="P181" s="154"/>
    </row>
    <row r="182" spans="16:16" x14ac:dyDescent="0.3">
      <c r="P182" s="154"/>
    </row>
    <row r="183" spans="16:16" x14ac:dyDescent="0.3">
      <c r="P183" s="154"/>
    </row>
    <row r="184" spans="16:16" x14ac:dyDescent="0.3">
      <c r="P184" s="154"/>
    </row>
    <row r="185" spans="16:16" x14ac:dyDescent="0.3">
      <c r="P185" s="154"/>
    </row>
    <row r="186" spans="16:16" x14ac:dyDescent="0.3">
      <c r="P186" s="154"/>
    </row>
    <row r="187" spans="16:16" x14ac:dyDescent="0.3">
      <c r="P187" s="154"/>
    </row>
    <row r="188" spans="16:16" x14ac:dyDescent="0.3">
      <c r="P188" s="154"/>
    </row>
    <row r="189" spans="16:16" x14ac:dyDescent="0.3">
      <c r="P189" s="154"/>
    </row>
    <row r="190" spans="16:16" x14ac:dyDescent="0.3">
      <c r="P190" s="154"/>
    </row>
    <row r="191" spans="16:16" x14ac:dyDescent="0.3">
      <c r="P191" s="154"/>
    </row>
    <row r="192" spans="16:16" x14ac:dyDescent="0.3">
      <c r="P192" s="154"/>
    </row>
    <row r="193" spans="16:16" x14ac:dyDescent="0.3">
      <c r="P193" s="154"/>
    </row>
    <row r="194" spans="16:16" x14ac:dyDescent="0.3">
      <c r="P194" s="154"/>
    </row>
    <row r="195" spans="16:16" x14ac:dyDescent="0.3">
      <c r="P195" s="154"/>
    </row>
    <row r="196" spans="16:16" x14ac:dyDescent="0.3">
      <c r="P196" s="154"/>
    </row>
    <row r="197" spans="16:16" x14ac:dyDescent="0.3">
      <c r="P197" s="154"/>
    </row>
    <row r="198" spans="16:16" x14ac:dyDescent="0.3">
      <c r="P198" s="154"/>
    </row>
    <row r="199" spans="16:16" x14ac:dyDescent="0.3">
      <c r="P199" s="154"/>
    </row>
    <row r="200" spans="16:16" x14ac:dyDescent="0.3">
      <c r="P200" s="154"/>
    </row>
    <row r="201" spans="16:16" x14ac:dyDescent="0.3">
      <c r="P201" s="154"/>
    </row>
    <row r="202" spans="16:16" x14ac:dyDescent="0.3">
      <c r="P202" s="154"/>
    </row>
    <row r="203" spans="16:16" x14ac:dyDescent="0.3">
      <c r="P203" s="154"/>
    </row>
    <row r="204" spans="16:16" x14ac:dyDescent="0.3">
      <c r="P204" s="154"/>
    </row>
    <row r="205" spans="16:16" x14ac:dyDescent="0.3">
      <c r="P205" s="154"/>
    </row>
    <row r="206" spans="16:16" x14ac:dyDescent="0.3">
      <c r="P206" s="154"/>
    </row>
    <row r="207" spans="16:16" x14ac:dyDescent="0.3">
      <c r="P207" s="154"/>
    </row>
    <row r="208" spans="16:16" x14ac:dyDescent="0.3">
      <c r="P208" s="154"/>
    </row>
    <row r="209" spans="16:16" x14ac:dyDescent="0.3">
      <c r="P209" s="154"/>
    </row>
    <row r="210" spans="16:16" x14ac:dyDescent="0.3">
      <c r="P210" s="154"/>
    </row>
    <row r="211" spans="16:16" x14ac:dyDescent="0.3">
      <c r="P211" s="154"/>
    </row>
    <row r="212" spans="16:16" x14ac:dyDescent="0.3">
      <c r="P212" s="154"/>
    </row>
    <row r="213" spans="16:16" x14ac:dyDescent="0.3">
      <c r="P213" s="154"/>
    </row>
    <row r="214" spans="16:16" x14ac:dyDescent="0.3">
      <c r="P214" s="154"/>
    </row>
    <row r="215" spans="16:16" x14ac:dyDescent="0.3">
      <c r="P215" s="154"/>
    </row>
    <row r="216" spans="16:16" x14ac:dyDescent="0.3">
      <c r="P216" s="154"/>
    </row>
    <row r="217" spans="16:16" x14ac:dyDescent="0.3">
      <c r="P217" s="154"/>
    </row>
    <row r="218" spans="16:16" x14ac:dyDescent="0.3">
      <c r="P218" s="154"/>
    </row>
    <row r="219" spans="16:16" x14ac:dyDescent="0.3">
      <c r="P219" s="154"/>
    </row>
    <row r="220" spans="16:16" x14ac:dyDescent="0.3">
      <c r="P220" s="154"/>
    </row>
    <row r="221" spans="16:16" x14ac:dyDescent="0.3">
      <c r="P221" s="154"/>
    </row>
    <row r="222" spans="16:16" x14ac:dyDescent="0.3">
      <c r="P222" s="154"/>
    </row>
    <row r="223" spans="16:16" x14ac:dyDescent="0.3">
      <c r="P223" s="154"/>
    </row>
    <row r="224" spans="16:16" x14ac:dyDescent="0.3">
      <c r="P224" s="154"/>
    </row>
    <row r="225" spans="16:16" x14ac:dyDescent="0.3">
      <c r="P225" s="154"/>
    </row>
    <row r="226" spans="16:16" x14ac:dyDescent="0.3">
      <c r="P226" s="154"/>
    </row>
    <row r="227" spans="16:16" x14ac:dyDescent="0.3">
      <c r="P227" s="154"/>
    </row>
    <row r="228" spans="16:16" x14ac:dyDescent="0.3">
      <c r="P228" s="154"/>
    </row>
    <row r="229" spans="16:16" x14ac:dyDescent="0.3">
      <c r="P229" s="154"/>
    </row>
    <row r="230" spans="16:16" x14ac:dyDescent="0.3">
      <c r="P230" s="154"/>
    </row>
    <row r="231" spans="16:16" x14ac:dyDescent="0.3">
      <c r="P231" s="154"/>
    </row>
    <row r="232" spans="16:16" x14ac:dyDescent="0.3">
      <c r="P232" s="154"/>
    </row>
    <row r="233" spans="16:16" x14ac:dyDescent="0.3">
      <c r="P233" s="154"/>
    </row>
    <row r="234" spans="16:16" x14ac:dyDescent="0.3">
      <c r="P234" s="154"/>
    </row>
    <row r="235" spans="16:16" x14ac:dyDescent="0.3">
      <c r="P235" s="154"/>
    </row>
    <row r="236" spans="16:16" x14ac:dyDescent="0.3">
      <c r="P236" s="154"/>
    </row>
    <row r="237" spans="16:16" x14ac:dyDescent="0.3">
      <c r="P237" s="154"/>
    </row>
    <row r="238" spans="16:16" x14ac:dyDescent="0.3">
      <c r="P238" s="154"/>
    </row>
    <row r="239" spans="16:16" x14ac:dyDescent="0.3">
      <c r="P239" s="154"/>
    </row>
    <row r="240" spans="16:16" x14ac:dyDescent="0.3">
      <c r="P240" s="154"/>
    </row>
    <row r="241" spans="16:16" x14ac:dyDescent="0.3">
      <c r="P241" s="154"/>
    </row>
    <row r="242" spans="16:16" x14ac:dyDescent="0.3">
      <c r="P242" s="154"/>
    </row>
    <row r="243" spans="16:16" x14ac:dyDescent="0.3">
      <c r="P243" s="154"/>
    </row>
    <row r="244" spans="16:16" x14ac:dyDescent="0.3">
      <c r="P244" s="154"/>
    </row>
    <row r="245" spans="16:16" x14ac:dyDescent="0.3">
      <c r="P245" s="154"/>
    </row>
    <row r="246" spans="16:16" x14ac:dyDescent="0.3">
      <c r="P246" s="154"/>
    </row>
    <row r="247" spans="16:16" x14ac:dyDescent="0.3">
      <c r="P247" s="154"/>
    </row>
    <row r="248" spans="16:16" x14ac:dyDescent="0.3">
      <c r="P248" s="154"/>
    </row>
    <row r="249" spans="16:16" x14ac:dyDescent="0.3">
      <c r="P249" s="154"/>
    </row>
    <row r="250" spans="16:16" x14ac:dyDescent="0.3">
      <c r="P250" s="154"/>
    </row>
    <row r="251" spans="16:16" x14ac:dyDescent="0.3">
      <c r="P251" s="154"/>
    </row>
    <row r="252" spans="16:16" x14ac:dyDescent="0.3">
      <c r="P252" s="154"/>
    </row>
    <row r="253" spans="16:16" x14ac:dyDescent="0.3">
      <c r="P253" s="154"/>
    </row>
    <row r="254" spans="16:16" x14ac:dyDescent="0.3">
      <c r="P254" s="154"/>
    </row>
    <row r="255" spans="16:16" x14ac:dyDescent="0.3">
      <c r="P255" s="154"/>
    </row>
    <row r="256" spans="16:16" x14ac:dyDescent="0.3">
      <c r="P256" s="154"/>
    </row>
    <row r="257" spans="16:16" x14ac:dyDescent="0.3">
      <c r="P257" s="154"/>
    </row>
    <row r="258" spans="16:16" x14ac:dyDescent="0.3">
      <c r="P258" s="154"/>
    </row>
    <row r="259" spans="16:16" x14ac:dyDescent="0.3">
      <c r="P259" s="154"/>
    </row>
    <row r="260" spans="16:16" x14ac:dyDescent="0.3">
      <c r="P260" s="154"/>
    </row>
    <row r="261" spans="16:16" x14ac:dyDescent="0.3">
      <c r="P261" s="154"/>
    </row>
    <row r="262" spans="16:16" x14ac:dyDescent="0.3">
      <c r="P262" s="154"/>
    </row>
    <row r="263" spans="16:16" x14ac:dyDescent="0.3">
      <c r="P263" s="154"/>
    </row>
    <row r="264" spans="16:16" x14ac:dyDescent="0.3">
      <c r="P264" s="154"/>
    </row>
    <row r="265" spans="16:16" x14ac:dyDescent="0.3">
      <c r="P265" s="154"/>
    </row>
    <row r="266" spans="16:16" x14ac:dyDescent="0.3">
      <c r="P266" s="154"/>
    </row>
    <row r="267" spans="16:16" x14ac:dyDescent="0.3">
      <c r="P267" s="154"/>
    </row>
    <row r="268" spans="16:16" x14ac:dyDescent="0.3">
      <c r="P268" s="154"/>
    </row>
    <row r="269" spans="16:16" x14ac:dyDescent="0.3">
      <c r="P269" s="154"/>
    </row>
    <row r="270" spans="16:16" x14ac:dyDescent="0.3">
      <c r="P270" s="154"/>
    </row>
    <row r="271" spans="16:16" x14ac:dyDescent="0.3">
      <c r="P271" s="154"/>
    </row>
    <row r="272" spans="16:16" x14ac:dyDescent="0.3">
      <c r="P272" s="154"/>
    </row>
    <row r="273" spans="16:16" x14ac:dyDescent="0.3">
      <c r="P273" s="154"/>
    </row>
    <row r="274" spans="16:16" x14ac:dyDescent="0.3">
      <c r="P274" s="154"/>
    </row>
    <row r="275" spans="16:16" x14ac:dyDescent="0.3">
      <c r="P275" s="154"/>
    </row>
    <row r="276" spans="16:16" x14ac:dyDescent="0.3">
      <c r="P276" s="154"/>
    </row>
    <row r="277" spans="16:16" x14ac:dyDescent="0.3">
      <c r="P277" s="154"/>
    </row>
    <row r="278" spans="16:16" x14ac:dyDescent="0.3">
      <c r="P278" s="154"/>
    </row>
    <row r="279" spans="16:16" x14ac:dyDescent="0.3">
      <c r="P279" s="154"/>
    </row>
    <row r="280" spans="16:16" x14ac:dyDescent="0.3">
      <c r="P280" s="154"/>
    </row>
    <row r="281" spans="16:16" x14ac:dyDescent="0.3">
      <c r="P281" s="154"/>
    </row>
    <row r="282" spans="16:16" x14ac:dyDescent="0.3">
      <c r="P282" s="154"/>
    </row>
    <row r="283" spans="16:16" x14ac:dyDescent="0.3">
      <c r="P283" s="154"/>
    </row>
    <row r="284" spans="16:16" x14ac:dyDescent="0.3">
      <c r="P284" s="154"/>
    </row>
    <row r="285" spans="16:16" x14ac:dyDescent="0.3">
      <c r="P285" s="154"/>
    </row>
    <row r="286" spans="16:16" x14ac:dyDescent="0.3">
      <c r="P286" s="154"/>
    </row>
    <row r="287" spans="16:16" x14ac:dyDescent="0.3">
      <c r="P287" s="154"/>
    </row>
    <row r="288" spans="16:16" x14ac:dyDescent="0.3">
      <c r="P288" s="154"/>
    </row>
    <row r="289" spans="16:16" x14ac:dyDescent="0.3">
      <c r="P289" s="154"/>
    </row>
    <row r="290" spans="16:16" x14ac:dyDescent="0.3">
      <c r="P290" s="154"/>
    </row>
    <row r="291" spans="16:16" x14ac:dyDescent="0.3">
      <c r="P291" s="154"/>
    </row>
    <row r="292" spans="16:16" x14ac:dyDescent="0.3">
      <c r="P292" s="154"/>
    </row>
    <row r="293" spans="16:16" x14ac:dyDescent="0.3">
      <c r="P293" s="154"/>
    </row>
    <row r="294" spans="16:16" x14ac:dyDescent="0.3">
      <c r="P294" s="154"/>
    </row>
    <row r="295" spans="16:16" x14ac:dyDescent="0.3">
      <c r="P295" s="154"/>
    </row>
    <row r="296" spans="16:16" x14ac:dyDescent="0.3">
      <c r="P296" s="154"/>
    </row>
    <row r="297" spans="16:16" x14ac:dyDescent="0.3">
      <c r="P297" s="154"/>
    </row>
    <row r="298" spans="16:16" x14ac:dyDescent="0.3">
      <c r="P298" s="154"/>
    </row>
    <row r="299" spans="16:16" x14ac:dyDescent="0.3">
      <c r="P299" s="154"/>
    </row>
    <row r="300" spans="16:16" x14ac:dyDescent="0.3">
      <c r="P300" s="154"/>
    </row>
    <row r="301" spans="16:16" x14ac:dyDescent="0.3">
      <c r="P301" s="154"/>
    </row>
    <row r="302" spans="16:16" x14ac:dyDescent="0.3">
      <c r="P302" s="154"/>
    </row>
    <row r="303" spans="16:16" x14ac:dyDescent="0.3">
      <c r="P303" s="154"/>
    </row>
    <row r="304" spans="16:16" x14ac:dyDescent="0.3">
      <c r="P304" s="154"/>
    </row>
    <row r="305" spans="16:16" x14ac:dyDescent="0.3">
      <c r="P305" s="154"/>
    </row>
    <row r="306" spans="16:16" x14ac:dyDescent="0.3">
      <c r="P306" s="154"/>
    </row>
    <row r="307" spans="16:16" x14ac:dyDescent="0.3">
      <c r="P307" s="154"/>
    </row>
    <row r="308" spans="16:16" x14ac:dyDescent="0.3">
      <c r="P308" s="154"/>
    </row>
  </sheetData>
  <conditionalFormatting sqref="M23:M28 M3:M21">
    <cfRule type="dataBar" priority="5">
      <dataBar showValue="0">
        <cfvo type="min"/>
        <cfvo type="max"/>
        <color rgb="FF69AE23"/>
      </dataBar>
      <extLst>
        <ext xmlns:x14="http://schemas.microsoft.com/office/spreadsheetml/2009/9/main" uri="{B025F937-C7B1-47D3-B67F-A62EFF666E3E}">
          <x14:id>{1182D0E2-5831-49E6-805A-F51782F154D2}</x14:id>
        </ext>
      </extLst>
    </cfRule>
  </conditionalFormatting>
  <conditionalFormatting sqref="N23:N28 N3:N21">
    <cfRule type="dataBar" priority="6">
      <dataBar>
        <cfvo type="min"/>
        <cfvo type="max"/>
        <color rgb="FF69AE23"/>
      </dataBar>
      <extLst>
        <ext xmlns:x14="http://schemas.microsoft.com/office/spreadsheetml/2009/9/main" uri="{B025F937-C7B1-47D3-B67F-A62EFF666E3E}">
          <x14:id>{DE08B567-EA3E-451F-A9E4-9C3483EC4B07}</x14:id>
        </ext>
      </extLst>
    </cfRule>
    <cfRule type="dataBar" priority="7">
      <dataBar>
        <cfvo type="min"/>
        <cfvo type="max"/>
        <color rgb="FF69AE23"/>
      </dataBar>
      <extLst>
        <ext xmlns:x14="http://schemas.microsoft.com/office/spreadsheetml/2009/9/main" uri="{B025F937-C7B1-47D3-B67F-A62EFF666E3E}">
          <x14:id>{F631926F-3DCD-4EBD-8A00-F75FA23076F2}</x14:id>
        </ext>
      </extLst>
    </cfRule>
  </conditionalFormatting>
  <conditionalFormatting sqref="M22">
    <cfRule type="dataBar" priority="2">
      <dataBar showValue="0">
        <cfvo type="min"/>
        <cfvo type="max"/>
        <color rgb="FF69AE23"/>
      </dataBar>
      <extLst>
        <ext xmlns:x14="http://schemas.microsoft.com/office/spreadsheetml/2009/9/main" uri="{B025F937-C7B1-47D3-B67F-A62EFF666E3E}">
          <x14:id>{8E52E7E1-2749-40CC-A31C-52E154F2D24B}</x14:id>
        </ext>
      </extLst>
    </cfRule>
  </conditionalFormatting>
  <conditionalFormatting sqref="N22">
    <cfRule type="dataBar" priority="3">
      <dataBar>
        <cfvo type="min"/>
        <cfvo type="max"/>
        <color rgb="FF69AE23"/>
      </dataBar>
      <extLst>
        <ext xmlns:x14="http://schemas.microsoft.com/office/spreadsheetml/2009/9/main" uri="{B025F937-C7B1-47D3-B67F-A62EFF666E3E}">
          <x14:id>{AE3A1108-B42B-47A0-AB52-8A8440E942B3}</x14:id>
        </ext>
      </extLst>
    </cfRule>
    <cfRule type="dataBar" priority="4">
      <dataBar>
        <cfvo type="min"/>
        <cfvo type="max"/>
        <color rgb="FF69AE23"/>
      </dataBar>
      <extLst>
        <ext xmlns:x14="http://schemas.microsoft.com/office/spreadsheetml/2009/9/main" uri="{B025F937-C7B1-47D3-B67F-A62EFF666E3E}">
          <x14:id>{E0F5FABC-66E9-471A-A726-D03E7F53DBC1}</x14:id>
        </ext>
      </extLst>
    </cfRule>
  </conditionalFormatting>
  <conditionalFormatting sqref="M3:M27">
    <cfRule type="dataBar" priority="1">
      <dataBar showValue="0">
        <cfvo type="min"/>
        <cfvo type="max"/>
        <color rgb="FF69AE23"/>
      </dataBar>
      <extLst>
        <ext xmlns:x14="http://schemas.microsoft.com/office/spreadsheetml/2009/9/main" uri="{B025F937-C7B1-47D3-B67F-A62EFF666E3E}">
          <x14:id>{84729F39-F869-49CD-9FE7-58BBEC997279}</x14:id>
        </ext>
      </extLst>
    </cfRule>
  </conditionalFormatting>
  <pageMargins left="0.70866141732283472" right="0.70866141732283472" top="0.74803149606299213" bottom="0.74803149606299213" header="0.31496062992125984" footer="0.31496062992125984"/>
  <pageSetup paperSize="9" scale="80" orientation="portrait" r:id="rId1"/>
  <ignoredErrors>
    <ignoredError sqref="O20 O24" formula="1"/>
  </ignoredErrors>
  <extLst>
    <ext xmlns:x14="http://schemas.microsoft.com/office/spreadsheetml/2009/9/main" uri="{78C0D931-6437-407d-A8EE-F0AAD7539E65}">
      <x14:conditionalFormattings>
        <x14:conditionalFormatting xmlns:xm="http://schemas.microsoft.com/office/excel/2006/main">
          <x14:cfRule type="dataBar" id="{1182D0E2-5831-49E6-805A-F51782F154D2}">
            <x14:dataBar minLength="0" maxLength="100" gradient="0">
              <x14:cfvo type="autoMin"/>
              <x14:cfvo type="autoMax"/>
              <x14:negativeFillColor rgb="FFFF0000"/>
              <x14:axisColor rgb="FF000000"/>
            </x14:dataBar>
          </x14:cfRule>
          <xm:sqref>M23:M28 M3:M21</xm:sqref>
        </x14:conditionalFormatting>
        <x14:conditionalFormatting xmlns:xm="http://schemas.microsoft.com/office/excel/2006/main">
          <x14:cfRule type="dataBar" id="{DE08B567-EA3E-451F-A9E4-9C3483EC4B07}">
            <x14:dataBar minLength="0" maxLength="100" gradient="0">
              <x14:cfvo type="autoMin"/>
              <x14:cfvo type="autoMax"/>
              <x14:negativeFillColor rgb="FFFF0000"/>
              <x14:axisColor rgb="FF000000"/>
            </x14:dataBar>
          </x14:cfRule>
          <x14:cfRule type="dataBar" id="{F631926F-3DCD-4EBD-8A00-F75FA23076F2}">
            <x14:dataBar minLength="0" maxLength="100" gradient="0">
              <x14:cfvo type="autoMin"/>
              <x14:cfvo type="autoMax"/>
              <x14:negativeFillColor rgb="FFFF0000"/>
              <x14:axisColor rgb="FF000000"/>
            </x14:dataBar>
          </x14:cfRule>
          <xm:sqref>N23:N28 N3:N21</xm:sqref>
        </x14:conditionalFormatting>
        <x14:conditionalFormatting xmlns:xm="http://schemas.microsoft.com/office/excel/2006/main">
          <x14:cfRule type="dataBar" id="{8E52E7E1-2749-40CC-A31C-52E154F2D24B}">
            <x14:dataBar minLength="0" maxLength="100" gradient="0">
              <x14:cfvo type="autoMin"/>
              <x14:cfvo type="autoMax"/>
              <x14:negativeFillColor rgb="FFFF0000"/>
              <x14:axisColor rgb="FF000000"/>
            </x14:dataBar>
          </x14:cfRule>
          <xm:sqref>M22</xm:sqref>
        </x14:conditionalFormatting>
        <x14:conditionalFormatting xmlns:xm="http://schemas.microsoft.com/office/excel/2006/main">
          <x14:cfRule type="dataBar" id="{AE3A1108-B42B-47A0-AB52-8A8440E942B3}">
            <x14:dataBar minLength="0" maxLength="100" gradient="0">
              <x14:cfvo type="autoMin"/>
              <x14:cfvo type="autoMax"/>
              <x14:negativeFillColor rgb="FFFF0000"/>
              <x14:axisColor rgb="FF000000"/>
            </x14:dataBar>
          </x14:cfRule>
          <x14:cfRule type="dataBar" id="{E0F5FABC-66E9-471A-A726-D03E7F53DBC1}">
            <x14:dataBar minLength="0" maxLength="100" gradient="0">
              <x14:cfvo type="autoMin"/>
              <x14:cfvo type="autoMax"/>
              <x14:negativeFillColor rgb="FFFF0000"/>
              <x14:axisColor rgb="FF000000"/>
            </x14:dataBar>
          </x14:cfRule>
          <xm:sqref>N22</xm:sqref>
        </x14:conditionalFormatting>
        <x14:conditionalFormatting xmlns:xm="http://schemas.microsoft.com/office/excel/2006/main">
          <x14:cfRule type="dataBar" id="{84729F39-F869-49CD-9FE7-58BBEC997279}">
            <x14:dataBar minLength="0" maxLength="100" gradient="0">
              <x14:cfvo type="autoMin"/>
              <x14:cfvo type="autoMax"/>
              <x14:negativeFillColor rgb="FFFF0000"/>
              <x14:axisColor rgb="FF000000"/>
            </x14:dataBar>
          </x14:cfRule>
          <xm:sqref>M3:M27</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0A00-000011000000}">
          <x14:colorSeries rgb="FF69AE23"/>
          <x14:colorNegative rgb="FFD00000"/>
          <x14:colorAxis rgb="FF000000"/>
          <x14:colorMarkers rgb="FF69AE23"/>
          <x14:colorFirst rgb="FFD00000"/>
          <x14:colorLast rgb="FFD00000"/>
          <x14:colorHigh rgb="FFD00000"/>
          <x14:colorLow rgb="FFD00000"/>
          <x14:sparklines>
            <x14:sparkline>
              <xm:f>Table_D11!C4:L4</xm:f>
              <xm:sqref>N4</xm:sqref>
            </x14:sparkline>
            <x14:sparkline>
              <xm:f>Table_D11!C5:L5</xm:f>
              <xm:sqref>N5</xm:sqref>
            </x14:sparkline>
            <x14:sparkline>
              <xm:f>Table_D11!C6:L6</xm:f>
              <xm:sqref>N6</xm:sqref>
            </x14:sparkline>
            <x14:sparkline>
              <xm:f>Table_D11!C7:L7</xm:f>
              <xm:sqref>N7</xm:sqref>
            </x14:sparkline>
            <x14:sparkline>
              <xm:f>Table_D11!C8:L8</xm:f>
              <xm:sqref>N8</xm:sqref>
            </x14:sparkline>
            <x14:sparkline>
              <xm:f>Table_D11!C9:L9</xm:f>
              <xm:sqref>N9</xm:sqref>
            </x14:sparkline>
            <x14:sparkline>
              <xm:f>Table_D11!C10:L10</xm:f>
              <xm:sqref>N10</xm:sqref>
            </x14:sparkline>
            <x14:sparkline>
              <xm:f>Table_D11!C11:L11</xm:f>
              <xm:sqref>N11</xm:sqref>
            </x14:sparkline>
            <x14:sparkline>
              <xm:f>Table_D11!C12:L12</xm:f>
              <xm:sqref>N12</xm:sqref>
            </x14:sparkline>
            <x14:sparkline>
              <xm:f>Table_D11!C13:L13</xm:f>
              <xm:sqref>N13</xm:sqref>
            </x14:sparkline>
            <x14:sparkline>
              <xm:f>Table_D11!C14:L14</xm:f>
              <xm:sqref>N14</xm:sqref>
            </x14:sparkline>
            <x14:sparkline>
              <xm:f>Table_D11!C15:L15</xm:f>
              <xm:sqref>N15</xm:sqref>
            </x14:sparkline>
            <x14:sparkline>
              <xm:f>Table_D11!C16:L16</xm:f>
              <xm:sqref>N16</xm:sqref>
            </x14:sparkline>
            <x14:sparkline>
              <xm:f>Table_D11!C17:L17</xm:f>
              <xm:sqref>N17</xm:sqref>
            </x14:sparkline>
            <x14:sparkline>
              <xm:f>Table_D11!C18:L18</xm:f>
              <xm:sqref>N18</xm:sqref>
            </x14:sparkline>
            <x14:sparkline>
              <xm:f>Table_D11!C19:L19</xm:f>
              <xm:sqref>N19</xm:sqref>
            </x14:sparkline>
            <x14:sparkline>
              <xm:f>Table_D11!C20:L20</xm:f>
              <xm:sqref>N20</xm:sqref>
            </x14:sparkline>
            <x14:sparkline>
              <xm:f>Table_D11!C21:L21</xm:f>
              <xm:sqref>N21</xm:sqref>
            </x14:sparkline>
            <x14:sparkline>
              <xm:f>Table_D11!C23:L23</xm:f>
              <xm:sqref>N23</xm:sqref>
            </x14:sparkline>
            <x14:sparkline>
              <xm:f>Table_D11!C24:L24</xm:f>
              <xm:sqref>N24</xm:sqref>
            </x14:sparkline>
            <x14:sparkline>
              <xm:f>Table_D11!C25:L25</xm:f>
              <xm:sqref>N25</xm:sqref>
            </x14:sparkline>
            <x14:sparkline>
              <xm:f>Table_D11!C26:L26</xm:f>
              <xm:sqref>N26</xm:sqref>
            </x14:sparkline>
            <x14:sparkline>
              <xm:f>Table_D11!C27:L27</xm:f>
              <xm:sqref>N27</xm:sqref>
            </x14:sparkline>
            <x14:sparkline>
              <xm:f>Table_D11!C28:L28</xm:f>
              <xm:sqref>N28</xm:sqref>
            </x14:sparkline>
          </x14:sparklines>
        </x14:sparklineGroup>
        <x14:sparklineGroup manualMax="0" manualMin="0" displayEmptyCellsAs="gap" markers="1" xr2:uid="{00000000-0003-0000-0A00-000012000000}">
          <x14:colorSeries rgb="FF69AE23"/>
          <x14:colorNegative rgb="FFD00000"/>
          <x14:colorAxis rgb="FF000000"/>
          <x14:colorMarkers rgb="FF69AE23"/>
          <x14:colorFirst rgb="FFD00000"/>
          <x14:colorLast rgb="FFD00000"/>
          <x14:colorHigh rgb="FFD00000"/>
          <x14:colorLow rgb="FFD00000"/>
          <x14:sparklines>
            <x14:sparkline>
              <xm:f>Table_D11!C3:L3</xm:f>
              <xm:sqref>N3</xm:sqref>
            </x14:sparkline>
          </x14:sparklines>
        </x14:sparklineGroup>
        <x14:sparklineGroup manualMax="0" manualMin="0" displayEmptyCellsAs="gap" markers="1" xr2:uid="{00000000-0003-0000-0A00-000013000000}">
          <x14:colorSeries rgb="FF69AE23"/>
          <x14:colorNegative rgb="FFD00000"/>
          <x14:colorAxis rgb="FF000000"/>
          <x14:colorMarkers rgb="FF69AE23"/>
          <x14:colorFirst rgb="FFD00000"/>
          <x14:colorLast rgb="FFD00000"/>
          <x14:colorHigh rgb="FFD00000"/>
          <x14:colorLow rgb="FFD00000"/>
          <x14:sparklines>
            <x14:sparkline>
              <xm:f>Table_D11!C22:L22</xm:f>
              <xm:sqref>N22</xm:sqref>
            </x14:sparkline>
          </x14:sparklines>
        </x14:sparklineGroup>
      </x14:sparklineGroup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sheetPr>
  <dimension ref="A1:F29"/>
  <sheetViews>
    <sheetView topLeftCell="A14" zoomScaleNormal="100" workbookViewId="0">
      <selection activeCell="F31" sqref="F31"/>
    </sheetView>
  </sheetViews>
  <sheetFormatPr defaultColWidth="8.88671875" defaultRowHeight="14.4" x14ac:dyDescent="0.3"/>
  <cols>
    <col min="1" max="1" width="18.109375" style="1" bestFit="1" customWidth="1"/>
    <col min="2" max="2" width="15.44140625" style="1" bestFit="1" customWidth="1"/>
    <col min="3" max="3" width="13.6640625" style="1" customWidth="1"/>
    <col min="4" max="4" width="17.109375" style="1" customWidth="1"/>
    <col min="5" max="5" width="8.88671875" style="1"/>
    <col min="6" max="6" width="17" style="1" bestFit="1" customWidth="1"/>
    <col min="7" max="12" width="8.88671875" style="1"/>
    <col min="13" max="13" width="10.88671875" style="1" bestFit="1" customWidth="1"/>
    <col min="14" max="15" width="8.88671875" style="1"/>
    <col min="16" max="16" width="9.88671875" style="1" bestFit="1" customWidth="1"/>
    <col min="17" max="16384" width="8.88671875" style="1"/>
  </cols>
  <sheetData>
    <row r="1" spans="1:6" x14ac:dyDescent="0.3">
      <c r="A1" s="10" t="s">
        <v>171</v>
      </c>
    </row>
    <row r="2" spans="1:6" ht="5.0999999999999996" customHeight="1" x14ac:dyDescent="0.3">
      <c r="F2" s="2"/>
    </row>
    <row r="3" spans="1:6" ht="66.900000000000006" customHeight="1" x14ac:dyDescent="0.3">
      <c r="A3" s="74" t="s">
        <v>0</v>
      </c>
      <c r="B3" s="74" t="s">
        <v>121</v>
      </c>
      <c r="C3" s="74" t="s">
        <v>119</v>
      </c>
      <c r="D3" s="74" t="s">
        <v>120</v>
      </c>
    </row>
    <row r="4" spans="1:6" x14ac:dyDescent="0.3">
      <c r="A4" s="75" t="s">
        <v>12</v>
      </c>
      <c r="B4" s="281">
        <v>1.16420372242226E-3</v>
      </c>
      <c r="C4" s="278">
        <v>1.5300000000000001E-2</v>
      </c>
      <c r="D4" s="280">
        <v>1.34E-2</v>
      </c>
    </row>
    <row r="5" spans="1:6" x14ac:dyDescent="0.3">
      <c r="A5" s="75" t="s">
        <v>4</v>
      </c>
      <c r="B5" s="277">
        <v>0</v>
      </c>
      <c r="C5" s="278">
        <v>7.4899999999999994E-2</v>
      </c>
      <c r="D5" s="281">
        <v>1.16420372242226E-3</v>
      </c>
    </row>
    <row r="6" spans="1:6" x14ac:dyDescent="0.3">
      <c r="A6" s="75" t="s">
        <v>13</v>
      </c>
      <c r="B6" s="281">
        <v>1.16420372242226E-3</v>
      </c>
      <c r="C6" s="278">
        <v>1.8599999999999998E-2</v>
      </c>
      <c r="D6" s="280">
        <v>2.46E-2</v>
      </c>
    </row>
    <row r="7" spans="1:6" x14ac:dyDescent="0.3">
      <c r="A7" s="75" t="s">
        <v>15</v>
      </c>
      <c r="B7" s="280">
        <v>9.4999999999999998E-3</v>
      </c>
      <c r="C7" s="278">
        <v>5.7599999999999998E-2</v>
      </c>
      <c r="D7" s="280">
        <v>3.8300000000000001E-2</v>
      </c>
    </row>
    <row r="8" spans="1:6" x14ac:dyDescent="0.3">
      <c r="A8" s="75" t="s">
        <v>9</v>
      </c>
      <c r="B8" s="277">
        <v>0</v>
      </c>
      <c r="C8" s="278">
        <v>2.06E-2</v>
      </c>
      <c r="D8" s="280">
        <v>2.92E-2</v>
      </c>
    </row>
    <row r="9" spans="1:6" x14ac:dyDescent="0.3">
      <c r="A9" s="75" t="s">
        <v>30</v>
      </c>
      <c r="B9" s="281">
        <v>1.16420372242226E-3</v>
      </c>
      <c r="C9" s="278">
        <v>6.4699999999999994E-2</v>
      </c>
      <c r="D9" s="280">
        <v>3.9699999999999999E-2</v>
      </c>
    </row>
    <row r="10" spans="1:6" x14ac:dyDescent="0.3">
      <c r="A10" s="75" t="s">
        <v>17</v>
      </c>
      <c r="B10" s="277">
        <v>0</v>
      </c>
      <c r="C10" s="278">
        <v>1.8800000000000001E-2</v>
      </c>
      <c r="D10" s="280">
        <v>0.29520000000000002</v>
      </c>
    </row>
    <row r="11" spans="1:6" x14ac:dyDescent="0.3">
      <c r="A11" s="75" t="s">
        <v>25</v>
      </c>
      <c r="B11" s="280">
        <v>2.0000000000000001E-4</v>
      </c>
      <c r="C11" s="278">
        <v>1.0500000000000001E-2</v>
      </c>
      <c r="D11" s="280">
        <v>1.1299999999999999E-2</v>
      </c>
    </row>
    <row r="12" spans="1:6" x14ac:dyDescent="0.3">
      <c r="A12" s="75" t="s">
        <v>2</v>
      </c>
      <c r="B12" s="280">
        <v>0</v>
      </c>
      <c r="C12" s="278">
        <v>3.6400000000000002E-2</v>
      </c>
      <c r="D12" s="280">
        <v>4.0300000000000002E-2</v>
      </c>
    </row>
    <row r="13" spans="1:6" x14ac:dyDescent="0.3">
      <c r="A13" s="75" t="s">
        <v>7</v>
      </c>
      <c r="B13" s="280">
        <v>1.0999999999999999E-2</v>
      </c>
      <c r="C13" s="277">
        <v>0</v>
      </c>
      <c r="D13" s="280">
        <v>2.24E-2</v>
      </c>
    </row>
    <row r="14" spans="1:6" x14ac:dyDescent="0.3">
      <c r="A14" s="75" t="s">
        <v>18</v>
      </c>
      <c r="B14" s="277">
        <v>0</v>
      </c>
      <c r="C14" s="277">
        <v>0</v>
      </c>
      <c r="D14" s="280">
        <v>9.1999999999999998E-3</v>
      </c>
    </row>
    <row r="15" spans="1:6" x14ac:dyDescent="0.3">
      <c r="A15" s="75" t="s">
        <v>19</v>
      </c>
      <c r="B15" s="281">
        <v>1.16420372242226E-3</v>
      </c>
      <c r="C15" s="278">
        <v>0.1164</v>
      </c>
      <c r="D15" s="280">
        <v>2.5899999999999999E-2</v>
      </c>
    </row>
    <row r="16" spans="1:6" x14ac:dyDescent="0.3">
      <c r="A16" s="75" t="s">
        <v>22</v>
      </c>
      <c r="B16" s="277">
        <v>0</v>
      </c>
      <c r="C16" s="278">
        <v>0.1166</v>
      </c>
      <c r="D16" s="280">
        <v>3.8E-3</v>
      </c>
    </row>
    <row r="17" spans="1:4" x14ac:dyDescent="0.3">
      <c r="A17" s="75" t="s">
        <v>8</v>
      </c>
      <c r="B17" s="277">
        <v>0</v>
      </c>
      <c r="C17" s="278">
        <v>1.7000000000000001E-2</v>
      </c>
      <c r="D17" s="280">
        <v>1.52E-2</v>
      </c>
    </row>
    <row r="18" spans="1:4" x14ac:dyDescent="0.3">
      <c r="A18" s="75" t="s">
        <v>24</v>
      </c>
      <c r="B18" s="281">
        <v>1.16420372242226E-3</v>
      </c>
      <c r="C18" s="278">
        <v>2.2699999999999998E-2</v>
      </c>
      <c r="D18" s="280">
        <v>3.8100000000000002E-2</v>
      </c>
    </row>
    <row r="19" spans="1:4" x14ac:dyDescent="0.3">
      <c r="A19" s="75" t="s">
        <v>3</v>
      </c>
      <c r="B19" s="281">
        <v>1.16420372242226E-3</v>
      </c>
      <c r="C19" s="278">
        <v>7.0000000000000001E-3</v>
      </c>
      <c r="D19" s="280">
        <v>1.6400000000000001E-2</v>
      </c>
    </row>
    <row r="20" spans="1:4" x14ac:dyDescent="0.3">
      <c r="A20" s="75" t="s">
        <v>10</v>
      </c>
      <c r="B20" s="277">
        <v>0</v>
      </c>
      <c r="C20" s="278">
        <v>5.5999999999999999E-3</v>
      </c>
      <c r="D20" s="280">
        <v>2.2100000000000002E-2</v>
      </c>
    </row>
    <row r="21" spans="1:4" x14ac:dyDescent="0.3">
      <c r="A21" s="75" t="s">
        <v>29</v>
      </c>
      <c r="B21" s="277">
        <v>0</v>
      </c>
      <c r="C21" s="278">
        <v>2.6100000000000002E-2</v>
      </c>
      <c r="D21" s="280">
        <v>6.7000000000000002E-3</v>
      </c>
    </row>
    <row r="22" spans="1:4" x14ac:dyDescent="0.3">
      <c r="A22" s="75" t="s">
        <v>26</v>
      </c>
      <c r="B22" s="281">
        <v>1.16420372242226E-3</v>
      </c>
      <c r="C22" s="278">
        <v>1.04E-2</v>
      </c>
      <c r="D22" s="280">
        <v>6.7000000000000002E-3</v>
      </c>
    </row>
    <row r="23" spans="1:4" x14ac:dyDescent="0.3">
      <c r="A23" s="75" t="s">
        <v>6</v>
      </c>
      <c r="B23" s="277">
        <v>0</v>
      </c>
      <c r="C23" s="278">
        <v>2.5600000000000001E-2</v>
      </c>
      <c r="D23" s="280">
        <v>1.1599999999999999E-2</v>
      </c>
    </row>
    <row r="24" spans="1:4" x14ac:dyDescent="0.3">
      <c r="A24" s="75" t="s">
        <v>5</v>
      </c>
      <c r="B24" s="281">
        <v>1.16420372242226E-3</v>
      </c>
      <c r="C24" s="278">
        <v>5.5E-2</v>
      </c>
      <c r="D24" s="280">
        <v>2.5000000000000001E-2</v>
      </c>
    </row>
    <row r="25" spans="1:4" x14ac:dyDescent="0.3">
      <c r="A25" s="75" t="s">
        <v>23</v>
      </c>
      <c r="B25" s="281">
        <v>1.16420372242226E-3</v>
      </c>
      <c r="C25" s="278">
        <v>2.0000000000000001E-4</v>
      </c>
      <c r="D25" s="280">
        <v>5.8200000000000002E-2</v>
      </c>
    </row>
    <row r="26" spans="1:4" x14ac:dyDescent="0.3">
      <c r="A26" s="76" t="s">
        <v>16</v>
      </c>
      <c r="B26" s="283">
        <v>1.16420372242226E-3</v>
      </c>
      <c r="C26" s="279">
        <v>1.510482647244784E-2</v>
      </c>
      <c r="D26" s="282">
        <v>8.1362446746395076E-2</v>
      </c>
    </row>
    <row r="27" spans="1:4" ht="25.5" customHeight="1" x14ac:dyDescent="0.3">
      <c r="A27" s="308" t="s">
        <v>36</v>
      </c>
      <c r="B27" s="307"/>
      <c r="C27" s="307"/>
      <c r="D27" s="307"/>
    </row>
    <row r="28" spans="1:4" x14ac:dyDescent="0.3">
      <c r="A28" s="13" t="s">
        <v>139</v>
      </c>
    </row>
    <row r="29" spans="1:4" x14ac:dyDescent="0.3">
      <c r="A29" s="13" t="s">
        <v>140</v>
      </c>
    </row>
  </sheetData>
  <mergeCells count="1">
    <mergeCell ref="A27:D27"/>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3"/>
  <sheetViews>
    <sheetView tabSelected="1" workbookViewId="0">
      <selection activeCell="H35" sqref="H35"/>
    </sheetView>
  </sheetViews>
  <sheetFormatPr defaultColWidth="11.44140625" defaultRowHeight="13.2" x14ac:dyDescent="0.25"/>
  <cols>
    <col min="2" max="8" width="12.6640625" customWidth="1"/>
    <col min="9" max="9" width="14" customWidth="1"/>
    <col min="10" max="10" width="12.6640625" customWidth="1"/>
  </cols>
  <sheetData>
    <row r="1" spans="1:11" ht="13.8" x14ac:dyDescent="0.25">
      <c r="A1" s="10" t="s">
        <v>172</v>
      </c>
    </row>
    <row r="2" spans="1:11" ht="14.4" x14ac:dyDescent="0.3">
      <c r="B2" s="1"/>
      <c r="C2" s="1"/>
      <c r="D2" s="1"/>
      <c r="E2" s="1"/>
    </row>
    <row r="3" spans="1:11" ht="41.4" x14ac:dyDescent="0.25">
      <c r="A3" s="77" t="s">
        <v>0</v>
      </c>
      <c r="B3" s="78" t="s">
        <v>37</v>
      </c>
      <c r="C3" s="78" t="s">
        <v>38</v>
      </c>
      <c r="D3" s="78" t="s">
        <v>39</v>
      </c>
      <c r="E3" s="78" t="s">
        <v>40</v>
      </c>
      <c r="F3" s="78" t="s">
        <v>41</v>
      </c>
      <c r="G3" s="78" t="s">
        <v>42</v>
      </c>
      <c r="H3" s="78" t="s">
        <v>43</v>
      </c>
      <c r="I3" s="78" t="s">
        <v>44</v>
      </c>
      <c r="J3" s="78" t="s">
        <v>45</v>
      </c>
      <c r="K3" s="29"/>
    </row>
    <row r="4" spans="1:11" ht="13.8" x14ac:dyDescent="0.25">
      <c r="A4" s="5" t="s">
        <v>28</v>
      </c>
      <c r="B4" s="96">
        <v>0</v>
      </c>
      <c r="C4" s="90">
        <v>0.54769999999999996</v>
      </c>
      <c r="D4" s="96" t="s">
        <v>35</v>
      </c>
      <c r="E4" s="96">
        <v>0</v>
      </c>
      <c r="F4" s="90">
        <v>9.1499999999999998E-2</v>
      </c>
      <c r="G4" s="90">
        <v>0.13969999999999999</v>
      </c>
      <c r="H4" s="96" t="s">
        <v>35</v>
      </c>
      <c r="I4" s="90">
        <v>1.01E-2</v>
      </c>
      <c r="J4" s="90">
        <f t="shared" ref="J4:J28" si="0">SUM(B4:I4)</f>
        <v>0.78899999999999992</v>
      </c>
      <c r="K4" s="29"/>
    </row>
    <row r="5" spans="1:11" ht="13.8" x14ac:dyDescent="0.25">
      <c r="A5" s="5" t="s">
        <v>12</v>
      </c>
      <c r="B5" s="96">
        <v>0</v>
      </c>
      <c r="C5" s="90">
        <v>1.8243</v>
      </c>
      <c r="D5" s="96">
        <v>0</v>
      </c>
      <c r="E5" s="96">
        <v>0</v>
      </c>
      <c r="F5" s="90">
        <v>0.67979999999999996</v>
      </c>
      <c r="G5" s="90">
        <v>0.50339999999999996</v>
      </c>
      <c r="H5" s="97">
        <v>2.3099999999999999E-2</v>
      </c>
      <c r="I5" s="90">
        <v>5.3E-3</v>
      </c>
      <c r="J5" s="90">
        <f t="shared" si="0"/>
        <v>3.0359000000000003</v>
      </c>
      <c r="K5" s="29"/>
    </row>
    <row r="6" spans="1:11" ht="13.8" x14ac:dyDescent="0.25">
      <c r="A6" s="5" t="s">
        <v>4</v>
      </c>
      <c r="B6" s="96">
        <v>0</v>
      </c>
      <c r="C6" s="90">
        <v>0.2452</v>
      </c>
      <c r="D6" s="96">
        <v>0</v>
      </c>
      <c r="E6" s="96">
        <v>0</v>
      </c>
      <c r="F6" s="90">
        <v>0.35860000000000003</v>
      </c>
      <c r="G6" s="90">
        <v>0.1197</v>
      </c>
      <c r="H6" s="96">
        <v>0</v>
      </c>
      <c r="I6" s="96">
        <v>0</v>
      </c>
      <c r="J6" s="90">
        <f t="shared" si="0"/>
        <v>0.72350000000000003</v>
      </c>
      <c r="K6" s="29"/>
    </row>
    <row r="7" spans="1:11" ht="13.8" x14ac:dyDescent="0.25">
      <c r="A7" s="5" t="s">
        <v>13</v>
      </c>
      <c r="B7" s="96">
        <v>0</v>
      </c>
      <c r="C7" s="90">
        <v>0.16290000000000002</v>
      </c>
      <c r="D7" s="96">
        <v>0</v>
      </c>
      <c r="E7" s="96">
        <v>0</v>
      </c>
      <c r="F7" s="90">
        <v>8.8000000000000023E-2</v>
      </c>
      <c r="G7" s="90">
        <v>0.13569999999999999</v>
      </c>
      <c r="H7" s="96">
        <v>0</v>
      </c>
      <c r="I7" s="90">
        <v>5.1999999999999998E-3</v>
      </c>
      <c r="J7" s="90">
        <f t="shared" si="0"/>
        <v>0.39179999999999998</v>
      </c>
      <c r="K7" s="29"/>
    </row>
    <row r="8" spans="1:11" ht="13.8" x14ac:dyDescent="0.25">
      <c r="A8" s="5" t="s">
        <v>15</v>
      </c>
      <c r="B8" s="96">
        <v>0</v>
      </c>
      <c r="C8" s="90">
        <v>1.2004999999999999</v>
      </c>
      <c r="D8" s="96" t="s">
        <v>35</v>
      </c>
      <c r="E8" s="96">
        <v>0</v>
      </c>
      <c r="F8" s="90">
        <v>0.29949999999999993</v>
      </c>
      <c r="G8" s="90">
        <v>8.450000000000002E-2</v>
      </c>
      <c r="H8" s="96" t="s">
        <v>35</v>
      </c>
      <c r="I8" s="96">
        <v>0</v>
      </c>
      <c r="J8" s="90">
        <f t="shared" si="0"/>
        <v>1.5844999999999998</v>
      </c>
      <c r="K8" s="29"/>
    </row>
    <row r="9" spans="1:11" ht="13.8" x14ac:dyDescent="0.25">
      <c r="A9" s="5" t="s">
        <v>9</v>
      </c>
      <c r="B9" s="96" t="s">
        <v>35</v>
      </c>
      <c r="C9" s="90">
        <v>1.2403999999999999</v>
      </c>
      <c r="D9" s="96" t="s">
        <v>35</v>
      </c>
      <c r="E9" s="96">
        <v>0</v>
      </c>
      <c r="F9" s="90">
        <v>0.1086</v>
      </c>
      <c r="G9" s="90">
        <v>0.1489</v>
      </c>
      <c r="H9" s="96" t="s">
        <v>35</v>
      </c>
      <c r="I9" s="90">
        <v>1.14E-2</v>
      </c>
      <c r="J9" s="90">
        <f t="shared" si="0"/>
        <v>1.5093000000000001</v>
      </c>
      <c r="K9" s="29"/>
    </row>
    <row r="10" spans="1:11" ht="13.8" x14ac:dyDescent="0.25">
      <c r="A10" s="5" t="s">
        <v>30</v>
      </c>
      <c r="B10" s="96">
        <v>0</v>
      </c>
      <c r="C10" s="90">
        <v>1.5472999999999999</v>
      </c>
      <c r="D10" s="96" t="s">
        <v>35</v>
      </c>
      <c r="E10" s="96">
        <v>0</v>
      </c>
      <c r="F10" s="90">
        <v>0.23180000000000001</v>
      </c>
      <c r="G10" s="90">
        <v>9.3600000000000003E-2</v>
      </c>
      <c r="H10" s="96" t="s">
        <v>35</v>
      </c>
      <c r="I10" s="96" t="s">
        <v>35</v>
      </c>
      <c r="J10" s="90">
        <f t="shared" si="0"/>
        <v>1.8726999999999998</v>
      </c>
      <c r="K10" s="29"/>
    </row>
    <row r="11" spans="1:11" ht="13.8" x14ac:dyDescent="0.25">
      <c r="A11" s="86" t="s">
        <v>17</v>
      </c>
      <c r="B11" s="90">
        <v>0.1183</v>
      </c>
      <c r="C11" s="90">
        <v>0.88180000000000003</v>
      </c>
      <c r="D11" s="96" t="s">
        <v>35</v>
      </c>
      <c r="E11" s="96">
        <v>0</v>
      </c>
      <c r="F11" s="90">
        <v>0.18940000000000001</v>
      </c>
      <c r="G11" s="90">
        <v>3.9300000000000002E-2</v>
      </c>
      <c r="H11" s="90">
        <v>1.26E-2</v>
      </c>
      <c r="I11" s="96">
        <v>0</v>
      </c>
      <c r="J11" s="90">
        <f t="shared" si="0"/>
        <v>1.2414000000000001</v>
      </c>
      <c r="K11" s="29"/>
    </row>
    <row r="12" spans="1:11" ht="13.8" x14ac:dyDescent="0.25">
      <c r="A12" s="5" t="s">
        <v>31</v>
      </c>
      <c r="B12" s="96" t="s">
        <v>35</v>
      </c>
      <c r="C12" s="90">
        <v>0.56850000000000001</v>
      </c>
      <c r="D12" s="96" t="s">
        <v>35</v>
      </c>
      <c r="E12" s="96">
        <v>0</v>
      </c>
      <c r="F12" s="90">
        <v>9.2100000000000001E-2</v>
      </c>
      <c r="G12" s="90">
        <v>8.2199999999999995E-2</v>
      </c>
      <c r="H12" s="96" t="s">
        <v>35</v>
      </c>
      <c r="I12" s="96" t="s">
        <v>35</v>
      </c>
      <c r="J12" s="90">
        <f t="shared" si="0"/>
        <v>0.7427999999999999</v>
      </c>
      <c r="K12" s="29"/>
    </row>
    <row r="13" spans="1:11" ht="13.8" x14ac:dyDescent="0.25">
      <c r="A13" s="5" t="s">
        <v>25</v>
      </c>
      <c r="B13" s="96">
        <v>0</v>
      </c>
      <c r="C13" s="90">
        <v>0.32429999999999998</v>
      </c>
      <c r="D13" s="96" t="s">
        <v>35</v>
      </c>
      <c r="E13" s="96">
        <v>0</v>
      </c>
      <c r="F13" s="90">
        <v>1.2332000000000001</v>
      </c>
      <c r="G13" s="90">
        <v>0.64449999999999996</v>
      </c>
      <c r="H13" s="96" t="s">
        <v>35</v>
      </c>
      <c r="I13" s="96" t="s">
        <v>35</v>
      </c>
      <c r="J13" s="90">
        <v>0.44</v>
      </c>
      <c r="K13" s="29"/>
    </row>
    <row r="14" spans="1:11" ht="13.8" x14ac:dyDescent="0.25">
      <c r="A14" s="5" t="s">
        <v>2</v>
      </c>
      <c r="B14" s="96">
        <v>0</v>
      </c>
      <c r="C14" s="90">
        <v>0.73909999999999998</v>
      </c>
      <c r="D14" s="96" t="s">
        <v>35</v>
      </c>
      <c r="E14" s="96" t="s">
        <v>35</v>
      </c>
      <c r="F14" s="90">
        <v>0.20669999999999999</v>
      </c>
      <c r="G14" s="90">
        <v>0.10539999999999999</v>
      </c>
      <c r="H14" s="96" t="s">
        <v>35</v>
      </c>
      <c r="I14" s="96">
        <v>0</v>
      </c>
      <c r="J14" s="90">
        <f t="shared" si="0"/>
        <v>1.0511999999999999</v>
      </c>
      <c r="K14" s="29"/>
    </row>
    <row r="15" spans="1:11" ht="13.8" x14ac:dyDescent="0.25">
      <c r="A15" s="5" t="s">
        <v>27</v>
      </c>
      <c r="B15" s="96">
        <v>0</v>
      </c>
      <c r="C15" s="90">
        <v>2.3525</v>
      </c>
      <c r="D15" s="96">
        <v>0</v>
      </c>
      <c r="E15" s="96">
        <v>0</v>
      </c>
      <c r="F15" s="90">
        <v>0.46880000000000005</v>
      </c>
      <c r="G15" s="90">
        <v>0.11460000000000001</v>
      </c>
      <c r="H15" s="96" t="s">
        <v>35</v>
      </c>
      <c r="I15" s="96" t="s">
        <v>35</v>
      </c>
      <c r="J15" s="90">
        <f t="shared" si="0"/>
        <v>2.9358999999999997</v>
      </c>
      <c r="K15" s="29"/>
    </row>
    <row r="16" spans="1:11" ht="13.8" x14ac:dyDescent="0.25">
      <c r="A16" s="5" t="s">
        <v>18</v>
      </c>
      <c r="B16" s="90">
        <v>2.4899999999999999E-2</v>
      </c>
      <c r="C16" s="90">
        <v>0.11700000000000001</v>
      </c>
      <c r="D16" s="96" t="s">
        <v>35</v>
      </c>
      <c r="E16" s="96" t="s">
        <v>35</v>
      </c>
      <c r="F16" s="90">
        <v>0.39700000000000002</v>
      </c>
      <c r="G16" s="90">
        <v>0.2596</v>
      </c>
      <c r="H16" s="96">
        <v>0</v>
      </c>
      <c r="I16" s="96" t="s">
        <v>35</v>
      </c>
      <c r="J16" s="90">
        <f t="shared" si="0"/>
        <v>0.79849999999999999</v>
      </c>
      <c r="K16" s="29"/>
    </row>
    <row r="17" spans="1:11" ht="13.8" x14ac:dyDescent="0.25">
      <c r="A17" s="5" t="s">
        <v>19</v>
      </c>
      <c r="B17" s="96" t="s">
        <v>35</v>
      </c>
      <c r="C17" s="90">
        <v>0.39860000000000001</v>
      </c>
      <c r="D17" s="96">
        <v>0</v>
      </c>
      <c r="E17" s="96" t="s">
        <v>35</v>
      </c>
      <c r="F17" s="90">
        <v>0.121</v>
      </c>
      <c r="G17" s="90">
        <v>0.17660000000000001</v>
      </c>
      <c r="H17" s="96" t="s">
        <v>35</v>
      </c>
      <c r="I17" s="96" t="s">
        <v>35</v>
      </c>
      <c r="J17" s="90">
        <f t="shared" si="0"/>
        <v>0.69620000000000004</v>
      </c>
      <c r="K17" s="29"/>
    </row>
    <row r="18" spans="1:11" ht="13.8" x14ac:dyDescent="0.25">
      <c r="A18" s="5" t="s">
        <v>22</v>
      </c>
      <c r="B18" s="96">
        <v>0</v>
      </c>
      <c r="C18" s="90">
        <v>0.5323</v>
      </c>
      <c r="D18" s="96">
        <v>0</v>
      </c>
      <c r="E18" s="96">
        <v>0</v>
      </c>
      <c r="F18" s="90">
        <v>0.15140000000000001</v>
      </c>
      <c r="G18" s="90">
        <v>6.88E-2</v>
      </c>
      <c r="H18" s="96" t="s">
        <v>35</v>
      </c>
      <c r="I18" s="96" t="s">
        <v>35</v>
      </c>
      <c r="J18" s="90">
        <f t="shared" si="0"/>
        <v>0.75249999999999995</v>
      </c>
      <c r="K18" s="29"/>
    </row>
    <row r="19" spans="1:11" ht="13.8" x14ac:dyDescent="0.25">
      <c r="A19" s="5" t="s">
        <v>46</v>
      </c>
      <c r="B19" s="96">
        <v>0</v>
      </c>
      <c r="C19" s="90">
        <v>0.35980000000000001</v>
      </c>
      <c r="D19" s="96">
        <v>0</v>
      </c>
      <c r="E19" s="96">
        <v>0</v>
      </c>
      <c r="F19" s="90">
        <v>0.51039999999999996</v>
      </c>
      <c r="G19" s="90">
        <v>0.55640000000000001</v>
      </c>
      <c r="H19" s="96">
        <v>0</v>
      </c>
      <c r="I19" s="96">
        <v>0</v>
      </c>
      <c r="J19" s="90">
        <f t="shared" si="0"/>
        <v>1.4266000000000001</v>
      </c>
      <c r="K19" s="29"/>
    </row>
    <row r="20" spans="1:11" ht="13.8" x14ac:dyDescent="0.25">
      <c r="A20" s="5" t="s">
        <v>24</v>
      </c>
      <c r="B20" s="96" t="s">
        <v>35</v>
      </c>
      <c r="C20" s="90">
        <v>0.1971</v>
      </c>
      <c r="D20" s="96" t="s">
        <v>35</v>
      </c>
      <c r="E20" s="96">
        <v>0</v>
      </c>
      <c r="F20" s="90">
        <v>0.14849999999999999</v>
      </c>
      <c r="G20" s="90">
        <v>0.11459999999999999</v>
      </c>
      <c r="H20" s="97">
        <v>1E-4</v>
      </c>
      <c r="I20" s="96">
        <v>0</v>
      </c>
      <c r="J20" s="90">
        <f t="shared" si="0"/>
        <v>0.46029999999999999</v>
      </c>
      <c r="K20" s="29"/>
    </row>
    <row r="21" spans="1:11" ht="13.8" x14ac:dyDescent="0.25">
      <c r="A21" s="5" t="s">
        <v>1</v>
      </c>
      <c r="B21" s="96" t="s">
        <v>35</v>
      </c>
      <c r="C21" s="90">
        <v>0.9294</v>
      </c>
      <c r="D21" s="96" t="s">
        <v>35</v>
      </c>
      <c r="E21" s="96" t="s">
        <v>35</v>
      </c>
      <c r="F21" s="90">
        <v>0.1147</v>
      </c>
      <c r="G21" s="90">
        <v>0.26429999999999998</v>
      </c>
      <c r="H21" s="90">
        <v>1.44E-2</v>
      </c>
      <c r="I21" s="96" t="s">
        <v>35</v>
      </c>
      <c r="J21" s="90">
        <f t="shared" si="0"/>
        <v>1.3228</v>
      </c>
      <c r="K21" s="29"/>
    </row>
    <row r="22" spans="1:11" ht="13.8" x14ac:dyDescent="0.25">
      <c r="A22" s="5" t="s">
        <v>3</v>
      </c>
      <c r="B22" s="96" t="s">
        <v>35</v>
      </c>
      <c r="C22" s="90">
        <v>1.2521</v>
      </c>
      <c r="D22" s="96" t="s">
        <v>35</v>
      </c>
      <c r="E22" s="96" t="s">
        <v>35</v>
      </c>
      <c r="F22" s="90">
        <v>0.14680000000000001</v>
      </c>
      <c r="G22" s="90">
        <v>3.7000000000000002E-3</v>
      </c>
      <c r="H22" s="96" t="s">
        <v>35</v>
      </c>
      <c r="I22" s="90">
        <v>1.2800000000000001E-2</v>
      </c>
      <c r="J22" s="90">
        <f t="shared" si="0"/>
        <v>1.4154</v>
      </c>
      <c r="K22" s="29"/>
    </row>
    <row r="23" spans="1:11" ht="13.8" x14ac:dyDescent="0.25">
      <c r="A23" s="5" t="s">
        <v>10</v>
      </c>
      <c r="B23" s="96">
        <v>0</v>
      </c>
      <c r="C23" s="90">
        <v>0.28070000000000001</v>
      </c>
      <c r="D23" s="96" t="s">
        <v>35</v>
      </c>
      <c r="E23" s="96" t="s">
        <v>35</v>
      </c>
      <c r="F23" s="90">
        <v>0.53039999999999998</v>
      </c>
      <c r="G23" s="90">
        <v>0.2666</v>
      </c>
      <c r="H23" s="96" t="s">
        <v>35</v>
      </c>
      <c r="I23" s="90">
        <v>5.8999999999999999E-3</v>
      </c>
      <c r="J23" s="90">
        <f t="shared" si="0"/>
        <v>1.0835999999999999</v>
      </c>
      <c r="K23" s="29"/>
    </row>
    <row r="24" spans="1:11" ht="13.8" x14ac:dyDescent="0.25">
      <c r="A24" s="5" t="s">
        <v>29</v>
      </c>
      <c r="B24" s="96">
        <v>0</v>
      </c>
      <c r="C24" s="90">
        <v>0.73839999999999995</v>
      </c>
      <c r="D24" s="96">
        <v>0</v>
      </c>
      <c r="E24" s="96">
        <v>0</v>
      </c>
      <c r="F24" s="90">
        <v>0.34379999999999999</v>
      </c>
      <c r="G24" s="90">
        <v>4.4200000000000003E-2</v>
      </c>
      <c r="H24" s="96">
        <v>0</v>
      </c>
      <c r="I24" s="90">
        <v>5.5999999999999999E-3</v>
      </c>
      <c r="J24" s="90">
        <f t="shared" si="0"/>
        <v>1.1319999999999999</v>
      </c>
      <c r="K24" s="29"/>
    </row>
    <row r="25" spans="1:11" ht="13.8" x14ac:dyDescent="0.25">
      <c r="A25" s="5" t="s">
        <v>84</v>
      </c>
      <c r="B25" s="96">
        <v>0</v>
      </c>
      <c r="C25" s="90">
        <v>0.20019999999999999</v>
      </c>
      <c r="D25" s="96">
        <v>0</v>
      </c>
      <c r="E25" s="96">
        <v>0</v>
      </c>
      <c r="F25" s="90">
        <v>0.39929999999999999</v>
      </c>
      <c r="G25" s="90">
        <v>0.1895</v>
      </c>
      <c r="H25" s="96" t="s">
        <v>35</v>
      </c>
      <c r="I25" s="96">
        <v>0</v>
      </c>
      <c r="J25" s="90">
        <f t="shared" si="0"/>
        <v>0.78899999999999992</v>
      </c>
      <c r="K25" s="29"/>
    </row>
    <row r="26" spans="1:11" ht="13.8" x14ac:dyDescent="0.25">
      <c r="A26" s="5" t="s">
        <v>26</v>
      </c>
      <c r="B26" s="96">
        <v>0</v>
      </c>
      <c r="C26" s="90">
        <v>0.36630000000000001</v>
      </c>
      <c r="D26" s="96">
        <v>0</v>
      </c>
      <c r="E26" s="96" t="s">
        <v>35</v>
      </c>
      <c r="F26" s="90">
        <v>0.1913</v>
      </c>
      <c r="G26" s="90">
        <v>0.1235</v>
      </c>
      <c r="H26" s="96" t="s">
        <v>35</v>
      </c>
      <c r="I26" s="90">
        <v>0.01</v>
      </c>
      <c r="J26" s="90">
        <v>0.69</v>
      </c>
      <c r="K26" s="29"/>
    </row>
    <row r="27" spans="1:11" ht="13.8" x14ac:dyDescent="0.25">
      <c r="A27" s="5" t="s">
        <v>6</v>
      </c>
      <c r="B27" s="96">
        <v>0</v>
      </c>
      <c r="C27" s="90">
        <v>0.67049999999999998</v>
      </c>
      <c r="D27" s="96">
        <v>0</v>
      </c>
      <c r="E27" s="96">
        <v>0</v>
      </c>
      <c r="F27" s="90">
        <v>8.9300000000000004E-2</v>
      </c>
      <c r="G27" s="90">
        <v>0.1139</v>
      </c>
      <c r="H27" s="96" t="s">
        <v>35</v>
      </c>
      <c r="I27" s="90">
        <v>1.1299999999999999E-2</v>
      </c>
      <c r="J27" s="90">
        <f t="shared" si="0"/>
        <v>0.88500000000000001</v>
      </c>
      <c r="K27" s="29"/>
    </row>
    <row r="28" spans="1:11" ht="13.8" x14ac:dyDescent="0.25">
      <c r="A28" s="5" t="s">
        <v>21</v>
      </c>
      <c r="B28" s="96">
        <v>0</v>
      </c>
      <c r="C28" s="90">
        <v>0.21540000000000001</v>
      </c>
      <c r="D28" s="96">
        <v>0</v>
      </c>
      <c r="E28" s="96">
        <v>0</v>
      </c>
      <c r="F28" s="90">
        <v>0.1061</v>
      </c>
      <c r="G28" s="90">
        <v>0.13059999999999999</v>
      </c>
      <c r="H28" s="96">
        <v>0</v>
      </c>
      <c r="I28" s="90">
        <v>1.09E-2</v>
      </c>
      <c r="J28" s="90">
        <f t="shared" si="0"/>
        <v>0.46300000000000002</v>
      </c>
      <c r="K28" s="29"/>
    </row>
    <row r="29" spans="1:11" ht="13.8" x14ac:dyDescent="0.25">
      <c r="A29" s="79" t="s">
        <v>16</v>
      </c>
      <c r="B29" s="98">
        <v>2.267258805828232E-2</v>
      </c>
      <c r="C29" s="98">
        <v>0.52917947257701892</v>
      </c>
      <c r="D29" s="99" t="s">
        <v>35</v>
      </c>
      <c r="E29" s="99" t="s">
        <v>35</v>
      </c>
      <c r="F29" s="98">
        <v>0.26623200811255054</v>
      </c>
      <c r="G29" s="98">
        <v>0.15961645949134262</v>
      </c>
      <c r="H29" s="99" t="s">
        <v>35</v>
      </c>
      <c r="I29" s="99" t="s">
        <v>35</v>
      </c>
      <c r="J29" s="100">
        <v>1.010517448412777</v>
      </c>
      <c r="K29" s="29"/>
    </row>
    <row r="30" spans="1:11" ht="13.8" x14ac:dyDescent="0.25">
      <c r="A30" s="71"/>
      <c r="B30" s="71"/>
      <c r="C30" s="71"/>
      <c r="D30" s="71"/>
      <c r="E30" s="71"/>
      <c r="F30" s="71"/>
      <c r="G30" s="71"/>
      <c r="H30" s="71"/>
      <c r="I30" s="71"/>
      <c r="J30" s="71"/>
      <c r="K30" s="29"/>
    </row>
    <row r="31" spans="1:11" ht="13.8" x14ac:dyDescent="0.25">
      <c r="A31" s="285" t="s">
        <v>130</v>
      </c>
      <c r="B31" s="6"/>
      <c r="C31" s="71"/>
      <c r="D31" s="71"/>
      <c r="E31" s="71"/>
      <c r="F31" s="71"/>
      <c r="G31" s="71"/>
      <c r="H31" s="71"/>
      <c r="I31" s="71"/>
      <c r="J31" s="71"/>
      <c r="K31" s="29"/>
    </row>
    <row r="32" spans="1:11" ht="13.8" x14ac:dyDescent="0.25">
      <c r="A32" s="286" t="s">
        <v>168</v>
      </c>
      <c r="B32" s="87"/>
      <c r="C32" s="88"/>
      <c r="D32" s="88"/>
      <c r="E32" s="88"/>
      <c r="F32" s="88"/>
      <c r="G32" s="88"/>
      <c r="H32" s="88"/>
      <c r="I32" s="88"/>
      <c r="J32" s="88"/>
      <c r="K32" s="29"/>
    </row>
    <row r="33" spans="1:11" x14ac:dyDescent="0.25">
      <c r="A33" s="29"/>
      <c r="B33" s="29"/>
      <c r="C33" s="29"/>
      <c r="D33" s="29"/>
      <c r="E33" s="29"/>
      <c r="F33" s="29"/>
      <c r="G33" s="29"/>
      <c r="H33" s="29"/>
      <c r="I33" s="29"/>
      <c r="J33" s="29"/>
      <c r="K33" s="29"/>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35"/>
  <sheetViews>
    <sheetView workbookViewId="0">
      <selection activeCell="J38" sqref="J38"/>
    </sheetView>
  </sheetViews>
  <sheetFormatPr defaultColWidth="11.44140625" defaultRowHeight="13.2" x14ac:dyDescent="0.25"/>
  <cols>
    <col min="1" max="1" width="14" customWidth="1"/>
    <col min="2" max="10" width="15.6640625" customWidth="1"/>
  </cols>
  <sheetData>
    <row r="1" spans="1:12" ht="13.8" x14ac:dyDescent="0.25">
      <c r="A1" s="9" t="s">
        <v>173</v>
      </c>
    </row>
    <row r="3" spans="1:12" ht="41.4" x14ac:dyDescent="0.25">
      <c r="A3" s="74" t="s">
        <v>0</v>
      </c>
      <c r="B3" s="81" t="s">
        <v>37</v>
      </c>
      <c r="C3" s="81" t="s">
        <v>38</v>
      </c>
      <c r="D3" s="81" t="s">
        <v>39</v>
      </c>
      <c r="E3" s="81" t="s">
        <v>40</v>
      </c>
      <c r="F3" s="81" t="s">
        <v>41</v>
      </c>
      <c r="G3" s="81" t="s">
        <v>42</v>
      </c>
      <c r="H3" s="81" t="s">
        <v>43</v>
      </c>
      <c r="I3" s="81" t="s">
        <v>44</v>
      </c>
      <c r="J3" s="81" t="s">
        <v>45</v>
      </c>
      <c r="K3" s="29"/>
      <c r="L3" s="29"/>
    </row>
    <row r="4" spans="1:12" ht="13.8" x14ac:dyDescent="0.25">
      <c r="A4" s="104" t="s">
        <v>12</v>
      </c>
      <c r="B4" s="106">
        <v>0</v>
      </c>
      <c r="C4" s="107">
        <v>6.4000000000000003E-3</v>
      </c>
      <c r="D4" s="108">
        <v>1.0500000000000001E-2</v>
      </c>
      <c r="E4" s="108">
        <v>0</v>
      </c>
      <c r="F4" s="108">
        <v>5.91E-2</v>
      </c>
      <c r="G4" s="108">
        <v>3.3999999999999998E-3</v>
      </c>
      <c r="H4" s="108">
        <v>8.8000000000000005E-3</v>
      </c>
      <c r="I4" s="107">
        <v>1.21E-2</v>
      </c>
      <c r="J4" s="107">
        <v>0.1003</v>
      </c>
      <c r="K4" s="29"/>
      <c r="L4" s="29"/>
    </row>
    <row r="5" spans="1:12" ht="13.8" x14ac:dyDescent="0.25">
      <c r="A5" s="104" t="s">
        <v>4</v>
      </c>
      <c r="B5" s="106">
        <v>0</v>
      </c>
      <c r="C5" s="107">
        <v>5.0000000000000001E-4</v>
      </c>
      <c r="D5" s="109">
        <v>0</v>
      </c>
      <c r="E5" s="109">
        <v>0</v>
      </c>
      <c r="F5" s="108">
        <v>3.0300000000000001E-2</v>
      </c>
      <c r="G5" s="108">
        <v>4.0000000000000002E-4</v>
      </c>
      <c r="H5" s="108">
        <v>1E-3</v>
      </c>
      <c r="I5" s="107">
        <v>1E-4</v>
      </c>
      <c r="J5" s="107">
        <v>3.2300000000000002E-2</v>
      </c>
      <c r="K5" s="29"/>
      <c r="L5" s="29"/>
    </row>
    <row r="6" spans="1:12" ht="13.8" x14ac:dyDescent="0.25">
      <c r="A6" s="104" t="s">
        <v>13</v>
      </c>
      <c r="B6" s="106">
        <v>0</v>
      </c>
      <c r="C6" s="107">
        <v>5.9999999999999995E-4</v>
      </c>
      <c r="D6" s="108">
        <v>1.3899999999999999E-2</v>
      </c>
      <c r="E6" s="108">
        <v>1.8E-3</v>
      </c>
      <c r="F6" s="108">
        <v>5.0700000000000002E-2</v>
      </c>
      <c r="G6" s="108">
        <v>1E-3</v>
      </c>
      <c r="H6" s="108">
        <v>8.8999999999999999E-3</v>
      </c>
      <c r="I6" s="107">
        <v>9.4999999999999998E-3</v>
      </c>
      <c r="J6" s="107">
        <v>8.6400000000000018E-2</v>
      </c>
      <c r="K6" s="29"/>
      <c r="L6" s="29"/>
    </row>
    <row r="7" spans="1:12" ht="13.8" x14ac:dyDescent="0.25">
      <c r="A7" s="104" t="s">
        <v>15</v>
      </c>
      <c r="B7" s="106">
        <v>0</v>
      </c>
      <c r="C7" s="107">
        <v>3.2000000000000002E-3</v>
      </c>
      <c r="D7" s="108">
        <v>1.0200000000000001E-2</v>
      </c>
      <c r="E7" s="108">
        <v>2.8999999999999998E-3</v>
      </c>
      <c r="F7" s="108">
        <v>0.1273</v>
      </c>
      <c r="G7" s="108">
        <v>6.1999999999999998E-3</v>
      </c>
      <c r="H7" s="108">
        <v>1.1300000000000001E-2</v>
      </c>
      <c r="I7" s="107">
        <v>3.8800000000000001E-2</v>
      </c>
      <c r="J7" s="107">
        <v>0.19990000000000002</v>
      </c>
      <c r="K7" s="29"/>
      <c r="L7" s="29"/>
    </row>
    <row r="8" spans="1:12" ht="13.8" x14ac:dyDescent="0.25">
      <c r="A8" s="104" t="s">
        <v>9</v>
      </c>
      <c r="B8" s="106">
        <v>0</v>
      </c>
      <c r="C8" s="107">
        <v>8.2000000000000007E-3</v>
      </c>
      <c r="D8" s="108">
        <v>9.7000000000000003E-3</v>
      </c>
      <c r="E8" s="109">
        <v>0</v>
      </c>
      <c r="F8" s="108">
        <v>4.5100000000000001E-2</v>
      </c>
      <c r="G8" s="108">
        <v>1E-3</v>
      </c>
      <c r="H8" s="108">
        <v>2.3E-3</v>
      </c>
      <c r="I8" s="107">
        <v>9.6000000000000009E-3</v>
      </c>
      <c r="J8" s="107">
        <v>7.5899999999999995E-2</v>
      </c>
      <c r="K8" s="29"/>
      <c r="L8" s="29"/>
    </row>
    <row r="9" spans="1:12" ht="13.8" x14ac:dyDescent="0.25">
      <c r="A9" s="104" t="s">
        <v>65</v>
      </c>
      <c r="B9" s="106">
        <v>0</v>
      </c>
      <c r="C9" s="107">
        <v>1.29E-2</v>
      </c>
      <c r="D9" s="108">
        <v>8.5000000000000006E-3</v>
      </c>
      <c r="E9" s="109">
        <v>0</v>
      </c>
      <c r="F9" s="108">
        <v>4.0500000000000001E-2</v>
      </c>
      <c r="G9" s="108">
        <v>2E-3</v>
      </c>
      <c r="H9" s="108">
        <v>2.6999999999999997E-3</v>
      </c>
      <c r="I9" s="107">
        <v>1.2E-2</v>
      </c>
      <c r="J9" s="107">
        <v>7.8599999999999989E-2</v>
      </c>
      <c r="K9" s="29"/>
      <c r="L9" s="29"/>
    </row>
    <row r="10" spans="1:12" ht="13.8" x14ac:dyDescent="0.25">
      <c r="A10" s="104" t="s">
        <v>17</v>
      </c>
      <c r="B10" s="106">
        <v>0</v>
      </c>
      <c r="C10" s="106">
        <v>0</v>
      </c>
      <c r="D10" s="108">
        <v>0.1129</v>
      </c>
      <c r="E10" s="109">
        <v>0</v>
      </c>
      <c r="F10" s="108">
        <v>7.1599999999999997E-2</v>
      </c>
      <c r="G10" s="108">
        <v>2.7000000000000001E-3</v>
      </c>
      <c r="H10" s="108">
        <v>5.7999999999999996E-3</v>
      </c>
      <c r="I10" s="107">
        <v>1.9200000000000002E-2</v>
      </c>
      <c r="J10" s="107">
        <v>0.21220000000000003</v>
      </c>
      <c r="K10" s="29"/>
      <c r="L10" s="29"/>
    </row>
    <row r="11" spans="1:12" ht="13.8" x14ac:dyDescent="0.25">
      <c r="A11" s="104" t="s">
        <v>25</v>
      </c>
      <c r="B11" s="106">
        <v>0</v>
      </c>
      <c r="C11" s="107">
        <v>8.9999999999999998E-4</v>
      </c>
      <c r="D11" s="108">
        <v>2.9600000000000001E-2</v>
      </c>
      <c r="E11" s="109">
        <v>0</v>
      </c>
      <c r="F11" s="108">
        <v>3.5199999999999995E-2</v>
      </c>
      <c r="G11" s="108">
        <v>5.4000000000000003E-3</v>
      </c>
      <c r="H11" s="108">
        <v>8.0999999999999996E-3</v>
      </c>
      <c r="I11" s="107">
        <v>4.0800000000000003E-2</v>
      </c>
      <c r="J11" s="107">
        <v>0.11999999999999998</v>
      </c>
      <c r="K11" s="29"/>
      <c r="L11" s="29"/>
    </row>
    <row r="12" spans="1:12" ht="13.8" x14ac:dyDescent="0.25">
      <c r="A12" s="104" t="s">
        <v>2</v>
      </c>
      <c r="B12" s="106">
        <v>0</v>
      </c>
      <c r="C12" s="107">
        <v>6.9999999999999999E-4</v>
      </c>
      <c r="D12" s="108">
        <v>6.7999999999999996E-3</v>
      </c>
      <c r="E12" s="109">
        <v>0</v>
      </c>
      <c r="F12" s="108">
        <v>2.2100000000000002E-2</v>
      </c>
      <c r="G12" s="108">
        <v>8.9999999999999998E-4</v>
      </c>
      <c r="H12" s="108">
        <v>5.7999999999999996E-3</v>
      </c>
      <c r="I12" s="107">
        <v>6.7999999999999996E-3</v>
      </c>
      <c r="J12" s="107">
        <v>4.3099999999999999E-2</v>
      </c>
      <c r="K12" s="29"/>
      <c r="L12" s="29"/>
    </row>
    <row r="13" spans="1:12" ht="13.8" x14ac:dyDescent="0.25">
      <c r="A13" s="104" t="s">
        <v>7</v>
      </c>
      <c r="B13" s="106">
        <v>0</v>
      </c>
      <c r="C13" s="107">
        <v>1.6000000000000001E-3</v>
      </c>
      <c r="D13" s="108">
        <v>1.9800000000000002E-2</v>
      </c>
      <c r="E13" s="109">
        <v>0</v>
      </c>
      <c r="F13" s="108">
        <v>2.8799999999999999E-2</v>
      </c>
      <c r="G13" s="108">
        <v>7.3000000000000001E-3</v>
      </c>
      <c r="H13" s="108">
        <v>3.1000000000000003E-3</v>
      </c>
      <c r="I13" s="107">
        <v>3.9E-2</v>
      </c>
      <c r="J13" s="107">
        <v>9.9600000000000008E-2</v>
      </c>
      <c r="K13" s="29"/>
      <c r="L13" s="29"/>
    </row>
    <row r="14" spans="1:12" ht="13.8" x14ac:dyDescent="0.25">
      <c r="A14" s="104" t="s">
        <v>18</v>
      </c>
      <c r="B14" s="106">
        <v>0</v>
      </c>
      <c r="C14" s="107">
        <v>2.0000000000000001E-4</v>
      </c>
      <c r="D14" s="108">
        <v>1.3599999999999999E-2</v>
      </c>
      <c r="E14" s="108">
        <v>3.5000000000000001E-3</v>
      </c>
      <c r="F14" s="108">
        <v>7.2400000000000006E-2</v>
      </c>
      <c r="G14" s="108">
        <v>9.2999999999999992E-3</v>
      </c>
      <c r="H14" s="108">
        <v>1.11E-2</v>
      </c>
      <c r="I14" s="107">
        <v>2.81E-2</v>
      </c>
      <c r="J14" s="107">
        <v>0.13820000000000002</v>
      </c>
      <c r="K14" s="29"/>
      <c r="L14" s="29"/>
    </row>
    <row r="15" spans="1:12" ht="13.8" x14ac:dyDescent="0.25">
      <c r="A15" s="104" t="s">
        <v>19</v>
      </c>
      <c r="B15" s="106">
        <v>0</v>
      </c>
      <c r="C15" s="107">
        <v>1.1999999999999999E-3</v>
      </c>
      <c r="D15" s="108">
        <v>2.7000000000000001E-3</v>
      </c>
      <c r="E15" s="109">
        <v>0</v>
      </c>
      <c r="F15" s="108">
        <v>3.6600000000000001E-2</v>
      </c>
      <c r="G15" s="108">
        <v>4.1999999999999997E-3</v>
      </c>
      <c r="H15" s="108">
        <v>2.8E-3</v>
      </c>
      <c r="I15" s="107">
        <v>2.9999999999999997E-4</v>
      </c>
      <c r="J15" s="107">
        <v>4.7800000000000002E-2</v>
      </c>
      <c r="K15" s="29"/>
      <c r="L15" s="29"/>
    </row>
    <row r="16" spans="1:12" ht="13.8" x14ac:dyDescent="0.25">
      <c r="A16" s="104" t="s">
        <v>22</v>
      </c>
      <c r="B16" s="106">
        <v>0</v>
      </c>
      <c r="C16" s="107">
        <v>3.5999999999999999E-3</v>
      </c>
      <c r="D16" s="109">
        <v>0</v>
      </c>
      <c r="E16" s="109">
        <v>0</v>
      </c>
      <c r="F16" s="108">
        <v>3.0300000000000001E-2</v>
      </c>
      <c r="G16" s="108">
        <v>1.5E-3</v>
      </c>
      <c r="H16" s="108">
        <v>4.5000000000000005E-3</v>
      </c>
      <c r="I16" s="107">
        <v>3.2000000000000002E-3</v>
      </c>
      <c r="J16" s="107">
        <v>4.3100000000000006E-2</v>
      </c>
      <c r="K16" s="29"/>
      <c r="L16" s="29"/>
    </row>
    <row r="17" spans="1:12" ht="13.8" x14ac:dyDescent="0.25">
      <c r="A17" s="104" t="s">
        <v>8</v>
      </c>
      <c r="B17" s="106">
        <v>0</v>
      </c>
      <c r="C17" s="107">
        <v>1E-4</v>
      </c>
      <c r="D17" s="108">
        <v>5.0000000000000001E-3</v>
      </c>
      <c r="E17" s="109">
        <v>0</v>
      </c>
      <c r="F17" s="108">
        <v>4.4300000000000006E-2</v>
      </c>
      <c r="G17" s="108">
        <v>3.8999999999999998E-3</v>
      </c>
      <c r="H17" s="108">
        <v>5.0999999999999995E-3</v>
      </c>
      <c r="I17" s="107">
        <v>6.8999999999999999E-3</v>
      </c>
      <c r="J17" s="107">
        <v>6.5300000000000011E-2</v>
      </c>
      <c r="K17" s="29"/>
      <c r="L17" s="29"/>
    </row>
    <row r="18" spans="1:12" ht="13.8" x14ac:dyDescent="0.25">
      <c r="A18" s="104" t="s">
        <v>24</v>
      </c>
      <c r="B18" s="106">
        <v>0</v>
      </c>
      <c r="C18" s="106">
        <v>0</v>
      </c>
      <c r="D18" s="108">
        <v>3.9600000000000003E-2</v>
      </c>
      <c r="E18" s="109">
        <v>0</v>
      </c>
      <c r="F18" s="108">
        <v>4.2900000000000001E-2</v>
      </c>
      <c r="G18" s="108">
        <v>1.5699999999999999E-2</v>
      </c>
      <c r="H18" s="108">
        <v>2.3E-3</v>
      </c>
      <c r="I18" s="107">
        <v>4.3999999999999994E-3</v>
      </c>
      <c r="J18" s="107">
        <v>0.10490000000000001</v>
      </c>
      <c r="K18" s="29"/>
      <c r="L18" s="29"/>
    </row>
    <row r="19" spans="1:12" ht="13.8" x14ac:dyDescent="0.25">
      <c r="A19" s="104" t="s">
        <v>3</v>
      </c>
      <c r="B19" s="106">
        <v>0</v>
      </c>
      <c r="C19" s="106">
        <v>0</v>
      </c>
      <c r="D19" s="108">
        <v>6.3E-3</v>
      </c>
      <c r="E19" s="108">
        <v>5.0000000000000001E-4</v>
      </c>
      <c r="F19" s="108">
        <v>2.9199999999999997E-2</v>
      </c>
      <c r="G19" s="108">
        <v>1E-4</v>
      </c>
      <c r="H19" s="108">
        <v>1.5999999999999999E-3</v>
      </c>
      <c r="I19" s="107">
        <v>1.0100000000000001E-2</v>
      </c>
      <c r="J19" s="107">
        <v>4.7799999999999995E-2</v>
      </c>
      <c r="K19" s="29"/>
      <c r="L19" s="29"/>
    </row>
    <row r="20" spans="1:12" ht="13.8" x14ac:dyDescent="0.25">
      <c r="A20" s="104" t="s">
        <v>10</v>
      </c>
      <c r="B20" s="106">
        <v>0</v>
      </c>
      <c r="C20" s="107">
        <v>5.9999999999999995E-4</v>
      </c>
      <c r="D20" s="108">
        <v>6.7000000000000002E-3</v>
      </c>
      <c r="E20" s="108">
        <v>4.0000000000000002E-4</v>
      </c>
      <c r="F20" s="108">
        <v>5.5100000000000003E-2</v>
      </c>
      <c r="G20" s="108">
        <v>2.3999999999999998E-3</v>
      </c>
      <c r="H20" s="108">
        <v>3.6999999999999997E-3</v>
      </c>
      <c r="I20" s="107">
        <v>8.0099999999999991E-2</v>
      </c>
      <c r="J20" s="107">
        <v>0.14900000000000002</v>
      </c>
      <c r="K20" s="29"/>
      <c r="L20" s="29"/>
    </row>
    <row r="21" spans="1:12" ht="13.8" x14ac:dyDescent="0.25">
      <c r="A21" s="104" t="s">
        <v>29</v>
      </c>
      <c r="B21" s="106">
        <v>0</v>
      </c>
      <c r="C21" s="107">
        <v>5.0000000000000001E-4</v>
      </c>
      <c r="D21" s="108">
        <v>2.64E-2</v>
      </c>
      <c r="E21" s="108">
        <v>4.0000000000000001E-3</v>
      </c>
      <c r="F21" s="108">
        <v>4.4899999999999995E-2</v>
      </c>
      <c r="G21" s="108">
        <v>4.1000000000000003E-3</v>
      </c>
      <c r="H21" s="108">
        <v>1.35E-2</v>
      </c>
      <c r="I21" s="107">
        <v>2.1000000000000005E-2</v>
      </c>
      <c r="J21" s="107">
        <v>0.1144</v>
      </c>
      <c r="K21" s="29"/>
      <c r="L21" s="29"/>
    </row>
    <row r="22" spans="1:12" ht="13.8" x14ac:dyDescent="0.25">
      <c r="A22" s="104" t="s">
        <v>26</v>
      </c>
      <c r="B22" s="106">
        <v>0</v>
      </c>
      <c r="C22" s="107">
        <v>5.9999999999999995E-4</v>
      </c>
      <c r="D22" s="108">
        <v>5.5999999999999999E-3</v>
      </c>
      <c r="E22" s="108">
        <v>1E-4</v>
      </c>
      <c r="F22" s="108">
        <v>9.9500000000000005E-2</v>
      </c>
      <c r="G22" s="108">
        <v>4.1999999999999997E-3</v>
      </c>
      <c r="H22" s="108">
        <v>2.3E-3</v>
      </c>
      <c r="I22" s="107">
        <v>9.1999999999999998E-3</v>
      </c>
      <c r="J22" s="107">
        <v>0.1215</v>
      </c>
      <c r="K22" s="29"/>
      <c r="L22" s="29"/>
    </row>
    <row r="23" spans="1:12" ht="13.8" x14ac:dyDescent="0.25">
      <c r="A23" s="104" t="s">
        <v>6</v>
      </c>
      <c r="B23" s="107">
        <v>1.6000000000000001E-3</v>
      </c>
      <c r="C23" s="107">
        <v>1.9E-3</v>
      </c>
      <c r="D23" s="108">
        <v>1.44E-2</v>
      </c>
      <c r="E23" s="109">
        <v>0</v>
      </c>
      <c r="F23" s="108">
        <v>3.8899999999999997E-2</v>
      </c>
      <c r="G23" s="108">
        <v>8.0000000000000004E-4</v>
      </c>
      <c r="H23" s="108">
        <v>3.5999999999999999E-3</v>
      </c>
      <c r="I23" s="107">
        <v>1.7299999999999996E-2</v>
      </c>
      <c r="J23" s="107">
        <v>7.85E-2</v>
      </c>
      <c r="K23" s="29"/>
      <c r="L23" s="29"/>
    </row>
    <row r="24" spans="1:12" ht="13.8" x14ac:dyDescent="0.25">
      <c r="A24" s="105" t="s">
        <v>16</v>
      </c>
      <c r="B24" s="110">
        <v>9.9630788822765899E-6</v>
      </c>
      <c r="C24" s="110">
        <v>3.1925086455487549E-2</v>
      </c>
      <c r="D24" s="111">
        <v>3.1925086455487549E-2</v>
      </c>
      <c r="E24" s="111">
        <v>1.5626986619043045E-3</v>
      </c>
      <c r="F24" s="111">
        <v>7.6360198677916977E-2</v>
      </c>
      <c r="G24" s="111">
        <v>4.8111785006471021E-3</v>
      </c>
      <c r="H24" s="111">
        <v>7.9714903802166042E-3</v>
      </c>
      <c r="I24" s="110">
        <v>3.1805768422448664E-2</v>
      </c>
      <c r="J24" s="110">
        <v>0.1559795143951819</v>
      </c>
      <c r="K24" s="29"/>
      <c r="L24" s="29"/>
    </row>
    <row r="25" spans="1:12" x14ac:dyDescent="0.25">
      <c r="A25" s="112"/>
      <c r="B25" s="112"/>
      <c r="C25" s="112"/>
      <c r="D25" s="112"/>
      <c r="E25" s="112"/>
      <c r="F25" s="112"/>
      <c r="G25" s="112"/>
      <c r="H25" s="112"/>
      <c r="I25" s="112"/>
      <c r="J25" s="112"/>
      <c r="K25" s="29"/>
      <c r="L25" s="29"/>
    </row>
    <row r="26" spans="1:12" ht="13.8" x14ac:dyDescent="0.25">
      <c r="A26" s="80" t="s">
        <v>130</v>
      </c>
      <c r="K26" s="29"/>
      <c r="L26" s="29"/>
    </row>
    <row r="27" spans="1:12" x14ac:dyDescent="0.25">
      <c r="A27" s="13" t="s">
        <v>139</v>
      </c>
      <c r="B27" s="29"/>
      <c r="C27" s="29"/>
      <c r="D27" s="29"/>
      <c r="E27" s="29"/>
      <c r="F27" s="29"/>
      <c r="G27" s="29"/>
      <c r="H27" s="29"/>
      <c r="I27" s="29"/>
      <c r="J27" s="29"/>
      <c r="K27" s="29"/>
      <c r="L27" s="29"/>
    </row>
    <row r="28" spans="1:12" x14ac:dyDescent="0.25">
      <c r="A28" s="13" t="s">
        <v>140</v>
      </c>
      <c r="B28" s="29"/>
      <c r="C28" s="29"/>
      <c r="D28" s="29"/>
      <c r="E28" s="29"/>
      <c r="F28" s="29"/>
      <c r="G28" s="29"/>
      <c r="H28" s="29"/>
      <c r="I28" s="29"/>
      <c r="J28" s="29"/>
      <c r="K28" s="29"/>
      <c r="L28" s="29"/>
    </row>
    <row r="29" spans="1:12" x14ac:dyDescent="0.25">
      <c r="A29" s="29"/>
      <c r="B29" s="29"/>
      <c r="C29" s="29"/>
      <c r="D29" s="29"/>
      <c r="E29" s="29"/>
      <c r="F29" s="29"/>
      <c r="G29" s="29"/>
      <c r="H29" s="29"/>
      <c r="I29" s="29"/>
      <c r="J29" s="29"/>
      <c r="K29" s="29"/>
      <c r="L29" s="29"/>
    </row>
    <row r="30" spans="1:12" x14ac:dyDescent="0.25">
      <c r="A30" s="29"/>
      <c r="B30" s="29"/>
      <c r="C30" s="29"/>
      <c r="D30" s="29"/>
      <c r="E30" s="29"/>
      <c r="F30" s="29"/>
      <c r="G30" s="29"/>
      <c r="H30" s="29"/>
      <c r="I30" s="29"/>
      <c r="J30" s="29"/>
      <c r="K30" s="29"/>
      <c r="L30" s="29"/>
    </row>
    <row r="31" spans="1:12" x14ac:dyDescent="0.25">
      <c r="A31" s="29"/>
      <c r="B31" s="29"/>
      <c r="C31" s="29"/>
      <c r="D31" s="29"/>
      <c r="E31" s="29"/>
      <c r="F31" s="29"/>
      <c r="G31" s="29"/>
      <c r="H31" s="29"/>
      <c r="I31" s="29"/>
      <c r="J31" s="29"/>
      <c r="K31" s="29"/>
      <c r="L31" s="29"/>
    </row>
    <row r="32" spans="1:12" x14ac:dyDescent="0.25">
      <c r="A32" s="29"/>
      <c r="B32" s="29"/>
      <c r="C32" s="29"/>
      <c r="D32" s="29"/>
      <c r="E32" s="29"/>
      <c r="F32" s="29"/>
      <c r="G32" s="29"/>
      <c r="H32" s="29"/>
      <c r="I32" s="29"/>
      <c r="J32" s="29"/>
      <c r="K32" s="29"/>
      <c r="L32" s="29"/>
    </row>
    <row r="33" spans="1:12" x14ac:dyDescent="0.25">
      <c r="A33" s="29"/>
      <c r="B33" s="29"/>
      <c r="C33" s="29"/>
      <c r="D33" s="29"/>
      <c r="E33" s="29"/>
      <c r="F33" s="29"/>
      <c r="G33" s="29"/>
      <c r="H33" s="29"/>
      <c r="I33" s="29"/>
      <c r="J33" s="29"/>
      <c r="K33" s="29"/>
      <c r="L33" s="29"/>
    </row>
    <row r="34" spans="1:12" x14ac:dyDescent="0.25">
      <c r="A34" s="29"/>
      <c r="B34" s="29"/>
      <c r="C34" s="29"/>
      <c r="D34" s="29"/>
      <c r="E34" s="29"/>
      <c r="F34" s="29"/>
      <c r="G34" s="29"/>
      <c r="H34" s="29"/>
      <c r="I34" s="29"/>
      <c r="J34" s="29"/>
      <c r="K34" s="29"/>
      <c r="L34" s="29"/>
    </row>
    <row r="35" spans="1:12" x14ac:dyDescent="0.25">
      <c r="A35" s="29"/>
      <c r="B35" s="29"/>
      <c r="C35" s="29"/>
      <c r="D35" s="29"/>
      <c r="E35" s="29"/>
      <c r="F35" s="29"/>
      <c r="G35" s="29"/>
      <c r="H35" s="29"/>
      <c r="I35" s="29"/>
      <c r="J35" s="29"/>
      <c r="K35" s="29"/>
      <c r="L35" s="2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32"/>
  <sheetViews>
    <sheetView workbookViewId="0">
      <selection activeCell="C12" sqref="C12"/>
    </sheetView>
  </sheetViews>
  <sheetFormatPr defaultColWidth="11.44140625" defaultRowHeight="13.2" x14ac:dyDescent="0.25"/>
  <cols>
    <col min="1" max="1" width="16.109375" customWidth="1"/>
    <col min="2" max="10" width="15.6640625" customWidth="1"/>
  </cols>
  <sheetData>
    <row r="1" spans="1:10" ht="13.8" x14ac:dyDescent="0.25">
      <c r="A1" s="9" t="s">
        <v>174</v>
      </c>
    </row>
    <row r="3" spans="1:10" ht="96.6" x14ac:dyDescent="0.25">
      <c r="A3" s="70" t="s">
        <v>0</v>
      </c>
      <c r="B3" s="70" t="s">
        <v>47</v>
      </c>
      <c r="C3" s="70" t="s">
        <v>48</v>
      </c>
      <c r="D3" s="70" t="s">
        <v>49</v>
      </c>
      <c r="E3" s="70" t="s">
        <v>50</v>
      </c>
      <c r="F3" s="70" t="s">
        <v>51</v>
      </c>
      <c r="G3" s="70" t="s">
        <v>122</v>
      </c>
      <c r="H3" s="70" t="s">
        <v>52</v>
      </c>
      <c r="I3" s="70" t="s">
        <v>53</v>
      </c>
      <c r="J3" s="70" t="s">
        <v>54</v>
      </c>
    </row>
    <row r="4" spans="1:10" ht="13.8" x14ac:dyDescent="0.25">
      <c r="A4" s="82" t="s">
        <v>123</v>
      </c>
      <c r="B4" s="101">
        <v>0.38449999999999995</v>
      </c>
      <c r="C4" s="101">
        <v>4.4400000000000002E-2</v>
      </c>
      <c r="D4" s="101">
        <v>0.24919999999999998</v>
      </c>
      <c r="E4" s="101">
        <v>7.5899999999999995E-2</v>
      </c>
      <c r="F4" s="101">
        <v>5.7500000000000002E-2</v>
      </c>
      <c r="G4" s="101">
        <v>4.3500000000000011E-2</v>
      </c>
      <c r="H4" s="101">
        <v>0.63860000000000006</v>
      </c>
      <c r="I4" s="101">
        <v>0.23600000000000002</v>
      </c>
      <c r="J4" s="101">
        <v>1.7295999999999998</v>
      </c>
    </row>
    <row r="5" spans="1:10" ht="13.8" x14ac:dyDescent="0.25">
      <c r="A5" s="82" t="s">
        <v>12</v>
      </c>
      <c r="B5" s="101">
        <v>0.1515</v>
      </c>
      <c r="C5" s="101">
        <v>9.1500000000000012E-2</v>
      </c>
      <c r="D5" s="101">
        <v>0.19310000000000002</v>
      </c>
      <c r="E5" s="101">
        <v>0.1376</v>
      </c>
      <c r="F5" s="101">
        <v>3.8999999999999998E-3</v>
      </c>
      <c r="G5" s="101">
        <v>1.9999999999999997E-2</v>
      </c>
      <c r="H5" s="101">
        <v>1.3472999999999997</v>
      </c>
      <c r="I5" s="101">
        <v>0.22490000000000002</v>
      </c>
      <c r="J5" s="101">
        <v>2.1698</v>
      </c>
    </row>
    <row r="6" spans="1:10" ht="13.8" x14ac:dyDescent="0.25">
      <c r="A6" s="82" t="s">
        <v>4</v>
      </c>
      <c r="B6" s="101">
        <v>8.6500000000000007E-2</v>
      </c>
      <c r="C6" s="101">
        <v>4.5100000000000001E-2</v>
      </c>
      <c r="D6" s="101">
        <v>0.32640000000000002</v>
      </c>
      <c r="E6" s="101">
        <v>2.2699999999999998E-2</v>
      </c>
      <c r="F6" s="101">
        <v>0.13530000000000003</v>
      </c>
      <c r="G6" s="101">
        <v>4.7399999999999998E-2</v>
      </c>
      <c r="H6" s="101">
        <v>0.28420000000000001</v>
      </c>
      <c r="I6" s="101">
        <v>1.0648</v>
      </c>
      <c r="J6" s="101">
        <v>2.0124</v>
      </c>
    </row>
    <row r="7" spans="1:10" ht="13.8" x14ac:dyDescent="0.25">
      <c r="A7" s="82" t="s">
        <v>13</v>
      </c>
      <c r="B7" s="101">
        <v>0.15820000000000004</v>
      </c>
      <c r="C7" s="101">
        <v>1.1900000000000001E-2</v>
      </c>
      <c r="D7" s="101">
        <v>0.1673</v>
      </c>
      <c r="E7" s="101">
        <v>8.6999999999999994E-2</v>
      </c>
      <c r="F7" s="101">
        <v>1.06E-2</v>
      </c>
      <c r="G7" s="101">
        <v>2.5100000000000001E-2</v>
      </c>
      <c r="H7" s="101">
        <v>0.24099999999999999</v>
      </c>
      <c r="I7" s="101">
        <v>9.5000000000000001E-2</v>
      </c>
      <c r="J7" s="101">
        <v>0.79610000000000003</v>
      </c>
    </row>
    <row r="8" spans="1:10" ht="13.8" x14ac:dyDescent="0.25">
      <c r="A8" s="82" t="s">
        <v>15</v>
      </c>
      <c r="B8" s="101">
        <v>0.75180000000000002</v>
      </c>
      <c r="C8" s="101">
        <v>0.1176</v>
      </c>
      <c r="D8" s="101">
        <v>0.77580000000000005</v>
      </c>
      <c r="E8" s="101">
        <v>0.24450000000000002</v>
      </c>
      <c r="F8" s="101">
        <v>1.1999999999999997E-2</v>
      </c>
      <c r="G8" s="101">
        <v>3.5999999999999997E-2</v>
      </c>
      <c r="H8" s="101">
        <v>0.69479999999999997</v>
      </c>
      <c r="I8" s="101">
        <v>0.20080000000000001</v>
      </c>
      <c r="J8" s="101">
        <v>2.8332999999999999</v>
      </c>
    </row>
    <row r="9" spans="1:10" ht="13.8" x14ac:dyDescent="0.25">
      <c r="A9" s="82" t="s">
        <v>9</v>
      </c>
      <c r="B9" s="101">
        <v>0.32079999999999997</v>
      </c>
      <c r="C9" s="101">
        <v>2.3999999999999998E-3</v>
      </c>
      <c r="D9" s="101">
        <v>8.9800000000000005E-2</v>
      </c>
      <c r="E9" s="101">
        <v>1.0613999999999999</v>
      </c>
      <c r="F9" s="101">
        <v>0.28909999999999997</v>
      </c>
      <c r="G9" s="101">
        <v>0.15609999999999999</v>
      </c>
      <c r="H9" s="101">
        <v>3.9570000000000007</v>
      </c>
      <c r="I9" s="101">
        <v>0.90110000000000001</v>
      </c>
      <c r="J9" s="101">
        <v>6.7777000000000003</v>
      </c>
    </row>
    <row r="10" spans="1:10" ht="13.8" x14ac:dyDescent="0.25">
      <c r="A10" s="82" t="s">
        <v>30</v>
      </c>
      <c r="B10" s="101">
        <v>0.62990000000000002</v>
      </c>
      <c r="C10" s="101">
        <v>6.4599999999999991E-2</v>
      </c>
      <c r="D10" s="101">
        <v>6.0499999999999998E-2</v>
      </c>
      <c r="E10" s="101">
        <v>5.0099999999999999E-2</v>
      </c>
      <c r="F10" s="101">
        <v>0.14149999999999999</v>
      </c>
      <c r="G10" s="101">
        <v>6.7000000000000004E-2</v>
      </c>
      <c r="H10" s="101">
        <v>0.45039999999999997</v>
      </c>
      <c r="I10" s="101">
        <v>0.18590000000000001</v>
      </c>
      <c r="J10" s="101">
        <v>1.6498999999999999</v>
      </c>
    </row>
    <row r="11" spans="1:10" ht="13.8" x14ac:dyDescent="0.25">
      <c r="A11" s="82" t="s">
        <v>17</v>
      </c>
      <c r="B11" s="101">
        <v>0.6785000000000001</v>
      </c>
      <c r="C11" s="101">
        <v>0.30929999999999996</v>
      </c>
      <c r="D11" s="101">
        <v>0.52190000000000003</v>
      </c>
      <c r="E11" s="101">
        <v>0.27790000000000004</v>
      </c>
      <c r="F11" s="101">
        <v>4.8000000000000001E-2</v>
      </c>
      <c r="G11" s="101">
        <v>3.0799999999999998E-2</v>
      </c>
      <c r="H11" s="101">
        <v>1.6377999999999997</v>
      </c>
      <c r="I11" s="101">
        <v>0.40640000000000004</v>
      </c>
      <c r="J11" s="101">
        <v>3.9105999999999996</v>
      </c>
    </row>
    <row r="12" spans="1:10" ht="13.8" x14ac:dyDescent="0.25">
      <c r="A12" s="82" t="s">
        <v>124</v>
      </c>
      <c r="B12" s="101">
        <v>0.23859999999999998</v>
      </c>
      <c r="C12" s="101">
        <v>8.5800000000000015E-2</v>
      </c>
      <c r="D12" s="101">
        <v>0.32530000000000003</v>
      </c>
      <c r="E12" s="101">
        <v>9.4500000000000001E-2</v>
      </c>
      <c r="F12" s="101">
        <v>1.43E-2</v>
      </c>
      <c r="G12" s="101">
        <v>2.6800000000000001E-2</v>
      </c>
      <c r="H12" s="101">
        <v>0.73499999999999976</v>
      </c>
      <c r="I12" s="101">
        <v>0.19650000000000001</v>
      </c>
      <c r="J12" s="101">
        <v>1.7167999999999997</v>
      </c>
    </row>
    <row r="13" spans="1:10" ht="13.8" x14ac:dyDescent="0.25">
      <c r="A13" s="82" t="s">
        <v>25</v>
      </c>
      <c r="B13" s="101">
        <v>0.34550000000000008</v>
      </c>
      <c r="C13" s="101">
        <v>9.3100000000000016E-2</v>
      </c>
      <c r="D13" s="101">
        <v>0.94329999999999992</v>
      </c>
      <c r="E13" s="101">
        <v>3.3000000000000002E-2</v>
      </c>
      <c r="F13" s="101">
        <v>0.11159999999999999</v>
      </c>
      <c r="G13" s="101">
        <v>1.78E-2</v>
      </c>
      <c r="H13" s="101">
        <v>2.29E-2</v>
      </c>
      <c r="I13" s="101">
        <v>0.16369999999999998</v>
      </c>
      <c r="J13" s="101">
        <v>1.7308999999999999</v>
      </c>
    </row>
    <row r="14" spans="1:10" ht="13.8" x14ac:dyDescent="0.25">
      <c r="A14" s="82" t="s">
        <v>2</v>
      </c>
      <c r="B14" s="101">
        <v>0.15759999999999999</v>
      </c>
      <c r="C14" s="101">
        <v>1.8E-3</v>
      </c>
      <c r="D14" s="101">
        <v>0.15060000000000001</v>
      </c>
      <c r="E14" s="101">
        <v>6.3299999999999995E-2</v>
      </c>
      <c r="F14" s="101">
        <v>9.2999999999999992E-3</v>
      </c>
      <c r="G14" s="101">
        <v>1.6400000000000001E-2</v>
      </c>
      <c r="H14" s="101">
        <v>0.16529999999999997</v>
      </c>
      <c r="I14" s="101">
        <v>0.31819999999999998</v>
      </c>
      <c r="J14" s="101">
        <v>0.88249999999999984</v>
      </c>
    </row>
    <row r="15" spans="1:10" ht="13.8" x14ac:dyDescent="0.25">
      <c r="A15" s="82" t="s">
        <v>125</v>
      </c>
      <c r="B15" s="101">
        <v>0.6348999999999998</v>
      </c>
      <c r="C15" s="101">
        <v>3.8700000000000005E-2</v>
      </c>
      <c r="D15" s="101">
        <v>5.62E-2</v>
      </c>
      <c r="E15" s="101">
        <v>1.23E-2</v>
      </c>
      <c r="F15" s="101">
        <v>4.99E-2</v>
      </c>
      <c r="G15" s="101">
        <v>5.000000000000001E-2</v>
      </c>
      <c r="H15" s="101">
        <v>0.73559999999999981</v>
      </c>
      <c r="I15" s="101">
        <v>0.1439</v>
      </c>
      <c r="J15" s="101">
        <v>1.7214999999999996</v>
      </c>
    </row>
    <row r="16" spans="1:10" ht="13.8" x14ac:dyDescent="0.25">
      <c r="A16" s="82" t="s">
        <v>18</v>
      </c>
      <c r="B16" s="103">
        <v>0</v>
      </c>
      <c r="C16" s="101">
        <v>0.14310000000000003</v>
      </c>
      <c r="D16" s="101">
        <v>0.79799999999999982</v>
      </c>
      <c r="E16" s="101">
        <v>0.17019999999999999</v>
      </c>
      <c r="F16" s="101">
        <v>3.5999999999999999E-3</v>
      </c>
      <c r="G16" s="101">
        <v>0.33030000000000009</v>
      </c>
      <c r="H16" s="101">
        <v>0.76389999999999991</v>
      </c>
      <c r="I16" s="101">
        <v>5.0000000000000001E-4</v>
      </c>
      <c r="J16" s="101">
        <v>2.2096</v>
      </c>
    </row>
    <row r="17" spans="1:10" ht="13.8" x14ac:dyDescent="0.25">
      <c r="A17" s="82" t="s">
        <v>19</v>
      </c>
      <c r="B17" s="101">
        <v>9.7699999999999995E-2</v>
      </c>
      <c r="C17" s="101">
        <v>6.4200000000000007E-2</v>
      </c>
      <c r="D17" s="101">
        <v>0.1087</v>
      </c>
      <c r="E17" s="101">
        <v>0.39729999999999999</v>
      </c>
      <c r="F17" s="101">
        <v>0.15049999999999999</v>
      </c>
      <c r="G17" s="101">
        <v>0.24199999999999999</v>
      </c>
      <c r="H17" s="101">
        <v>1.2153</v>
      </c>
      <c r="I17" s="101">
        <v>0.45240000000000002</v>
      </c>
      <c r="J17" s="101">
        <v>2.7281</v>
      </c>
    </row>
    <row r="18" spans="1:10" ht="13.8" x14ac:dyDescent="0.25">
      <c r="A18" s="82" t="s">
        <v>22</v>
      </c>
      <c r="B18" s="101">
        <v>0.19650000000000001</v>
      </c>
      <c r="C18" s="101">
        <v>2E-3</v>
      </c>
      <c r="D18" s="101">
        <v>0.11299999999999999</v>
      </c>
      <c r="E18" s="101">
        <v>4.6800000000000001E-2</v>
      </c>
      <c r="F18" s="101">
        <v>0.44460000000000005</v>
      </c>
      <c r="G18" s="101">
        <v>4.4700000000000004E-2</v>
      </c>
      <c r="H18" s="101">
        <v>6.93E-2</v>
      </c>
      <c r="I18" s="101">
        <v>0.11189999999999999</v>
      </c>
      <c r="J18" s="101">
        <v>1.0288000000000002</v>
      </c>
    </row>
    <row r="19" spans="1:10" ht="13.8" x14ac:dyDescent="0.25">
      <c r="A19" s="82" t="s">
        <v>8</v>
      </c>
      <c r="B19" s="101">
        <v>0.4224</v>
      </c>
      <c r="C19" s="101">
        <v>7.2000000000000008E-2</v>
      </c>
      <c r="D19" s="101">
        <v>0.35829999999999995</v>
      </c>
      <c r="E19" s="101">
        <v>0.11390000000000002</v>
      </c>
      <c r="F19" s="101">
        <v>3.8E-3</v>
      </c>
      <c r="G19" s="101">
        <v>1.6299999999999999E-2</v>
      </c>
      <c r="H19" s="101">
        <v>1.4361999999999999</v>
      </c>
      <c r="I19" s="101">
        <v>0.1701</v>
      </c>
      <c r="J19" s="101">
        <v>2.593</v>
      </c>
    </row>
    <row r="20" spans="1:10" ht="13.8" x14ac:dyDescent="0.25">
      <c r="A20" s="82" t="s">
        <v>24</v>
      </c>
      <c r="B20" s="101">
        <v>0.23700000000000002</v>
      </c>
      <c r="C20" s="101">
        <v>0</v>
      </c>
      <c r="D20" s="101">
        <v>0.22689999999999999</v>
      </c>
      <c r="E20" s="101">
        <v>7.7000000000000002E-3</v>
      </c>
      <c r="F20" s="101">
        <v>1.3900000000000001E-2</v>
      </c>
      <c r="G20" s="103">
        <v>0</v>
      </c>
      <c r="H20" s="101">
        <v>2.0500000000000001E-2</v>
      </c>
      <c r="I20" s="101">
        <v>3.6999999999999997E-3</v>
      </c>
      <c r="J20" s="101">
        <v>0.50970000000000004</v>
      </c>
    </row>
    <row r="21" spans="1:10" ht="13.8" x14ac:dyDescent="0.25">
      <c r="A21" s="82" t="s">
        <v>126</v>
      </c>
      <c r="B21" s="101">
        <v>0.2833</v>
      </c>
      <c r="C21" s="101">
        <v>0.1197</v>
      </c>
      <c r="D21" s="101">
        <v>0.2878</v>
      </c>
      <c r="E21" s="101">
        <v>0.20860000000000001</v>
      </c>
      <c r="F21" s="103">
        <v>0</v>
      </c>
      <c r="G21" s="101">
        <v>1.3700000000000002E-2</v>
      </c>
      <c r="H21" s="101">
        <v>1.2255</v>
      </c>
      <c r="I21" s="101">
        <v>0.19160000000000002</v>
      </c>
      <c r="J21" s="101">
        <v>2.3302000000000005</v>
      </c>
    </row>
    <row r="22" spans="1:10" ht="13.8" x14ac:dyDescent="0.25">
      <c r="A22" s="82" t="s">
        <v>3</v>
      </c>
      <c r="B22" s="101">
        <v>0.35659999999999997</v>
      </c>
      <c r="C22" s="101">
        <v>0.1009</v>
      </c>
      <c r="D22" s="101">
        <v>0.41189999999999993</v>
      </c>
      <c r="E22" s="101">
        <v>6.3399999999999998E-2</v>
      </c>
      <c r="F22" s="101">
        <v>1.7100000000000001E-2</v>
      </c>
      <c r="G22" s="101">
        <v>0.26479999999999998</v>
      </c>
      <c r="H22" s="101">
        <v>1.6697000000000002</v>
      </c>
      <c r="I22" s="101">
        <v>0.20030000000000001</v>
      </c>
      <c r="J22" s="101">
        <v>3.0847000000000002</v>
      </c>
    </row>
    <row r="23" spans="1:10" ht="13.8" x14ac:dyDescent="0.25">
      <c r="A23" s="82" t="s">
        <v>10</v>
      </c>
      <c r="B23" s="101">
        <v>1.0200000000000001E-2</v>
      </c>
      <c r="C23" s="101">
        <v>3.0000000000000003E-4</v>
      </c>
      <c r="D23" s="101">
        <v>0.19650000000000001</v>
      </c>
      <c r="E23" s="101">
        <v>2E-3</v>
      </c>
      <c r="F23" s="101">
        <v>6.88E-2</v>
      </c>
      <c r="G23" s="101">
        <v>5.6200000000000007E-2</v>
      </c>
      <c r="H23" s="101">
        <v>4.6100000000000009E-2</v>
      </c>
      <c r="I23" s="101">
        <v>2.1972999999999998</v>
      </c>
      <c r="J23" s="101">
        <v>2.5773999999999999</v>
      </c>
    </row>
    <row r="24" spans="1:10" ht="13.8" x14ac:dyDescent="0.25">
      <c r="A24" s="82" t="s">
        <v>29</v>
      </c>
      <c r="B24" s="101">
        <v>0.2321</v>
      </c>
      <c r="C24" s="101">
        <v>0.65809999999999991</v>
      </c>
      <c r="D24" s="101">
        <v>0.76039999999999974</v>
      </c>
      <c r="E24" s="101">
        <v>0.79299999999999993</v>
      </c>
      <c r="F24" s="101">
        <v>8.0999999999999996E-3</v>
      </c>
      <c r="G24" s="101">
        <v>0.16289999999999999</v>
      </c>
      <c r="H24" s="101">
        <v>2.5818999999999996</v>
      </c>
      <c r="I24" s="101">
        <v>0.91080000000000005</v>
      </c>
      <c r="J24" s="101">
        <v>6.1073000000000004</v>
      </c>
    </row>
    <row r="25" spans="1:10" ht="13.8" x14ac:dyDescent="0.25">
      <c r="A25" s="82" t="s">
        <v>32</v>
      </c>
      <c r="B25" s="101">
        <v>9.5899999999999985E-2</v>
      </c>
      <c r="C25" s="101">
        <v>0.29289999999999999</v>
      </c>
      <c r="D25" s="101">
        <v>0.96689999999999998</v>
      </c>
      <c r="E25" s="101">
        <v>0.1008</v>
      </c>
      <c r="F25" s="101">
        <v>5.1400000000000001E-2</v>
      </c>
      <c r="G25" s="101">
        <v>0.19309999999999999</v>
      </c>
      <c r="H25" s="101">
        <v>0.48499999999999999</v>
      </c>
      <c r="I25" s="101">
        <v>0.45099999999999996</v>
      </c>
      <c r="J25" s="101">
        <v>2.637</v>
      </c>
    </row>
    <row r="26" spans="1:10" ht="13.8" x14ac:dyDescent="0.25">
      <c r="A26" s="82" t="s">
        <v>26</v>
      </c>
      <c r="B26" s="101">
        <v>0.19089999999999999</v>
      </c>
      <c r="C26" s="101">
        <v>1.3099999999999999E-2</v>
      </c>
      <c r="D26" s="101">
        <v>0.1462</v>
      </c>
      <c r="E26" s="101">
        <v>1.6000000000000001E-3</v>
      </c>
      <c r="F26" s="101">
        <v>2.7000000000000001E-3</v>
      </c>
      <c r="G26" s="101">
        <v>2.41E-2</v>
      </c>
      <c r="H26" s="101">
        <v>0.1023</v>
      </c>
      <c r="I26" s="101">
        <v>0.34899999999999998</v>
      </c>
      <c r="J26" s="101">
        <v>0.82989999999999986</v>
      </c>
    </row>
    <row r="27" spans="1:10" ht="13.8" x14ac:dyDescent="0.25">
      <c r="A27" s="82" t="s">
        <v>6</v>
      </c>
      <c r="B27" s="101">
        <v>0.24780000000000002</v>
      </c>
      <c r="C27" s="101">
        <v>8.7999999999999988E-3</v>
      </c>
      <c r="D27" s="101">
        <v>0.14399999999999999</v>
      </c>
      <c r="E27" s="101">
        <v>2.5999999999999999E-2</v>
      </c>
      <c r="F27" s="101">
        <v>2.7700000000000002E-2</v>
      </c>
      <c r="G27" s="101">
        <v>4.7000000000000002E-3</v>
      </c>
      <c r="H27" s="101">
        <v>2.3999999999999998E-3</v>
      </c>
      <c r="I27" s="101">
        <v>5.8400000000000001E-2</v>
      </c>
      <c r="J27" s="101">
        <v>0.51979999999999993</v>
      </c>
    </row>
    <row r="28" spans="1:10" ht="13.8" x14ac:dyDescent="0.25">
      <c r="A28" s="82" t="s">
        <v>127</v>
      </c>
      <c r="B28" s="101">
        <v>0.23180000000000001</v>
      </c>
      <c r="C28" s="103">
        <v>0</v>
      </c>
      <c r="D28" s="103">
        <v>0</v>
      </c>
      <c r="E28" s="103">
        <v>0</v>
      </c>
      <c r="F28" s="103">
        <v>0</v>
      </c>
      <c r="G28" s="103">
        <v>0</v>
      </c>
      <c r="H28" s="103">
        <v>0</v>
      </c>
      <c r="I28" s="103">
        <v>0</v>
      </c>
      <c r="J28" s="101">
        <v>0.23180000000000001</v>
      </c>
    </row>
    <row r="29" spans="1:10" ht="13.8" x14ac:dyDescent="0.25">
      <c r="A29" s="82" t="s">
        <v>5</v>
      </c>
      <c r="B29" s="101">
        <v>0.52129999999999999</v>
      </c>
      <c r="C29" s="101">
        <v>7.5800000000000006E-2</v>
      </c>
      <c r="D29" s="101">
        <v>0.21360000000000001</v>
      </c>
      <c r="E29" s="101">
        <v>0.10350000000000001</v>
      </c>
      <c r="F29" s="101">
        <v>2.6000000000000002E-2</v>
      </c>
      <c r="G29" s="101">
        <v>7.3599999999999999E-2</v>
      </c>
      <c r="H29" s="101">
        <v>0.68820000000000003</v>
      </c>
      <c r="I29" s="101">
        <v>0.1661</v>
      </c>
      <c r="J29" s="101">
        <v>1.8680999999999999</v>
      </c>
    </row>
    <row r="30" spans="1:10" ht="13.8" x14ac:dyDescent="0.25">
      <c r="A30" s="83" t="s">
        <v>16</v>
      </c>
      <c r="B30" s="102">
        <v>0.26483630700758232</v>
      </c>
      <c r="C30" s="102">
        <v>0.12981586191945796</v>
      </c>
      <c r="D30" s="102">
        <v>0.4127046968917723</v>
      </c>
      <c r="E30" s="102">
        <v>0.13730114606641847</v>
      </c>
      <c r="F30" s="102">
        <v>3.3098322811894926E-2</v>
      </c>
      <c r="G30" s="102">
        <v>8.5512487787690369E-2</v>
      </c>
      <c r="H30" s="102">
        <v>0.76497864432880625</v>
      </c>
      <c r="I30" s="102">
        <v>0.40298696584812616</v>
      </c>
      <c r="J30" s="102">
        <v>2.2312344326617488</v>
      </c>
    </row>
    <row r="32" spans="1:10" x14ac:dyDescent="0.25">
      <c r="A32" s="8" t="s">
        <v>56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32"/>
  <sheetViews>
    <sheetView workbookViewId="0"/>
  </sheetViews>
  <sheetFormatPr defaultColWidth="11.44140625" defaultRowHeight="13.2" x14ac:dyDescent="0.25"/>
  <cols>
    <col min="1" max="1" width="15.44140625" customWidth="1"/>
    <col min="2" max="2" width="15.6640625" customWidth="1"/>
    <col min="3" max="3" width="18" customWidth="1"/>
    <col min="4" max="9" width="15.6640625" customWidth="1"/>
  </cols>
  <sheetData>
    <row r="1" spans="1:9" ht="13.8" x14ac:dyDescent="0.25">
      <c r="A1" s="9" t="s">
        <v>175</v>
      </c>
    </row>
    <row r="3" spans="1:9" ht="27.6" x14ac:dyDescent="0.25">
      <c r="A3" s="84"/>
      <c r="B3" s="85" t="s">
        <v>57</v>
      </c>
      <c r="C3" s="85" t="s">
        <v>58</v>
      </c>
      <c r="D3" s="85" t="s">
        <v>59</v>
      </c>
      <c r="E3" s="85" t="s">
        <v>60</v>
      </c>
      <c r="F3" s="85" t="s">
        <v>61</v>
      </c>
      <c r="G3" s="85" t="s">
        <v>62</v>
      </c>
      <c r="H3" s="85" t="s">
        <v>63</v>
      </c>
      <c r="I3" s="85" t="s">
        <v>64</v>
      </c>
    </row>
    <row r="4" spans="1:9" ht="13.8" x14ac:dyDescent="0.25">
      <c r="A4" s="5" t="s">
        <v>128</v>
      </c>
      <c r="B4" s="90">
        <v>0.99662945481431597</v>
      </c>
      <c r="C4" s="90">
        <v>0.18679302377820001</v>
      </c>
      <c r="D4" s="90">
        <v>6.0482264314568497E-2</v>
      </c>
      <c r="E4" s="90">
        <v>4.3473028902032598E-2</v>
      </c>
      <c r="F4" s="90">
        <v>0.38441920850445499</v>
      </c>
      <c r="G4" s="90">
        <v>5.7440506404598503E-2</v>
      </c>
      <c r="H4" s="90" t="s">
        <v>35</v>
      </c>
      <c r="I4" s="90">
        <f t="shared" ref="I4:I30" si="0">SUM(B4:H4)</f>
        <v>1.7292374867181706</v>
      </c>
    </row>
    <row r="5" spans="1:9" ht="13.8" x14ac:dyDescent="0.25">
      <c r="A5" s="5" t="s">
        <v>12</v>
      </c>
      <c r="B5" s="90">
        <v>1.8080790387738801</v>
      </c>
      <c r="C5" s="90">
        <v>0.12739129683400699</v>
      </c>
      <c r="D5" s="90">
        <v>5.8871319816353199E-2</v>
      </c>
      <c r="E5" s="90">
        <v>2.0218920017542101E-2</v>
      </c>
      <c r="F5" s="90">
        <v>0.151537183116178</v>
      </c>
      <c r="G5" s="90">
        <v>3.9096639970433002E-3</v>
      </c>
      <c r="H5" s="90" t="s">
        <v>35</v>
      </c>
      <c r="I5" s="90">
        <f t="shared" si="0"/>
        <v>2.1700074225550039</v>
      </c>
    </row>
    <row r="6" spans="1:9" ht="13.8" x14ac:dyDescent="0.25">
      <c r="A6" s="5" t="s">
        <v>4</v>
      </c>
      <c r="B6" s="90">
        <v>0.40556144280664003</v>
      </c>
      <c r="C6" s="90">
        <v>0.21863283168379399</v>
      </c>
      <c r="D6" s="90">
        <v>0.10655593211290899</v>
      </c>
      <c r="E6" s="90">
        <v>4.7467100872355603E-2</v>
      </c>
      <c r="F6" s="90">
        <v>8.6511982171474905E-2</v>
      </c>
      <c r="G6" s="90">
        <v>0.31329223239633103</v>
      </c>
      <c r="H6" s="90">
        <v>0.834866170589596</v>
      </c>
      <c r="I6" s="90">
        <f t="shared" si="0"/>
        <v>2.0128876926331007</v>
      </c>
    </row>
    <row r="7" spans="1:9" ht="13.8" x14ac:dyDescent="0.25">
      <c r="A7" s="5" t="s">
        <v>13</v>
      </c>
      <c r="B7" s="90">
        <v>0.43854277322535601</v>
      </c>
      <c r="C7" s="90">
        <v>0.144708594088131</v>
      </c>
      <c r="D7" s="90">
        <v>1.89515946508894E-2</v>
      </c>
      <c r="E7" s="90">
        <v>2.5088227393764699E-2</v>
      </c>
      <c r="F7" s="90">
        <v>0.15816262971092901</v>
      </c>
      <c r="G7" s="90">
        <v>1.05696061300762E-2</v>
      </c>
      <c r="H7" s="93">
        <v>0</v>
      </c>
      <c r="I7" s="90">
        <f t="shared" si="0"/>
        <v>0.79602342519914626</v>
      </c>
    </row>
    <row r="8" spans="1:9" ht="13.8" x14ac:dyDescent="0.25">
      <c r="A8" s="5" t="s">
        <v>15</v>
      </c>
      <c r="B8" s="90">
        <v>1.2765996881106201</v>
      </c>
      <c r="C8" s="90">
        <v>0.71144244844013005</v>
      </c>
      <c r="D8" s="90">
        <v>4.5649796849777997E-2</v>
      </c>
      <c r="E8" s="90">
        <v>3.5869025129732598E-2</v>
      </c>
      <c r="F8" s="90">
        <v>0.75208672959674905</v>
      </c>
      <c r="G8" s="90">
        <v>1.1821947243943301E-2</v>
      </c>
      <c r="H8" s="90" t="s">
        <v>35</v>
      </c>
      <c r="I8" s="90">
        <f t="shared" si="0"/>
        <v>2.8334696353709528</v>
      </c>
    </row>
    <row r="9" spans="1:9" ht="13.8" x14ac:dyDescent="0.25">
      <c r="A9" s="5" t="s">
        <v>9</v>
      </c>
      <c r="B9" s="90">
        <v>5.9297761191867799</v>
      </c>
      <c r="C9" s="90">
        <v>8.2422827124835896E-3</v>
      </c>
      <c r="D9" s="90">
        <v>7.3155985773003696E-2</v>
      </c>
      <c r="E9" s="90">
        <v>0.15619604700496001</v>
      </c>
      <c r="F9" s="90">
        <v>0.32139345300199001</v>
      </c>
      <c r="G9" s="90">
        <v>0.28906297708940099</v>
      </c>
      <c r="H9" s="90" t="s">
        <v>35</v>
      </c>
      <c r="I9" s="90">
        <f t="shared" si="0"/>
        <v>6.7778268647686186</v>
      </c>
    </row>
    <row r="10" spans="1:9" ht="13.8" x14ac:dyDescent="0.25">
      <c r="A10" s="5" t="s">
        <v>30</v>
      </c>
      <c r="B10" s="90">
        <v>0.75564302054652999</v>
      </c>
      <c r="C10" s="90">
        <v>5.0425935477169198E-2</v>
      </c>
      <c r="D10" s="90">
        <v>5.2854990804379097E-3</v>
      </c>
      <c r="E10" s="90">
        <v>6.71047799612806E-2</v>
      </c>
      <c r="F10" s="90">
        <v>0.62992597387357896</v>
      </c>
      <c r="G10" s="90">
        <v>0.14147086090093999</v>
      </c>
      <c r="H10" s="90" t="s">
        <v>35</v>
      </c>
      <c r="I10" s="90">
        <f t="shared" si="0"/>
        <v>1.6498560698399369</v>
      </c>
    </row>
    <row r="11" spans="1:9" ht="13.8" x14ac:dyDescent="0.25">
      <c r="A11" s="5" t="s">
        <v>17</v>
      </c>
      <c r="B11" s="90">
        <v>2.6563596391131399</v>
      </c>
      <c r="C11" s="90">
        <v>0.30318236269673099</v>
      </c>
      <c r="D11" s="90">
        <v>0.19327445734452001</v>
      </c>
      <c r="E11" s="90">
        <v>3.09419112530896E-2</v>
      </c>
      <c r="F11" s="90">
        <v>0.67898395775744202</v>
      </c>
      <c r="G11" s="90">
        <v>4.8003455614598699E-2</v>
      </c>
      <c r="H11" s="90" t="s">
        <v>35</v>
      </c>
      <c r="I11" s="90">
        <f t="shared" si="0"/>
        <v>3.9107457837795212</v>
      </c>
    </row>
    <row r="12" spans="1:9" ht="13.8" x14ac:dyDescent="0.25">
      <c r="A12" s="5" t="s">
        <v>129</v>
      </c>
      <c r="B12" s="90">
        <v>1.11741943827024</v>
      </c>
      <c r="C12" s="90">
        <v>0.19702277306454399</v>
      </c>
      <c r="D12" s="90">
        <v>0.12209481798326099</v>
      </c>
      <c r="E12" s="90">
        <v>2.6792318351888299E-2</v>
      </c>
      <c r="F12" s="90">
        <v>0.23857847748604899</v>
      </c>
      <c r="G12" s="90">
        <v>1.4206161423594999E-2</v>
      </c>
      <c r="H12" s="90" t="s">
        <v>35</v>
      </c>
      <c r="I12" s="90">
        <f t="shared" si="0"/>
        <v>1.7161139865795776</v>
      </c>
    </row>
    <row r="13" spans="1:9" ht="13.8" x14ac:dyDescent="0.25">
      <c r="A13" s="5" t="s">
        <v>25</v>
      </c>
      <c r="B13" s="90">
        <v>0.32796716205124998</v>
      </c>
      <c r="C13" s="90">
        <v>0.49579450878193798</v>
      </c>
      <c r="D13" s="90">
        <v>0.431598850988963</v>
      </c>
      <c r="E13" s="90">
        <v>1.7820112525741699E-2</v>
      </c>
      <c r="F13" s="90">
        <v>0.34604271993644198</v>
      </c>
      <c r="G13" s="90">
        <v>0.11162809551354901</v>
      </c>
      <c r="H13" s="90" t="s">
        <v>35</v>
      </c>
      <c r="I13" s="90">
        <f t="shared" si="0"/>
        <v>1.7308514497978835</v>
      </c>
    </row>
    <row r="14" spans="1:9" ht="13.8" x14ac:dyDescent="0.25">
      <c r="A14" s="5" t="s">
        <v>2</v>
      </c>
      <c r="B14" s="90">
        <v>0.28977424298943499</v>
      </c>
      <c r="C14" s="90">
        <v>8.0117787156345904E-2</v>
      </c>
      <c r="D14" s="90">
        <v>7.0392134621740293E-2</v>
      </c>
      <c r="E14" s="90">
        <v>1.6401733686717501E-2</v>
      </c>
      <c r="F14" s="90">
        <v>0.15769478121709701</v>
      </c>
      <c r="G14" s="90">
        <v>9.2326584388273108E-3</v>
      </c>
      <c r="H14" s="90">
        <v>0.25894269467425002</v>
      </c>
      <c r="I14" s="90">
        <f t="shared" si="0"/>
        <v>0.88255603278441297</v>
      </c>
    </row>
    <row r="15" spans="1:9" ht="13.8" x14ac:dyDescent="0.25">
      <c r="A15" s="5" t="s">
        <v>55</v>
      </c>
      <c r="B15" s="90">
        <v>0.93024677930867605</v>
      </c>
      <c r="C15" s="90">
        <v>3.6909650930005602E-2</v>
      </c>
      <c r="D15" s="90">
        <v>1.9340284262565999E-2</v>
      </c>
      <c r="E15" s="90">
        <v>4.9890166214985598E-2</v>
      </c>
      <c r="F15" s="90">
        <v>0.63497961915283097</v>
      </c>
      <c r="G15" s="90">
        <v>5.0028422062324399E-2</v>
      </c>
      <c r="H15" s="93">
        <v>0</v>
      </c>
      <c r="I15" s="90">
        <f t="shared" si="0"/>
        <v>1.7213949219313887</v>
      </c>
    </row>
    <row r="16" spans="1:9" ht="13.8" x14ac:dyDescent="0.25">
      <c r="A16" s="5" t="s">
        <v>18</v>
      </c>
      <c r="B16" s="90">
        <v>1.0843085458969199</v>
      </c>
      <c r="C16" s="90">
        <v>0.409826942564885</v>
      </c>
      <c r="D16" s="90">
        <v>0.381368728711173</v>
      </c>
      <c r="E16" s="90">
        <v>0.33024738590837499</v>
      </c>
      <c r="F16" s="90">
        <v>5.4188823220127202E-4</v>
      </c>
      <c r="G16" s="90" t="s">
        <v>35</v>
      </c>
      <c r="H16" s="90" t="s">
        <v>35</v>
      </c>
      <c r="I16" s="90">
        <f t="shared" si="0"/>
        <v>2.2062934913135543</v>
      </c>
    </row>
    <row r="17" spans="1:9" ht="13.8" x14ac:dyDescent="0.25">
      <c r="A17" s="5" t="s">
        <v>19</v>
      </c>
      <c r="B17" s="90">
        <v>2.0087630122572002</v>
      </c>
      <c r="C17" s="90">
        <v>8.5982942717071104E-2</v>
      </c>
      <c r="D17" s="93">
        <v>0</v>
      </c>
      <c r="E17" s="90">
        <v>0.24198743133425701</v>
      </c>
      <c r="F17" s="90">
        <v>9.7742078117432296E-2</v>
      </c>
      <c r="G17" s="90">
        <v>0.20908836979054901</v>
      </c>
      <c r="H17" s="90">
        <v>8.3804873019566406E-2</v>
      </c>
      <c r="I17" s="90">
        <f t="shared" si="0"/>
        <v>2.7273687072360762</v>
      </c>
    </row>
    <row r="18" spans="1:9" ht="13.8" x14ac:dyDescent="0.25">
      <c r="A18" s="5" t="s">
        <v>22</v>
      </c>
      <c r="B18" s="90">
        <v>0.18925978035586499</v>
      </c>
      <c r="C18" s="90">
        <v>1.9652464253154801E-2</v>
      </c>
      <c r="D18" s="90">
        <v>9.2494615929177307E-2</v>
      </c>
      <c r="E18" s="90">
        <v>4.4641649030257601E-2</v>
      </c>
      <c r="F18" s="90">
        <v>0.19657864700099001</v>
      </c>
      <c r="G18" s="90">
        <v>0.460416018114783</v>
      </c>
      <c r="H18" s="90">
        <v>2.55466429281733E-2</v>
      </c>
      <c r="I18" s="90">
        <f t="shared" si="0"/>
        <v>1.0285898176124009</v>
      </c>
    </row>
    <row r="19" spans="1:9" ht="13.8" x14ac:dyDescent="0.25">
      <c r="A19" s="5" t="s">
        <v>8</v>
      </c>
      <c r="B19" s="90">
        <v>1.7902607050657</v>
      </c>
      <c r="C19" s="90">
        <v>0.22353697533813</v>
      </c>
      <c r="D19" s="90">
        <v>0.121826410420059</v>
      </c>
      <c r="E19" s="90">
        <v>1.6295231200416E-2</v>
      </c>
      <c r="F19" s="90">
        <v>0.42230471481437198</v>
      </c>
      <c r="G19" s="93">
        <v>0</v>
      </c>
      <c r="H19" s="90">
        <v>1.48664930452342E-2</v>
      </c>
      <c r="I19" s="90">
        <f t="shared" si="0"/>
        <v>2.5890905298839111</v>
      </c>
    </row>
    <row r="20" spans="1:9" ht="13.8" x14ac:dyDescent="0.25">
      <c r="A20" s="5" t="s">
        <v>24</v>
      </c>
      <c r="B20" s="90">
        <v>3.2078514167192998E-2</v>
      </c>
      <c r="C20" s="90">
        <v>0.22665830319620001</v>
      </c>
      <c r="D20" s="90">
        <v>0</v>
      </c>
      <c r="E20" s="93">
        <v>0</v>
      </c>
      <c r="F20" s="90">
        <v>0.23697219195670599</v>
      </c>
      <c r="G20" s="90">
        <v>1.3880257954951699E-2</v>
      </c>
      <c r="H20" s="93">
        <v>0</v>
      </c>
      <c r="I20" s="90">
        <f t="shared" si="0"/>
        <v>0.50958926727505072</v>
      </c>
    </row>
    <row r="21" spans="1:9" ht="13.8" x14ac:dyDescent="0.25">
      <c r="A21" s="5" t="s">
        <v>126</v>
      </c>
      <c r="B21" s="90">
        <v>1.7582715888790501</v>
      </c>
      <c r="C21" s="90">
        <v>0.158154525422468</v>
      </c>
      <c r="D21" s="90">
        <v>0.117102893368299</v>
      </c>
      <c r="E21" s="90">
        <v>1.3880375402221701E-2</v>
      </c>
      <c r="F21" s="90">
        <v>0.283320183052783</v>
      </c>
      <c r="G21" s="93">
        <v>0</v>
      </c>
      <c r="H21" s="93">
        <v>0</v>
      </c>
      <c r="I21" s="90">
        <f t="shared" si="0"/>
        <v>2.3307295661248215</v>
      </c>
    </row>
    <row r="22" spans="1:9" ht="13.8" x14ac:dyDescent="0.25">
      <c r="A22" s="5" t="s">
        <v>3</v>
      </c>
      <c r="B22" s="90">
        <v>2.05108213422226</v>
      </c>
      <c r="C22" s="90">
        <v>0.26379883250457498</v>
      </c>
      <c r="D22" s="90">
        <v>0.13015562538387401</v>
      </c>
      <c r="E22" s="90">
        <v>0.26474011199130598</v>
      </c>
      <c r="F22" s="90">
        <v>0.35711226142068198</v>
      </c>
      <c r="G22" s="90">
        <v>1.7022600281374499E-2</v>
      </c>
      <c r="H22" s="90" t="s">
        <v>35</v>
      </c>
      <c r="I22" s="90">
        <f t="shared" si="0"/>
        <v>3.0839115658040712</v>
      </c>
    </row>
    <row r="23" spans="1:9" ht="13.8" x14ac:dyDescent="0.25">
      <c r="A23" s="5" t="s">
        <v>10</v>
      </c>
      <c r="B23" s="90">
        <v>4.8509711652916503E-2</v>
      </c>
      <c r="C23" s="90">
        <v>7.30086127766464E-2</v>
      </c>
      <c r="D23" s="90">
        <v>0.12347285128931</v>
      </c>
      <c r="E23" s="90">
        <v>5.62445587007568E-2</v>
      </c>
      <c r="F23" s="90">
        <v>1.02636108687064E-2</v>
      </c>
      <c r="G23" s="90">
        <v>7.5162271941040595E-2</v>
      </c>
      <c r="H23" s="90">
        <v>2.1908420718300401</v>
      </c>
      <c r="I23" s="90">
        <f t="shared" si="0"/>
        <v>2.5775036890594167</v>
      </c>
    </row>
    <row r="24" spans="1:9" ht="13.8" x14ac:dyDescent="0.25">
      <c r="A24" s="5" t="s">
        <v>29</v>
      </c>
      <c r="B24" s="90">
        <v>5.0267837915254301</v>
      </c>
      <c r="C24" s="90">
        <v>0.46322177658465902</v>
      </c>
      <c r="D24" s="90">
        <v>0.21335851296105801</v>
      </c>
      <c r="E24" s="90">
        <v>0.16283305461355499</v>
      </c>
      <c r="F24" s="90">
        <v>0.23307937664919701</v>
      </c>
      <c r="G24" s="90">
        <v>8.0778196488274293E-3</v>
      </c>
      <c r="H24" s="93">
        <v>0</v>
      </c>
      <c r="I24" s="90">
        <f t="shared" si="0"/>
        <v>6.1073543319827257</v>
      </c>
    </row>
    <row r="25" spans="1:9" ht="13.8" x14ac:dyDescent="0.25">
      <c r="A25" s="5" t="s">
        <v>32</v>
      </c>
      <c r="B25" s="90">
        <v>1.08902920052547</v>
      </c>
      <c r="C25" s="90">
        <v>0.32380460790583898</v>
      </c>
      <c r="D25" s="90">
        <v>0.61458223321976502</v>
      </c>
      <c r="E25" s="90">
        <v>0.19312386903676301</v>
      </c>
      <c r="F25" s="90">
        <v>9.5873128705730198E-2</v>
      </c>
      <c r="G25" s="90">
        <v>5.1436310018520802E-2</v>
      </c>
      <c r="H25" s="90">
        <v>0.26927770015506203</v>
      </c>
      <c r="I25" s="90">
        <f t="shared" si="0"/>
        <v>2.6371270495671504</v>
      </c>
    </row>
    <row r="26" spans="1:9" ht="13.8" x14ac:dyDescent="0.25">
      <c r="A26" s="5" t="s">
        <v>26</v>
      </c>
      <c r="B26" s="90">
        <v>0.14648317527888499</v>
      </c>
      <c r="C26" s="90">
        <v>0.10009777734827</v>
      </c>
      <c r="D26" s="90">
        <v>4.6121271740688599E-2</v>
      </c>
      <c r="E26" s="90">
        <v>2.4140327280929599E-2</v>
      </c>
      <c r="F26" s="90">
        <v>0.190827790944746</v>
      </c>
      <c r="G26" s="90" t="s">
        <v>35</v>
      </c>
      <c r="H26" s="90">
        <v>0.31951204077582102</v>
      </c>
      <c r="I26" s="90">
        <f t="shared" si="0"/>
        <v>0.82718238336934014</v>
      </c>
    </row>
    <row r="27" spans="1:9" ht="13.8" x14ac:dyDescent="0.25">
      <c r="A27" s="5" t="s">
        <v>6</v>
      </c>
      <c r="B27" s="90">
        <v>9.6211251156552699E-2</v>
      </c>
      <c r="C27" s="90">
        <v>4.2549665984019297E-2</v>
      </c>
      <c r="D27" s="90">
        <v>0.101208593664437</v>
      </c>
      <c r="E27" s="90" t="s">
        <v>35</v>
      </c>
      <c r="F27" s="90">
        <v>0.24753994320904801</v>
      </c>
      <c r="G27" s="90">
        <v>2.7544354861390799E-2</v>
      </c>
      <c r="H27" s="93">
        <v>0</v>
      </c>
      <c r="I27" s="90">
        <f t="shared" si="0"/>
        <v>0.51505380887544783</v>
      </c>
    </row>
    <row r="28" spans="1:9" ht="13.8" x14ac:dyDescent="0.25">
      <c r="A28" s="5" t="s">
        <v>127</v>
      </c>
      <c r="B28" s="93">
        <v>0</v>
      </c>
      <c r="C28" s="93">
        <v>0</v>
      </c>
      <c r="D28" s="93">
        <v>0</v>
      </c>
      <c r="E28" s="93">
        <v>0</v>
      </c>
      <c r="F28" s="90">
        <v>0.23178577491855401</v>
      </c>
      <c r="G28" s="93">
        <v>0</v>
      </c>
      <c r="H28" s="93">
        <v>0</v>
      </c>
      <c r="I28" s="90">
        <f t="shared" si="0"/>
        <v>0.23178577491855401</v>
      </c>
    </row>
    <row r="29" spans="1:9" ht="13.8" x14ac:dyDescent="0.25">
      <c r="A29" s="5" t="s">
        <v>5</v>
      </c>
      <c r="B29" s="90">
        <v>1.04025682381698</v>
      </c>
      <c r="C29" s="90">
        <v>0.12888433845643599</v>
      </c>
      <c r="D29" s="90">
        <v>7.7940634442514395E-2</v>
      </c>
      <c r="E29" s="90">
        <v>7.3548352231860806E-2</v>
      </c>
      <c r="F29" s="90">
        <v>0.52140017424861496</v>
      </c>
      <c r="G29" s="90">
        <v>2.6047944984844699E-2</v>
      </c>
      <c r="H29" s="93">
        <v>0</v>
      </c>
      <c r="I29" s="90">
        <f t="shared" si="0"/>
        <v>1.8680782681812509</v>
      </c>
    </row>
    <row r="30" spans="1:9" ht="13.8" x14ac:dyDescent="0.25">
      <c r="A30" s="7" t="s">
        <v>16</v>
      </c>
      <c r="B30" s="92">
        <v>1.21493625341212</v>
      </c>
      <c r="C30" s="92">
        <v>0.22416070146846301</v>
      </c>
      <c r="D30" s="92">
        <v>0.17723979939408999</v>
      </c>
      <c r="E30" s="92">
        <v>8.5540672713352098E-2</v>
      </c>
      <c r="F30" s="92">
        <v>0.26503663441547298</v>
      </c>
      <c r="G30" s="92">
        <v>3.6898511683189202E-2</v>
      </c>
      <c r="H30" s="92">
        <v>0.22749958601571199</v>
      </c>
      <c r="I30" s="92">
        <f t="shared" si="0"/>
        <v>2.2313121591023988</v>
      </c>
    </row>
    <row r="32" spans="1:9" x14ac:dyDescent="0.25">
      <c r="A32" s="8" t="s">
        <v>56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2:AF248"/>
  <sheetViews>
    <sheetView zoomScale="80" zoomScaleNormal="80" workbookViewId="0">
      <selection activeCell="H42" sqref="H42"/>
    </sheetView>
  </sheetViews>
  <sheetFormatPr defaultColWidth="9.109375" defaultRowHeight="14.4" x14ac:dyDescent="0.3"/>
  <cols>
    <col min="1" max="1" width="8.6640625" style="270" customWidth="1"/>
    <col min="2" max="2" width="16.44140625" style="270" customWidth="1"/>
    <col min="3" max="7" width="8.44140625" style="270" customWidth="1"/>
    <col min="8" max="8" width="13.44140625" style="270" customWidth="1"/>
    <col min="9" max="9" width="17.33203125" style="270" customWidth="1"/>
    <col min="10" max="10" width="13.44140625" style="271" customWidth="1"/>
    <col min="11" max="11" width="6.6640625" style="276" bestFit="1" customWidth="1"/>
    <col min="12" max="12" width="9.109375" style="270"/>
    <col min="13" max="13" width="8.88671875" style="274" bestFit="1" customWidth="1"/>
    <col min="14" max="14" width="16.109375" style="270" bestFit="1" customWidth="1"/>
    <col min="15" max="15" width="8.88671875" style="270" bestFit="1" customWidth="1"/>
    <col min="16" max="16" width="16" style="272" bestFit="1" customWidth="1"/>
    <col min="17" max="17" width="17" style="272" bestFit="1" customWidth="1"/>
    <col min="18" max="18" width="14.33203125" style="273" bestFit="1" customWidth="1"/>
    <col min="19" max="19" width="12.6640625" style="272" bestFit="1" customWidth="1"/>
    <col min="20" max="20" width="14" style="270" bestFit="1" customWidth="1"/>
    <col min="21" max="21" width="15.33203125" style="270" bestFit="1" customWidth="1"/>
    <col min="22" max="23" width="7.33203125" style="270" customWidth="1"/>
    <col min="24" max="24" width="7.33203125" style="270" bestFit="1" customWidth="1"/>
    <col min="25" max="25" width="9.109375" style="270"/>
    <col min="26" max="26" width="12.33203125" style="270" customWidth="1"/>
    <col min="27" max="27" width="17.109375" style="270" bestFit="1" customWidth="1"/>
    <col min="28" max="32" width="10" style="270" bestFit="1" customWidth="1"/>
    <col min="33" max="16384" width="9.109375" style="270"/>
  </cols>
  <sheetData>
    <row r="2" spans="1:25" s="287" customFormat="1" x14ac:dyDescent="0.3">
      <c r="A2" s="9"/>
      <c r="B2" s="9" t="s">
        <v>177</v>
      </c>
      <c r="J2" s="288"/>
      <c r="K2" s="289"/>
      <c r="M2" s="290"/>
      <c r="P2" s="291"/>
      <c r="Q2" s="291"/>
      <c r="R2" s="292"/>
      <c r="S2" s="291"/>
    </row>
    <row r="4" spans="1:25" s="232" customFormat="1" ht="66.75" customHeight="1" x14ac:dyDescent="0.25">
      <c r="B4" s="230" t="s">
        <v>0</v>
      </c>
      <c r="C4" s="231">
        <v>2014</v>
      </c>
      <c r="D4" s="231">
        <v>2015</v>
      </c>
      <c r="E4" s="231">
        <v>2016</v>
      </c>
      <c r="F4" s="231">
        <v>2017</v>
      </c>
      <c r="G4" s="309">
        <v>2018</v>
      </c>
      <c r="H4" s="294"/>
      <c r="I4" s="231" t="s">
        <v>159</v>
      </c>
      <c r="J4" s="231" t="s">
        <v>160</v>
      </c>
      <c r="K4" s="231" t="s">
        <v>117</v>
      </c>
      <c r="M4" s="228"/>
      <c r="P4" s="4"/>
      <c r="Q4" s="4"/>
      <c r="R4" s="29"/>
      <c r="S4"/>
      <c r="T4"/>
      <c r="U4"/>
      <c r="V4"/>
    </row>
    <row r="5" spans="1:25" s="226" customFormat="1" ht="18" customHeight="1" x14ac:dyDescent="0.25">
      <c r="B5" s="233" t="s">
        <v>24</v>
      </c>
      <c r="C5" s="234">
        <v>0.24440000000000001</v>
      </c>
      <c r="D5" s="234">
        <v>1.0165999999999999</v>
      </c>
      <c r="E5" s="234">
        <v>0.28010000000000002</v>
      </c>
      <c r="F5" s="234">
        <v>0.4173</v>
      </c>
      <c r="G5" s="234">
        <v>0.50970000000000004</v>
      </c>
      <c r="H5" s="235">
        <v>0.50970000000000004</v>
      </c>
      <c r="I5" s="236"/>
      <c r="J5" s="237">
        <f>_xlfn.RRI(4,C5,G5)</f>
        <v>0.20172019062472391</v>
      </c>
      <c r="K5" s="238"/>
      <c r="L5" s="4"/>
      <c r="M5" s="239"/>
      <c r="N5" s="240"/>
      <c r="P5" s="4"/>
      <c r="Q5" s="4"/>
      <c r="R5" s="29"/>
      <c r="S5"/>
      <c r="T5"/>
      <c r="U5"/>
      <c r="V5"/>
      <c r="W5" s="241"/>
      <c r="X5" s="241"/>
      <c r="Y5" s="241"/>
    </row>
    <row r="6" spans="1:25" s="226" customFormat="1" ht="18" customHeight="1" x14ac:dyDescent="0.25">
      <c r="B6" s="233" t="s">
        <v>6</v>
      </c>
      <c r="C6" s="234">
        <v>0.63179999999999947</v>
      </c>
      <c r="D6" s="234">
        <v>0.67279999999999973</v>
      </c>
      <c r="E6" s="234">
        <v>0.63030000000000075</v>
      </c>
      <c r="F6" s="234">
        <v>0.59930000000000005</v>
      </c>
      <c r="G6" s="234">
        <v>0.51980000000000015</v>
      </c>
      <c r="H6" s="235">
        <v>0.51980000000000015</v>
      </c>
      <c r="I6" s="236"/>
      <c r="J6" s="237">
        <f t="shared" ref="J6:J30" si="0">_xlfn.RRI(4,C6,G6)</f>
        <v>-4.7611454608509463E-2</v>
      </c>
      <c r="K6" s="238"/>
      <c r="L6" s="4"/>
      <c r="M6" s="239"/>
      <c r="N6" s="240"/>
      <c r="P6" s="4"/>
      <c r="Q6" s="4"/>
      <c r="R6" s="29"/>
      <c r="S6"/>
      <c r="T6"/>
      <c r="U6"/>
      <c r="V6"/>
      <c r="W6" s="241"/>
      <c r="X6" s="241"/>
      <c r="Y6" s="241"/>
    </row>
    <row r="7" spans="1:25" s="226" customFormat="1" ht="18" customHeight="1" x14ac:dyDescent="0.25">
      <c r="B7" s="233" t="s">
        <v>13</v>
      </c>
      <c r="C7" s="234">
        <v>0.15469999999999998</v>
      </c>
      <c r="D7" s="234">
        <v>0.58909999999999996</v>
      </c>
      <c r="E7" s="234">
        <v>0.66639999999999988</v>
      </c>
      <c r="F7" s="234">
        <v>0.7397999999999999</v>
      </c>
      <c r="G7" s="234">
        <v>0.79609999999999992</v>
      </c>
      <c r="H7" s="235">
        <v>0.79609999999999992</v>
      </c>
      <c r="I7" s="236"/>
      <c r="J7" s="237">
        <f t="shared" si="0"/>
        <v>0.50615381977815632</v>
      </c>
      <c r="K7" s="238" t="s">
        <v>14</v>
      </c>
      <c r="L7" s="4"/>
      <c r="M7" s="242"/>
      <c r="P7" s="4"/>
      <c r="Q7" s="4"/>
      <c r="R7" s="29"/>
      <c r="S7"/>
      <c r="T7"/>
      <c r="U7"/>
      <c r="V7"/>
      <c r="W7" s="241"/>
      <c r="X7" s="241"/>
      <c r="Y7" s="241"/>
    </row>
    <row r="8" spans="1:25" s="226" customFormat="1" ht="18" customHeight="1" x14ac:dyDescent="0.25">
      <c r="B8" s="233" t="s">
        <v>26</v>
      </c>
      <c r="C8" s="234"/>
      <c r="D8" s="234">
        <v>1.9872999999999998</v>
      </c>
      <c r="E8" s="234">
        <v>1.8962000000000001</v>
      </c>
      <c r="F8" s="234">
        <v>0.81759999999999988</v>
      </c>
      <c r="G8" s="234">
        <v>0.82989999999999986</v>
      </c>
      <c r="H8" s="235">
        <v>0.82989999999999986</v>
      </c>
      <c r="I8" s="236"/>
      <c r="J8" s="237">
        <f>_xlfn.RRI(3,D8,G8)</f>
        <v>-0.25254088209334158</v>
      </c>
      <c r="K8" s="243"/>
      <c r="L8" s="229"/>
      <c r="M8" s="244"/>
      <c r="P8" s="4"/>
      <c r="Q8" s="4"/>
      <c r="R8" s="29"/>
      <c r="S8"/>
      <c r="T8"/>
      <c r="U8"/>
      <c r="V8"/>
      <c r="W8" s="241"/>
      <c r="X8" s="241"/>
      <c r="Y8" s="241"/>
    </row>
    <row r="9" spans="1:25" s="226" customFormat="1" ht="18" customHeight="1" x14ac:dyDescent="0.25">
      <c r="B9" s="233" t="s">
        <v>2</v>
      </c>
      <c r="C9" s="234">
        <v>0.75749999999999984</v>
      </c>
      <c r="D9" s="234">
        <v>0.81709999999999972</v>
      </c>
      <c r="E9" s="234">
        <v>0.77300000000000024</v>
      </c>
      <c r="F9" s="234">
        <v>0.84220000000000006</v>
      </c>
      <c r="G9" s="234">
        <v>0.88249999999999984</v>
      </c>
      <c r="H9" s="235">
        <v>0.88249999999999984</v>
      </c>
      <c r="I9" s="236"/>
      <c r="J9" s="237">
        <f t="shared" si="0"/>
        <v>3.8922182581978326E-2</v>
      </c>
      <c r="K9" s="238"/>
      <c r="L9" s="4"/>
      <c r="M9" s="239"/>
      <c r="P9" s="4"/>
      <c r="Q9" s="4"/>
      <c r="R9" s="29"/>
      <c r="S9"/>
      <c r="T9"/>
      <c r="U9"/>
      <c r="V9"/>
      <c r="W9" s="241"/>
      <c r="X9" s="241"/>
      <c r="Y9" s="241"/>
    </row>
    <row r="10" spans="1:25" s="226" customFormat="1" ht="18" customHeight="1" x14ac:dyDescent="0.25">
      <c r="B10" s="233" t="s">
        <v>22</v>
      </c>
      <c r="C10" s="234">
        <v>0.52</v>
      </c>
      <c r="D10" s="234">
        <v>0.89939999999999987</v>
      </c>
      <c r="E10" s="234">
        <v>0.62970000000000004</v>
      </c>
      <c r="F10" s="234">
        <v>0.67230000000000001</v>
      </c>
      <c r="G10" s="234">
        <v>1.0287999999999999</v>
      </c>
      <c r="H10" s="235">
        <v>1.0287999999999999</v>
      </c>
      <c r="I10" s="236"/>
      <c r="J10" s="237">
        <f t="shared" si="0"/>
        <v>0.18599239171750792</v>
      </c>
      <c r="K10" s="243"/>
      <c r="L10" s="4"/>
      <c r="M10" s="239"/>
      <c r="P10" s="4"/>
      <c r="Q10" s="4"/>
      <c r="R10" s="29"/>
      <c r="S10"/>
      <c r="T10"/>
      <c r="U10"/>
      <c r="V10"/>
      <c r="W10" s="241"/>
      <c r="X10" s="241"/>
      <c r="Y10" s="241"/>
    </row>
    <row r="11" spans="1:25" s="226" customFormat="1" ht="18" customHeight="1" x14ac:dyDescent="0.25">
      <c r="B11" s="233" t="s">
        <v>30</v>
      </c>
      <c r="C11" s="234">
        <v>1.2157</v>
      </c>
      <c r="D11" s="234">
        <v>1.3111999999999995</v>
      </c>
      <c r="E11" s="234">
        <v>1.3956999999999997</v>
      </c>
      <c r="F11" s="234">
        <v>1.4458000000000002</v>
      </c>
      <c r="G11" s="234">
        <v>1.6498999999999999</v>
      </c>
      <c r="H11" s="235">
        <v>1.6498999999999999</v>
      </c>
      <c r="I11" s="236"/>
      <c r="J11" s="237">
        <f t="shared" si="0"/>
        <v>7.9338830145454509E-2</v>
      </c>
      <c r="K11" s="238" t="s">
        <v>14</v>
      </c>
      <c r="L11" s="4"/>
      <c r="M11" s="245"/>
      <c r="P11" s="4"/>
      <c r="Q11" s="4"/>
      <c r="R11" s="29"/>
      <c r="S11"/>
      <c r="T11"/>
      <c r="U11"/>
      <c r="V11"/>
      <c r="W11" s="241"/>
      <c r="X11" s="241"/>
      <c r="Y11" s="241"/>
    </row>
    <row r="12" spans="1:25" s="226" customFormat="1" ht="18" customHeight="1" x14ac:dyDescent="0.25">
      <c r="B12" s="233" t="s">
        <v>31</v>
      </c>
      <c r="C12" s="144">
        <v>1.6803999999999999</v>
      </c>
      <c r="D12" s="144">
        <v>1.7881000000000005</v>
      </c>
      <c r="E12" s="144">
        <v>1.7516999999999998</v>
      </c>
      <c r="F12" s="144">
        <v>1.7482000000000002</v>
      </c>
      <c r="G12" s="144">
        <v>1.7167999999999994</v>
      </c>
      <c r="H12" s="235">
        <v>1.7167999999999994</v>
      </c>
      <c r="I12" s="236"/>
      <c r="J12" s="237">
        <f t="shared" si="0"/>
        <v>5.3719355243557754E-3</v>
      </c>
      <c r="K12" s="238"/>
      <c r="L12" s="4"/>
      <c r="M12" s="246"/>
      <c r="P12" s="4"/>
      <c r="Q12" s="4"/>
      <c r="R12" s="29"/>
      <c r="S12"/>
      <c r="T12"/>
      <c r="U12"/>
      <c r="V12"/>
      <c r="W12" s="241"/>
      <c r="X12" s="241"/>
      <c r="Y12" s="241"/>
    </row>
    <row r="13" spans="1:25" s="226" customFormat="1" ht="18" customHeight="1" x14ac:dyDescent="0.25">
      <c r="B13" s="233" t="s">
        <v>27</v>
      </c>
      <c r="C13" s="234">
        <v>0.4469999999999999</v>
      </c>
      <c r="D13" s="234">
        <v>1.2772999999999994</v>
      </c>
      <c r="E13" s="234">
        <v>1.0192999999999994</v>
      </c>
      <c r="F13" s="234">
        <v>0.92239999999999966</v>
      </c>
      <c r="G13" s="234">
        <v>1.7214999999999974</v>
      </c>
      <c r="H13" s="235">
        <v>1.7214999999999974</v>
      </c>
      <c r="I13" s="236"/>
      <c r="J13" s="237">
        <f t="shared" si="0"/>
        <v>0.40087658390189107</v>
      </c>
      <c r="K13" s="247"/>
      <c r="L13" s="4"/>
      <c r="M13" s="239"/>
      <c r="P13" s="4"/>
      <c r="Q13" s="4"/>
      <c r="R13" s="29"/>
      <c r="S13"/>
      <c r="T13"/>
      <c r="U13"/>
      <c r="V13"/>
      <c r="W13" s="241"/>
      <c r="X13" s="241"/>
      <c r="Y13" s="241"/>
    </row>
    <row r="14" spans="1:25" s="226" customFormat="1" ht="18" customHeight="1" x14ac:dyDescent="0.25">
      <c r="B14" s="233" t="s">
        <v>28</v>
      </c>
      <c r="C14" s="144">
        <v>1.2677</v>
      </c>
      <c r="D14" s="144">
        <v>1.3495000000000001</v>
      </c>
      <c r="E14" s="144">
        <v>1.6710999999999996</v>
      </c>
      <c r="F14" s="144">
        <v>1.8411999999999999</v>
      </c>
      <c r="G14" s="144">
        <v>1.7295999999999998</v>
      </c>
      <c r="H14" s="235">
        <v>1.7295999999999998</v>
      </c>
      <c r="I14" s="236"/>
      <c r="J14" s="237">
        <f t="shared" si="0"/>
        <v>8.0767550084515305E-2</v>
      </c>
      <c r="K14" s="238" t="s">
        <v>14</v>
      </c>
      <c r="L14" s="4"/>
      <c r="M14" s="239"/>
      <c r="P14" s="4"/>
      <c r="Q14" s="4"/>
      <c r="R14" s="29"/>
      <c r="S14"/>
      <c r="T14"/>
      <c r="U14"/>
      <c r="V14"/>
      <c r="W14" s="241"/>
      <c r="X14" s="241"/>
      <c r="Y14" s="241"/>
    </row>
    <row r="15" spans="1:25" s="226" customFormat="1" ht="18" customHeight="1" x14ac:dyDescent="0.25">
      <c r="B15" s="233" t="s">
        <v>25</v>
      </c>
      <c r="C15" s="141">
        <v>2.1522999999999999</v>
      </c>
      <c r="D15" s="141">
        <v>4.03</v>
      </c>
      <c r="E15" s="141">
        <v>6.0793999999999997</v>
      </c>
      <c r="F15" s="141"/>
      <c r="G15" s="141">
        <v>1.7308999999999994</v>
      </c>
      <c r="H15" s="235">
        <v>1.7308999999999994</v>
      </c>
      <c r="I15" s="236"/>
      <c r="J15" s="237" t="s">
        <v>11</v>
      </c>
      <c r="K15" s="248"/>
      <c r="L15" s="4"/>
      <c r="M15" s="244"/>
      <c r="N15" s="68"/>
      <c r="P15" s="4"/>
      <c r="Q15" s="4"/>
      <c r="R15" s="29"/>
      <c r="S15"/>
      <c r="T15"/>
      <c r="U15"/>
      <c r="V15"/>
      <c r="W15" s="241"/>
      <c r="X15" s="241"/>
      <c r="Y15" s="241"/>
    </row>
    <row r="16" spans="1:25" s="226" customFormat="1" ht="18" customHeight="1" x14ac:dyDescent="0.25">
      <c r="B16" s="233" t="s">
        <v>5</v>
      </c>
      <c r="C16" s="234">
        <v>1.5968</v>
      </c>
      <c r="D16" s="234">
        <v>1.6407999999999994</v>
      </c>
      <c r="E16" s="234">
        <v>1.7838999999999994</v>
      </c>
      <c r="F16" s="234">
        <v>1.7556999999999998</v>
      </c>
      <c r="G16" s="234">
        <v>1.8681000000000003</v>
      </c>
      <c r="H16" s="235">
        <v>1.8681000000000003</v>
      </c>
      <c r="I16" s="236"/>
      <c r="J16" s="237">
        <f t="shared" si="0"/>
        <v>4.0009722063251152E-2</v>
      </c>
      <c r="K16" s="238" t="s">
        <v>14</v>
      </c>
      <c r="L16" s="4"/>
      <c r="M16" s="249"/>
      <c r="P16" s="4"/>
      <c r="Q16" s="4"/>
      <c r="R16" s="29"/>
      <c r="S16"/>
      <c r="T16"/>
      <c r="U16"/>
      <c r="V16"/>
      <c r="W16" s="241"/>
      <c r="X16" s="241"/>
      <c r="Y16" s="241"/>
    </row>
    <row r="17" spans="2:27" s="226" customFormat="1" ht="18" customHeight="1" x14ac:dyDescent="0.25">
      <c r="B17" s="233" t="s">
        <v>4</v>
      </c>
      <c r="C17" s="234">
        <v>1.3220999999999996</v>
      </c>
      <c r="D17" s="234">
        <v>1.3639999999999997</v>
      </c>
      <c r="E17" s="234">
        <v>1.4975000000000001</v>
      </c>
      <c r="F17" s="234">
        <v>1.7945999999999998</v>
      </c>
      <c r="G17" s="234">
        <v>2.0124000000000004</v>
      </c>
      <c r="H17" s="235">
        <v>2.0124000000000004</v>
      </c>
      <c r="I17" s="236"/>
      <c r="J17" s="237">
        <f t="shared" si="0"/>
        <v>0.11074022732171129</v>
      </c>
      <c r="K17" s="238" t="s">
        <v>14</v>
      </c>
      <c r="L17" s="4"/>
      <c r="M17" s="250"/>
      <c r="N17" s="247"/>
      <c r="P17" s="4"/>
      <c r="Q17" s="4"/>
      <c r="R17" s="29"/>
      <c r="S17"/>
      <c r="T17"/>
      <c r="U17"/>
      <c r="V17"/>
      <c r="W17" s="241"/>
      <c r="X17" s="241"/>
      <c r="Y17" s="241"/>
    </row>
    <row r="18" spans="2:27" s="226" customFormat="1" ht="18" customHeight="1" x14ac:dyDescent="0.25">
      <c r="B18" s="233" t="s">
        <v>12</v>
      </c>
      <c r="C18" s="234">
        <v>1.5246999999999995</v>
      </c>
      <c r="D18" s="234">
        <v>1.6854</v>
      </c>
      <c r="E18" s="234">
        <v>1.9852999999999992</v>
      </c>
      <c r="F18" s="234">
        <v>2.0762</v>
      </c>
      <c r="G18" s="234">
        <v>2.1698</v>
      </c>
      <c r="H18" s="235">
        <v>2.1698</v>
      </c>
      <c r="I18" s="236"/>
      <c r="J18" s="237">
        <f t="shared" si="0"/>
        <v>9.2216734015689195E-2</v>
      </c>
      <c r="K18" s="238" t="s">
        <v>14</v>
      </c>
      <c r="L18" s="4"/>
      <c r="M18" s="239"/>
      <c r="N18" s="251"/>
      <c r="P18" s="4"/>
      <c r="Q18" s="4"/>
      <c r="R18" s="29"/>
      <c r="S18"/>
      <c r="T18"/>
      <c r="U18"/>
      <c r="V18"/>
      <c r="W18" s="241"/>
      <c r="X18" s="241"/>
      <c r="Y18" s="241"/>
    </row>
    <row r="19" spans="2:27" s="226" customFormat="1" ht="18" customHeight="1" x14ac:dyDescent="0.25">
      <c r="B19" s="252" t="s">
        <v>16</v>
      </c>
      <c r="C19" s="253">
        <v>1.9456525912658598</v>
      </c>
      <c r="D19" s="253">
        <v>2.1418379890881023</v>
      </c>
      <c r="E19" s="253">
        <v>2.3695864842083925</v>
      </c>
      <c r="F19" s="253">
        <v>2.2266936728795428</v>
      </c>
      <c r="G19" s="253">
        <v>2.1940404638062754</v>
      </c>
      <c r="H19" s="254">
        <v>2.1940404638062754</v>
      </c>
      <c r="I19" s="236"/>
      <c r="J19" s="237">
        <f t="shared" si="0"/>
        <v>3.0492496938923308E-2</v>
      </c>
      <c r="K19" s="248"/>
      <c r="L19" s="4"/>
      <c r="M19" s="249"/>
      <c r="Q19" s="255"/>
      <c r="R19" s="29"/>
      <c r="S19"/>
      <c r="T19"/>
      <c r="U19"/>
      <c r="V19"/>
      <c r="W19" s="241"/>
      <c r="X19" s="241"/>
      <c r="Y19" s="241"/>
    </row>
    <row r="20" spans="2:27" s="226" customFormat="1" ht="18" customHeight="1" x14ac:dyDescent="0.25">
      <c r="B20" s="233" t="s">
        <v>18</v>
      </c>
      <c r="C20" s="234">
        <v>2.278</v>
      </c>
      <c r="D20" s="234">
        <v>2.3436999999999997</v>
      </c>
      <c r="E20" s="234">
        <v>2.4227000000000007</v>
      </c>
      <c r="F20" s="234">
        <v>2.5667999999999997</v>
      </c>
      <c r="G20" s="234">
        <v>2.2096000000000018</v>
      </c>
      <c r="H20" s="235">
        <v>2.2096000000000018</v>
      </c>
      <c r="I20" s="236"/>
      <c r="J20" s="237">
        <f t="shared" si="0"/>
        <v>-7.5926196659716894E-3</v>
      </c>
      <c r="K20" s="248"/>
      <c r="L20" s="4"/>
      <c r="M20" s="239"/>
      <c r="P20" s="4"/>
      <c r="Q20" s="4"/>
      <c r="R20" s="29"/>
      <c r="S20"/>
      <c r="T20"/>
      <c r="U20"/>
      <c r="V20"/>
      <c r="W20" s="241"/>
      <c r="X20" s="241"/>
      <c r="Y20" s="241"/>
    </row>
    <row r="21" spans="2:27" s="226" customFormat="1" ht="18" customHeight="1" x14ac:dyDescent="0.25">
      <c r="B21" s="233" t="s">
        <v>1</v>
      </c>
      <c r="C21" s="234">
        <v>2.1832999999999996</v>
      </c>
      <c r="D21" s="234">
        <v>2.2640000000000007</v>
      </c>
      <c r="E21" s="234">
        <v>2.2598000000000003</v>
      </c>
      <c r="F21" s="234">
        <v>2.2206999999999999</v>
      </c>
      <c r="G21" s="234">
        <v>2.3302000000000005</v>
      </c>
      <c r="H21" s="235">
        <v>2.3302000000000005</v>
      </c>
      <c r="I21" s="236"/>
      <c r="J21" s="237">
        <f t="shared" si="0"/>
        <v>1.6412379131476307E-2</v>
      </c>
      <c r="K21" s="256"/>
      <c r="L21" s="4"/>
      <c r="M21" s="239"/>
      <c r="N21" s="229"/>
      <c r="O21" s="229"/>
      <c r="P21" s="4"/>
      <c r="Q21" s="4"/>
      <c r="R21" s="29"/>
      <c r="S21"/>
      <c r="T21"/>
      <c r="U21"/>
      <c r="V21"/>
      <c r="W21" s="241"/>
      <c r="X21" s="241"/>
      <c r="Y21" s="241"/>
    </row>
    <row r="22" spans="2:27" s="226" customFormat="1" ht="18" customHeight="1" x14ac:dyDescent="0.25">
      <c r="B22" s="233" t="s">
        <v>10</v>
      </c>
      <c r="C22" s="234">
        <v>1.3415999999999999</v>
      </c>
      <c r="D22" s="234">
        <v>2.1946999999999997</v>
      </c>
      <c r="E22" s="234">
        <v>3.6458999999999993</v>
      </c>
      <c r="F22" s="234">
        <v>3.238</v>
      </c>
      <c r="G22" s="234">
        <v>2.5773999999999999</v>
      </c>
      <c r="H22" s="235">
        <v>2.5773999999999999</v>
      </c>
      <c r="I22" s="236"/>
      <c r="J22" s="237">
        <f t="shared" si="0"/>
        <v>0.17730691163578993</v>
      </c>
      <c r="K22" s="238"/>
      <c r="L22" s="4"/>
      <c r="M22" s="239"/>
      <c r="P22" s="4"/>
      <c r="Q22" s="4"/>
      <c r="R22" s="29"/>
      <c r="S22"/>
      <c r="T22"/>
      <c r="U22"/>
      <c r="V22"/>
      <c r="W22" s="241"/>
      <c r="X22" s="241"/>
      <c r="Y22" s="241"/>
    </row>
    <row r="23" spans="2:27" s="226" customFormat="1" ht="18" customHeight="1" x14ac:dyDescent="0.25">
      <c r="B23" s="233" t="s">
        <v>8</v>
      </c>
      <c r="C23" s="234">
        <v>2.2748999999999993</v>
      </c>
      <c r="D23" s="234">
        <v>2.4169999999999998</v>
      </c>
      <c r="E23" s="234">
        <v>2.4078000000000004</v>
      </c>
      <c r="F23" s="234">
        <v>2.5450999999999997</v>
      </c>
      <c r="G23" s="234">
        <v>2.593</v>
      </c>
      <c r="H23" s="235">
        <v>2.593</v>
      </c>
      <c r="I23" s="236"/>
      <c r="J23" s="237">
        <f t="shared" si="0"/>
        <v>3.326103349629661E-2</v>
      </c>
      <c r="K23" s="238" t="s">
        <v>14</v>
      </c>
      <c r="L23" s="4"/>
      <c r="M23" s="249"/>
      <c r="P23" s="4"/>
      <c r="Q23" s="4"/>
      <c r="R23" s="29"/>
      <c r="S23"/>
      <c r="T23"/>
      <c r="U23"/>
      <c r="V23"/>
      <c r="W23" s="241"/>
      <c r="X23" s="241"/>
      <c r="Y23" s="241"/>
    </row>
    <row r="24" spans="2:27" s="226" customFormat="1" ht="18" customHeight="1" x14ac:dyDescent="0.25">
      <c r="B24" s="233" t="s">
        <v>32</v>
      </c>
      <c r="C24" s="141">
        <v>2.0333000000000001</v>
      </c>
      <c r="D24" s="141">
        <v>2.2199</v>
      </c>
      <c r="E24" s="141">
        <v>2.8426999999999998</v>
      </c>
      <c r="F24" s="141">
        <v>2.2713999999999999</v>
      </c>
      <c r="G24" s="141">
        <v>2.6369999999999991</v>
      </c>
      <c r="H24" s="235">
        <v>2.6369999999999991</v>
      </c>
      <c r="I24" s="236"/>
      <c r="J24" s="237">
        <f t="shared" si="0"/>
        <v>6.7154173740455958E-2</v>
      </c>
      <c r="K24" s="257"/>
      <c r="L24" s="4"/>
      <c r="M24" s="258"/>
      <c r="P24" s="4"/>
      <c r="Q24" s="4"/>
      <c r="R24" s="29"/>
      <c r="S24"/>
      <c r="T24"/>
      <c r="U24"/>
      <c r="V24"/>
      <c r="W24" s="241"/>
      <c r="X24" s="241"/>
      <c r="Y24" s="241"/>
    </row>
    <row r="25" spans="2:27" s="226" customFormat="1" ht="18" customHeight="1" x14ac:dyDescent="0.25">
      <c r="B25" s="233" t="s">
        <v>19</v>
      </c>
      <c r="C25" s="234">
        <v>1.7292000000000003</v>
      </c>
      <c r="D25" s="234">
        <v>2.0048000000000004</v>
      </c>
      <c r="E25" s="234">
        <v>2.4368999999999992</v>
      </c>
      <c r="F25" s="234">
        <v>2.4713000000000007</v>
      </c>
      <c r="G25" s="234">
        <v>2.7281000000000009</v>
      </c>
      <c r="H25" s="235">
        <v>2.7281000000000009</v>
      </c>
      <c r="I25" s="236"/>
      <c r="J25" s="237">
        <f t="shared" si="0"/>
        <v>0.12073714119792123</v>
      </c>
      <c r="K25" s="238" t="s">
        <v>14</v>
      </c>
      <c r="L25" s="4"/>
      <c r="M25" s="239"/>
      <c r="P25" s="4"/>
      <c r="Q25" s="4"/>
      <c r="R25" s="29"/>
      <c r="S25"/>
      <c r="T25"/>
      <c r="U25"/>
      <c r="V25"/>
      <c r="W25" s="241"/>
      <c r="X25" s="241"/>
      <c r="Y25" s="241"/>
    </row>
    <row r="26" spans="2:27" s="226" customFormat="1" ht="18" customHeight="1" x14ac:dyDescent="0.25">
      <c r="B26" s="233" t="s">
        <v>15</v>
      </c>
      <c r="C26" s="234">
        <v>1.7808999999999995</v>
      </c>
      <c r="D26" s="234">
        <v>2.2643999999999993</v>
      </c>
      <c r="E26" s="234">
        <v>2.513100000000001</v>
      </c>
      <c r="F26" s="234">
        <v>2.6021000000000036</v>
      </c>
      <c r="G26" s="234">
        <v>2.8333000000000026</v>
      </c>
      <c r="H26" s="235">
        <v>2.8333000000000026</v>
      </c>
      <c r="I26" s="236"/>
      <c r="J26" s="237">
        <f t="shared" si="0"/>
        <v>0.12308662946341831</v>
      </c>
      <c r="K26" s="238" t="s">
        <v>14</v>
      </c>
      <c r="L26" s="4"/>
      <c r="M26" s="249"/>
      <c r="P26" s="4"/>
      <c r="Q26" s="4"/>
      <c r="R26" s="29"/>
      <c r="S26"/>
      <c r="T26"/>
      <c r="U26"/>
      <c r="V26"/>
      <c r="W26" s="241"/>
      <c r="X26" s="241"/>
      <c r="Y26" s="241"/>
    </row>
    <row r="27" spans="2:27" s="226" customFormat="1" ht="18" customHeight="1" x14ac:dyDescent="0.25">
      <c r="B27" s="233" t="s">
        <v>3</v>
      </c>
      <c r="C27" s="234">
        <v>1.4430999999999998</v>
      </c>
      <c r="D27" s="234">
        <v>1.4681999999999999</v>
      </c>
      <c r="E27" s="234">
        <v>1.5794999999999997</v>
      </c>
      <c r="F27" s="234">
        <v>1.6542000000000001</v>
      </c>
      <c r="G27" s="234">
        <v>3.0846999999999998</v>
      </c>
      <c r="H27" s="235">
        <v>3.0846999999999998</v>
      </c>
      <c r="I27" s="236"/>
      <c r="J27" s="237">
        <f t="shared" si="0"/>
        <v>0.20914706683962025</v>
      </c>
      <c r="K27" s="259"/>
      <c r="L27" s="4"/>
      <c r="M27" s="239"/>
      <c r="P27" s="4"/>
      <c r="Q27" s="4"/>
      <c r="R27" s="29"/>
      <c r="S27"/>
      <c r="T27"/>
      <c r="U27"/>
      <c r="V27"/>
      <c r="W27" s="241"/>
      <c r="X27" s="241"/>
      <c r="Y27" s="241"/>
    </row>
    <row r="28" spans="2:27" s="226" customFormat="1" ht="18" customHeight="1" x14ac:dyDescent="0.25">
      <c r="B28" s="233" t="s">
        <v>17</v>
      </c>
      <c r="C28" s="234">
        <v>3.9502000000000002</v>
      </c>
      <c r="D28" s="234">
        <v>3.8889</v>
      </c>
      <c r="E28" s="234">
        <v>3.5744999999999991</v>
      </c>
      <c r="F28" s="234">
        <v>3.5873999999999993</v>
      </c>
      <c r="G28" s="234">
        <v>3.9106000000000005</v>
      </c>
      <c r="H28" s="235">
        <v>3.9106000000000005</v>
      </c>
      <c r="I28" s="236"/>
      <c r="J28" s="237">
        <f t="shared" si="0"/>
        <v>-2.5156792700730124E-3</v>
      </c>
      <c r="K28" s="238"/>
      <c r="L28" s="4"/>
      <c r="M28" s="239"/>
      <c r="P28" s="4"/>
      <c r="Q28" s="4"/>
      <c r="R28" s="29"/>
      <c r="S28"/>
      <c r="T28"/>
      <c r="U28"/>
      <c r="V28"/>
      <c r="W28" s="241"/>
      <c r="X28" s="241"/>
      <c r="Y28" s="241"/>
    </row>
    <row r="29" spans="2:27" s="226" customFormat="1" ht="18" customHeight="1" x14ac:dyDescent="0.25">
      <c r="B29" s="233" t="s">
        <v>29</v>
      </c>
      <c r="C29" s="234">
        <v>5.1855000000000002</v>
      </c>
      <c r="D29" s="234">
        <v>5.4703999999999997</v>
      </c>
      <c r="E29" s="234">
        <v>7.3984000000000032</v>
      </c>
      <c r="F29" s="234">
        <v>6.9077999999999991</v>
      </c>
      <c r="G29" s="234">
        <v>6.1073000000000013</v>
      </c>
      <c r="H29" s="235">
        <v>6.1073000000000013</v>
      </c>
      <c r="I29" s="236"/>
      <c r="J29" s="237">
        <f t="shared" si="0"/>
        <v>4.1752745707948957E-2</v>
      </c>
      <c r="K29" s="248"/>
      <c r="L29" s="4"/>
      <c r="M29" s="239"/>
      <c r="P29" s="4"/>
      <c r="Q29" s="4"/>
      <c r="R29" s="29"/>
      <c r="S29"/>
      <c r="T29"/>
      <c r="U29"/>
      <c r="V29"/>
      <c r="W29" s="241"/>
      <c r="X29" s="241"/>
      <c r="Y29" s="241"/>
    </row>
    <row r="30" spans="2:27" s="226" customFormat="1" ht="18" customHeight="1" x14ac:dyDescent="0.25">
      <c r="B30" s="233" t="s">
        <v>9</v>
      </c>
      <c r="C30" s="234">
        <v>3.2645000000000008</v>
      </c>
      <c r="D30" s="234">
        <v>4.6667999999999994</v>
      </c>
      <c r="E30" s="234">
        <v>5.4956999999999985</v>
      </c>
      <c r="F30" s="234">
        <v>6.2949000000000011</v>
      </c>
      <c r="G30" s="234">
        <v>6.7776999999999985</v>
      </c>
      <c r="H30" s="235">
        <v>6.7776999999999985</v>
      </c>
      <c r="I30" s="236"/>
      <c r="J30" s="237">
        <f t="shared" si="0"/>
        <v>0.20037354989171696</v>
      </c>
      <c r="K30" s="238" t="s">
        <v>14</v>
      </c>
      <c r="L30" s="4"/>
      <c r="M30" s="239"/>
      <c r="P30" s="4"/>
      <c r="Q30" s="4"/>
      <c r="R30" s="29"/>
      <c r="S30"/>
      <c r="T30"/>
      <c r="U30"/>
      <c r="V30"/>
      <c r="W30" s="241"/>
      <c r="X30" s="241"/>
      <c r="Y30" s="241"/>
    </row>
    <row r="31" spans="2:27" s="226" customFormat="1" ht="18" customHeight="1" x14ac:dyDescent="0.25">
      <c r="B31" s="233" t="s">
        <v>33</v>
      </c>
      <c r="C31" s="144">
        <v>1.1239000000000003</v>
      </c>
      <c r="D31" s="144">
        <v>1.3329000000000002</v>
      </c>
      <c r="E31" s="144">
        <v>1.1587999999999998</v>
      </c>
      <c r="F31" s="144">
        <v>1.6586000000000001</v>
      </c>
      <c r="G31" s="141"/>
      <c r="H31" s="235"/>
      <c r="I31" s="236"/>
      <c r="J31" s="260" t="s">
        <v>11</v>
      </c>
      <c r="K31" s="248"/>
      <c r="L31" s="4"/>
      <c r="M31" s="239"/>
      <c r="P31" s="4"/>
      <c r="Q31" s="4"/>
      <c r="R31" s="29"/>
      <c r="S31"/>
      <c r="T31"/>
      <c r="U31"/>
      <c r="V31"/>
      <c r="W31" s="241"/>
      <c r="X31" s="241"/>
      <c r="Y31" s="241"/>
    </row>
    <row r="32" spans="2:27" s="226" customFormat="1" ht="18" customHeight="1" x14ac:dyDescent="0.25">
      <c r="B32" s="233" t="s">
        <v>34</v>
      </c>
      <c r="C32" s="141">
        <v>0.70799999999999985</v>
      </c>
      <c r="D32" s="141">
        <v>0.76790000000000014</v>
      </c>
      <c r="E32" s="141"/>
      <c r="F32" s="141"/>
      <c r="G32" s="141"/>
      <c r="H32" s="235"/>
      <c r="I32" s="236"/>
      <c r="J32" s="260" t="s">
        <v>11</v>
      </c>
      <c r="K32" s="247"/>
      <c r="L32" s="4"/>
      <c r="M32" s="239"/>
      <c r="P32" s="4"/>
      <c r="Q32" s="4"/>
      <c r="R32" s="29"/>
      <c r="S32"/>
      <c r="T32"/>
      <c r="U32"/>
      <c r="V32"/>
      <c r="W32" s="241"/>
      <c r="X32" s="241"/>
      <c r="Y32" s="241"/>
      <c r="Z32" s="241"/>
      <c r="AA32" s="67"/>
    </row>
    <row r="33" spans="2:32" s="229" customFormat="1" ht="18" customHeight="1" x14ac:dyDescent="0.25">
      <c r="B33" s="226"/>
      <c r="C33" s="226"/>
      <c r="D33" s="226"/>
      <c r="E33" s="226"/>
      <c r="F33" s="226"/>
      <c r="G33" s="226"/>
      <c r="H33" s="226"/>
      <c r="I33" s="226"/>
      <c r="J33" s="237"/>
      <c r="K33" s="261"/>
      <c r="L33" s="226"/>
      <c r="M33" s="228"/>
      <c r="N33" s="226"/>
      <c r="O33" s="226"/>
      <c r="P33" s="4"/>
      <c r="Q33" s="4"/>
      <c r="R33" s="262"/>
      <c r="S33" s="255"/>
      <c r="T33" s="263"/>
      <c r="U33" s="263"/>
      <c r="V33" s="264"/>
      <c r="W33" s="264"/>
      <c r="X33" s="264"/>
      <c r="Y33" s="264"/>
      <c r="Z33" s="264"/>
      <c r="AA33" s="226"/>
      <c r="AB33" s="226"/>
      <c r="AC33" s="226"/>
      <c r="AD33" s="226"/>
      <c r="AE33" s="226"/>
      <c r="AF33" s="226"/>
    </row>
    <row r="34" spans="2:32" s="226" customFormat="1" ht="13.2" x14ac:dyDescent="0.25">
      <c r="J34" s="227"/>
      <c r="M34" s="228"/>
      <c r="P34" s="4"/>
      <c r="Q34" s="4"/>
      <c r="R34" s="262"/>
      <c r="S34" s="4"/>
      <c r="T34" s="67"/>
      <c r="U34" s="67"/>
      <c r="V34" s="67"/>
      <c r="W34" s="67"/>
      <c r="X34" s="67"/>
      <c r="Y34" s="67"/>
      <c r="Z34" s="67"/>
      <c r="AA34" s="67"/>
    </row>
    <row r="35" spans="2:32" s="226" customFormat="1" ht="13.2" x14ac:dyDescent="0.25">
      <c r="B35" s="265" t="s">
        <v>161</v>
      </c>
      <c r="C35" s="265"/>
      <c r="D35" s="265"/>
      <c r="E35" s="265"/>
      <c r="F35" s="265"/>
      <c r="G35" s="265"/>
      <c r="H35" s="265"/>
      <c r="I35" s="265"/>
      <c r="J35" s="266"/>
      <c r="K35" s="265"/>
      <c r="L35" s="265"/>
      <c r="M35" s="267"/>
      <c r="N35" s="265"/>
      <c r="O35" s="265"/>
      <c r="P35" s="4"/>
      <c r="Q35" s="4"/>
      <c r="R35" s="262"/>
      <c r="S35" s="4"/>
      <c r="T35" s="67"/>
      <c r="U35" s="67"/>
      <c r="V35" s="67"/>
      <c r="W35" s="67"/>
      <c r="X35" s="67"/>
      <c r="Y35" s="67"/>
      <c r="Z35" s="67"/>
      <c r="AA35" s="67"/>
      <c r="AB35" s="265"/>
      <c r="AC35" s="265"/>
      <c r="AD35" s="265"/>
      <c r="AE35" s="265"/>
      <c r="AF35" s="265"/>
    </row>
    <row r="36" spans="2:32" s="265" customFormat="1" ht="13.2" x14ac:dyDescent="0.25">
      <c r="B36" s="265" t="s">
        <v>162</v>
      </c>
      <c r="J36" s="266"/>
      <c r="M36" s="267"/>
      <c r="P36" s="268"/>
      <c r="Q36" s="268"/>
      <c r="R36" s="269"/>
      <c r="S36" s="4"/>
      <c r="T36" s="67"/>
      <c r="U36" s="67"/>
      <c r="V36" s="67"/>
      <c r="W36" s="67"/>
      <c r="X36" s="67"/>
      <c r="Y36" s="67"/>
      <c r="Z36" s="67"/>
    </row>
    <row r="37" spans="2:32" s="265" customFormat="1" ht="13.2" x14ac:dyDescent="0.25">
      <c r="J37" s="266"/>
      <c r="M37" s="267"/>
      <c r="P37" s="268"/>
      <c r="Q37" s="268"/>
      <c r="R37" s="269"/>
      <c r="S37" s="268"/>
    </row>
    <row r="38" spans="2:32" s="265" customFormat="1" ht="13.2" x14ac:dyDescent="0.25">
      <c r="B38" s="265" t="s">
        <v>163</v>
      </c>
      <c r="J38" s="266"/>
      <c r="M38" s="267"/>
      <c r="P38" s="268"/>
      <c r="Q38" s="268"/>
      <c r="R38" s="269"/>
      <c r="S38" s="268"/>
    </row>
    <row r="39" spans="2:32" s="265" customFormat="1" ht="13.2" x14ac:dyDescent="0.25">
      <c r="B39" s="265" t="s">
        <v>164</v>
      </c>
      <c r="J39" s="266"/>
      <c r="M39" s="267"/>
      <c r="P39" s="268"/>
      <c r="Q39" s="268"/>
      <c r="R39" s="269"/>
      <c r="S39" s="268"/>
    </row>
    <row r="40" spans="2:32" s="265" customFormat="1" ht="13.2" x14ac:dyDescent="0.25">
      <c r="B40" s="265" t="s">
        <v>165</v>
      </c>
      <c r="J40" s="266"/>
      <c r="M40" s="267"/>
      <c r="P40" s="268"/>
      <c r="Q40" s="268"/>
      <c r="R40" s="269"/>
      <c r="S40" s="268"/>
    </row>
    <row r="41" spans="2:32" x14ac:dyDescent="0.3">
      <c r="K41" s="270"/>
    </row>
    <row r="42" spans="2:32" x14ac:dyDescent="0.3">
      <c r="K42" s="270"/>
      <c r="Q42" s="275"/>
    </row>
    <row r="43" spans="2:32" x14ac:dyDescent="0.3">
      <c r="K43" s="270"/>
    </row>
    <row r="44" spans="2:32" x14ac:dyDescent="0.3">
      <c r="K44" s="270"/>
    </row>
    <row r="45" spans="2:32" x14ac:dyDescent="0.3">
      <c r="K45" s="270"/>
    </row>
    <row r="46" spans="2:32" x14ac:dyDescent="0.3">
      <c r="K46" s="270"/>
    </row>
    <row r="47" spans="2:32" x14ac:dyDescent="0.3">
      <c r="K47" s="270"/>
    </row>
    <row r="48" spans="2:32" x14ac:dyDescent="0.3">
      <c r="K48" s="270"/>
    </row>
    <row r="49" spans="11:11" x14ac:dyDescent="0.3">
      <c r="K49" s="270"/>
    </row>
    <row r="50" spans="11:11" x14ac:dyDescent="0.3">
      <c r="K50" s="270"/>
    </row>
    <row r="51" spans="11:11" x14ac:dyDescent="0.3">
      <c r="K51" s="270"/>
    </row>
    <row r="52" spans="11:11" x14ac:dyDescent="0.3">
      <c r="K52" s="270"/>
    </row>
    <row r="53" spans="11:11" x14ac:dyDescent="0.3">
      <c r="K53" s="270"/>
    </row>
    <row r="54" spans="11:11" x14ac:dyDescent="0.3">
      <c r="K54" s="270"/>
    </row>
    <row r="55" spans="11:11" x14ac:dyDescent="0.3">
      <c r="K55" s="270"/>
    </row>
    <row r="56" spans="11:11" x14ac:dyDescent="0.3">
      <c r="K56" s="270"/>
    </row>
    <row r="57" spans="11:11" x14ac:dyDescent="0.3">
      <c r="K57" s="270"/>
    </row>
    <row r="58" spans="11:11" x14ac:dyDescent="0.3">
      <c r="K58" s="270"/>
    </row>
    <row r="59" spans="11:11" x14ac:dyDescent="0.3">
      <c r="K59" s="270"/>
    </row>
    <row r="60" spans="11:11" x14ac:dyDescent="0.3">
      <c r="K60" s="270"/>
    </row>
    <row r="61" spans="11:11" x14ac:dyDescent="0.3">
      <c r="K61" s="270"/>
    </row>
    <row r="62" spans="11:11" x14ac:dyDescent="0.3">
      <c r="K62" s="270"/>
    </row>
    <row r="63" spans="11:11" x14ac:dyDescent="0.3">
      <c r="K63" s="270"/>
    </row>
    <row r="64" spans="11:11" x14ac:dyDescent="0.3">
      <c r="K64" s="270"/>
    </row>
    <row r="65" spans="11:11" x14ac:dyDescent="0.3">
      <c r="K65" s="270"/>
    </row>
    <row r="66" spans="11:11" x14ac:dyDescent="0.3">
      <c r="K66" s="270"/>
    </row>
    <row r="67" spans="11:11" x14ac:dyDescent="0.3">
      <c r="K67" s="270"/>
    </row>
    <row r="68" spans="11:11" x14ac:dyDescent="0.3">
      <c r="K68" s="270"/>
    </row>
    <row r="69" spans="11:11" x14ac:dyDescent="0.3">
      <c r="K69" s="270"/>
    </row>
    <row r="70" spans="11:11" x14ac:dyDescent="0.3">
      <c r="K70" s="270"/>
    </row>
    <row r="71" spans="11:11" x14ac:dyDescent="0.3">
      <c r="K71" s="270"/>
    </row>
    <row r="72" spans="11:11" x14ac:dyDescent="0.3">
      <c r="K72" s="270"/>
    </row>
    <row r="73" spans="11:11" x14ac:dyDescent="0.3">
      <c r="K73" s="270"/>
    </row>
    <row r="74" spans="11:11" x14ac:dyDescent="0.3">
      <c r="K74" s="270"/>
    </row>
    <row r="75" spans="11:11" x14ac:dyDescent="0.3">
      <c r="K75" s="270"/>
    </row>
    <row r="76" spans="11:11" x14ac:dyDescent="0.3">
      <c r="K76" s="270"/>
    </row>
    <row r="77" spans="11:11" x14ac:dyDescent="0.3">
      <c r="K77" s="270"/>
    </row>
    <row r="78" spans="11:11" x14ac:dyDescent="0.3">
      <c r="K78" s="270"/>
    </row>
    <row r="79" spans="11:11" x14ac:dyDescent="0.3">
      <c r="K79" s="270"/>
    </row>
    <row r="80" spans="11:11" x14ac:dyDescent="0.3">
      <c r="K80" s="270"/>
    </row>
    <row r="81" spans="11:11" x14ac:dyDescent="0.3">
      <c r="K81" s="270"/>
    </row>
    <row r="82" spans="11:11" x14ac:dyDescent="0.3">
      <c r="K82" s="270"/>
    </row>
    <row r="83" spans="11:11" x14ac:dyDescent="0.3">
      <c r="K83" s="270"/>
    </row>
    <row r="84" spans="11:11" x14ac:dyDescent="0.3">
      <c r="K84" s="270"/>
    </row>
    <row r="85" spans="11:11" x14ac:dyDescent="0.3">
      <c r="K85" s="270"/>
    </row>
    <row r="86" spans="11:11" x14ac:dyDescent="0.3">
      <c r="K86" s="270"/>
    </row>
    <row r="87" spans="11:11" x14ac:dyDescent="0.3">
      <c r="K87" s="270"/>
    </row>
    <row r="88" spans="11:11" x14ac:dyDescent="0.3">
      <c r="K88" s="270"/>
    </row>
    <row r="89" spans="11:11" x14ac:dyDescent="0.3">
      <c r="K89" s="270"/>
    </row>
    <row r="90" spans="11:11" x14ac:dyDescent="0.3">
      <c r="K90" s="270"/>
    </row>
    <row r="91" spans="11:11" x14ac:dyDescent="0.3">
      <c r="K91" s="270"/>
    </row>
    <row r="92" spans="11:11" x14ac:dyDescent="0.3">
      <c r="K92" s="270"/>
    </row>
    <row r="93" spans="11:11" x14ac:dyDescent="0.3">
      <c r="K93" s="270"/>
    </row>
    <row r="94" spans="11:11" x14ac:dyDescent="0.3">
      <c r="K94" s="270"/>
    </row>
    <row r="95" spans="11:11" x14ac:dyDescent="0.3">
      <c r="K95" s="270"/>
    </row>
    <row r="96" spans="11:11" x14ac:dyDescent="0.3">
      <c r="K96" s="270"/>
    </row>
    <row r="97" spans="11:11" x14ac:dyDescent="0.3">
      <c r="K97" s="270"/>
    </row>
    <row r="98" spans="11:11" x14ac:dyDescent="0.3">
      <c r="K98" s="270"/>
    </row>
    <row r="99" spans="11:11" x14ac:dyDescent="0.3">
      <c r="K99" s="270"/>
    </row>
    <row r="100" spans="11:11" x14ac:dyDescent="0.3">
      <c r="K100" s="270"/>
    </row>
    <row r="101" spans="11:11" x14ac:dyDescent="0.3">
      <c r="K101" s="270"/>
    </row>
    <row r="102" spans="11:11" x14ac:dyDescent="0.3">
      <c r="K102" s="270"/>
    </row>
    <row r="103" spans="11:11" x14ac:dyDescent="0.3">
      <c r="K103" s="270"/>
    </row>
    <row r="104" spans="11:11" x14ac:dyDescent="0.3">
      <c r="K104" s="270"/>
    </row>
    <row r="105" spans="11:11" x14ac:dyDescent="0.3">
      <c r="K105" s="270"/>
    </row>
    <row r="106" spans="11:11" x14ac:dyDescent="0.3">
      <c r="K106" s="270"/>
    </row>
    <row r="107" spans="11:11" x14ac:dyDescent="0.3">
      <c r="K107" s="270"/>
    </row>
    <row r="108" spans="11:11" x14ac:dyDescent="0.3">
      <c r="K108" s="270"/>
    </row>
    <row r="109" spans="11:11" x14ac:dyDescent="0.3">
      <c r="K109" s="270"/>
    </row>
    <row r="110" spans="11:11" x14ac:dyDescent="0.3">
      <c r="K110" s="270"/>
    </row>
    <row r="111" spans="11:11" x14ac:dyDescent="0.3">
      <c r="K111" s="270"/>
    </row>
    <row r="112" spans="11:11" x14ac:dyDescent="0.3">
      <c r="K112" s="270"/>
    </row>
    <row r="113" spans="11:11" x14ac:dyDescent="0.3">
      <c r="K113" s="270"/>
    </row>
    <row r="114" spans="11:11" x14ac:dyDescent="0.3">
      <c r="K114" s="270"/>
    </row>
    <row r="115" spans="11:11" x14ac:dyDescent="0.3">
      <c r="K115" s="270"/>
    </row>
    <row r="116" spans="11:11" x14ac:dyDescent="0.3">
      <c r="K116" s="270"/>
    </row>
    <row r="117" spans="11:11" x14ac:dyDescent="0.3">
      <c r="K117" s="270"/>
    </row>
    <row r="118" spans="11:11" x14ac:dyDescent="0.3">
      <c r="K118" s="270"/>
    </row>
    <row r="119" spans="11:11" x14ac:dyDescent="0.3">
      <c r="K119" s="270"/>
    </row>
    <row r="120" spans="11:11" x14ac:dyDescent="0.3">
      <c r="K120" s="270"/>
    </row>
    <row r="121" spans="11:11" x14ac:dyDescent="0.3">
      <c r="K121" s="270"/>
    </row>
    <row r="122" spans="11:11" x14ac:dyDescent="0.3">
      <c r="K122" s="270"/>
    </row>
    <row r="123" spans="11:11" x14ac:dyDescent="0.3">
      <c r="K123" s="270"/>
    </row>
    <row r="124" spans="11:11" x14ac:dyDescent="0.3">
      <c r="K124" s="270"/>
    </row>
    <row r="125" spans="11:11" x14ac:dyDescent="0.3">
      <c r="K125" s="270"/>
    </row>
    <row r="126" spans="11:11" x14ac:dyDescent="0.3">
      <c r="K126" s="270"/>
    </row>
    <row r="127" spans="11:11" x14ac:dyDescent="0.3">
      <c r="K127" s="270"/>
    </row>
    <row r="128" spans="11:11" x14ac:dyDescent="0.3">
      <c r="K128" s="270"/>
    </row>
    <row r="129" spans="11:11" x14ac:dyDescent="0.3">
      <c r="K129" s="270"/>
    </row>
    <row r="130" spans="11:11" x14ac:dyDescent="0.3">
      <c r="K130" s="270"/>
    </row>
    <row r="131" spans="11:11" x14ac:dyDescent="0.3">
      <c r="K131" s="270"/>
    </row>
    <row r="132" spans="11:11" x14ac:dyDescent="0.3">
      <c r="K132" s="270"/>
    </row>
    <row r="133" spans="11:11" x14ac:dyDescent="0.3">
      <c r="K133" s="270"/>
    </row>
    <row r="134" spans="11:11" x14ac:dyDescent="0.3">
      <c r="K134" s="270"/>
    </row>
    <row r="135" spans="11:11" x14ac:dyDescent="0.3">
      <c r="K135" s="270"/>
    </row>
    <row r="136" spans="11:11" x14ac:dyDescent="0.3">
      <c r="K136" s="270"/>
    </row>
    <row r="137" spans="11:11" x14ac:dyDescent="0.3">
      <c r="K137" s="270"/>
    </row>
    <row r="138" spans="11:11" x14ac:dyDescent="0.3">
      <c r="K138" s="270"/>
    </row>
    <row r="139" spans="11:11" x14ac:dyDescent="0.3">
      <c r="K139" s="270"/>
    </row>
    <row r="140" spans="11:11" x14ac:dyDescent="0.3">
      <c r="K140" s="270"/>
    </row>
    <row r="141" spans="11:11" x14ac:dyDescent="0.3">
      <c r="K141" s="270"/>
    </row>
    <row r="142" spans="11:11" x14ac:dyDescent="0.3">
      <c r="K142" s="270"/>
    </row>
    <row r="143" spans="11:11" x14ac:dyDescent="0.3">
      <c r="K143" s="270"/>
    </row>
    <row r="144" spans="11:11" x14ac:dyDescent="0.3">
      <c r="K144" s="270"/>
    </row>
    <row r="145" spans="11:11" x14ac:dyDescent="0.3">
      <c r="K145" s="270"/>
    </row>
    <row r="146" spans="11:11" x14ac:dyDescent="0.3">
      <c r="K146" s="270"/>
    </row>
    <row r="147" spans="11:11" x14ac:dyDescent="0.3">
      <c r="K147" s="270"/>
    </row>
    <row r="148" spans="11:11" x14ac:dyDescent="0.3">
      <c r="K148" s="270"/>
    </row>
    <row r="149" spans="11:11" x14ac:dyDescent="0.3">
      <c r="K149" s="270"/>
    </row>
    <row r="150" spans="11:11" x14ac:dyDescent="0.3">
      <c r="K150" s="270"/>
    </row>
    <row r="151" spans="11:11" x14ac:dyDescent="0.3">
      <c r="K151" s="270"/>
    </row>
    <row r="152" spans="11:11" x14ac:dyDescent="0.3">
      <c r="K152" s="270"/>
    </row>
    <row r="153" spans="11:11" x14ac:dyDescent="0.3">
      <c r="K153" s="270"/>
    </row>
    <row r="154" spans="11:11" x14ac:dyDescent="0.3">
      <c r="K154" s="270"/>
    </row>
    <row r="155" spans="11:11" x14ac:dyDescent="0.3">
      <c r="K155" s="270"/>
    </row>
    <row r="156" spans="11:11" x14ac:dyDescent="0.3">
      <c r="K156" s="270"/>
    </row>
    <row r="157" spans="11:11" x14ac:dyDescent="0.3">
      <c r="K157" s="270"/>
    </row>
    <row r="158" spans="11:11" x14ac:dyDescent="0.3">
      <c r="K158" s="270"/>
    </row>
    <row r="159" spans="11:11" x14ac:dyDescent="0.3">
      <c r="K159" s="270"/>
    </row>
    <row r="160" spans="11:11" x14ac:dyDescent="0.3">
      <c r="K160" s="270"/>
    </row>
    <row r="161" spans="11:11" x14ac:dyDescent="0.3">
      <c r="K161" s="270"/>
    </row>
    <row r="162" spans="11:11" x14ac:dyDescent="0.3">
      <c r="K162" s="270"/>
    </row>
    <row r="163" spans="11:11" x14ac:dyDescent="0.3">
      <c r="K163" s="270"/>
    </row>
    <row r="164" spans="11:11" x14ac:dyDescent="0.3">
      <c r="K164" s="270"/>
    </row>
    <row r="165" spans="11:11" x14ac:dyDescent="0.3">
      <c r="K165" s="270"/>
    </row>
    <row r="166" spans="11:11" x14ac:dyDescent="0.3">
      <c r="K166" s="270"/>
    </row>
    <row r="167" spans="11:11" x14ac:dyDescent="0.3">
      <c r="K167" s="270"/>
    </row>
    <row r="168" spans="11:11" x14ac:dyDescent="0.3">
      <c r="K168" s="270"/>
    </row>
    <row r="169" spans="11:11" x14ac:dyDescent="0.3">
      <c r="K169" s="270"/>
    </row>
    <row r="170" spans="11:11" x14ac:dyDescent="0.3">
      <c r="K170" s="270"/>
    </row>
    <row r="171" spans="11:11" x14ac:dyDescent="0.3">
      <c r="K171" s="270"/>
    </row>
    <row r="172" spans="11:11" x14ac:dyDescent="0.3">
      <c r="K172" s="270"/>
    </row>
    <row r="173" spans="11:11" x14ac:dyDescent="0.3">
      <c r="K173" s="270"/>
    </row>
    <row r="174" spans="11:11" x14ac:dyDescent="0.3">
      <c r="K174" s="270"/>
    </row>
    <row r="175" spans="11:11" x14ac:dyDescent="0.3">
      <c r="K175" s="270"/>
    </row>
    <row r="176" spans="11:11" x14ac:dyDescent="0.3">
      <c r="K176" s="270"/>
    </row>
    <row r="177" spans="11:11" x14ac:dyDescent="0.3">
      <c r="K177" s="270"/>
    </row>
    <row r="178" spans="11:11" x14ac:dyDescent="0.3">
      <c r="K178" s="270"/>
    </row>
    <row r="179" spans="11:11" x14ac:dyDescent="0.3">
      <c r="K179" s="270"/>
    </row>
    <row r="180" spans="11:11" x14ac:dyDescent="0.3">
      <c r="K180" s="270"/>
    </row>
    <row r="181" spans="11:11" x14ac:dyDescent="0.3">
      <c r="K181" s="270"/>
    </row>
    <row r="182" spans="11:11" x14ac:dyDescent="0.3">
      <c r="K182" s="270"/>
    </row>
    <row r="183" spans="11:11" x14ac:dyDescent="0.3">
      <c r="K183" s="270"/>
    </row>
    <row r="184" spans="11:11" x14ac:dyDescent="0.3">
      <c r="K184" s="270"/>
    </row>
    <row r="185" spans="11:11" x14ac:dyDescent="0.3">
      <c r="K185" s="270"/>
    </row>
    <row r="186" spans="11:11" x14ac:dyDescent="0.3">
      <c r="K186" s="270"/>
    </row>
    <row r="187" spans="11:11" x14ac:dyDescent="0.3">
      <c r="K187" s="270"/>
    </row>
    <row r="188" spans="11:11" x14ac:dyDescent="0.3">
      <c r="K188" s="270"/>
    </row>
    <row r="189" spans="11:11" x14ac:dyDescent="0.3">
      <c r="K189" s="270"/>
    </row>
    <row r="190" spans="11:11" x14ac:dyDescent="0.3">
      <c r="K190" s="270"/>
    </row>
    <row r="191" spans="11:11" x14ac:dyDescent="0.3">
      <c r="K191" s="270"/>
    </row>
    <row r="192" spans="11:11" x14ac:dyDescent="0.3">
      <c r="K192" s="270"/>
    </row>
    <row r="193" spans="11:11" x14ac:dyDescent="0.3">
      <c r="K193" s="270"/>
    </row>
    <row r="194" spans="11:11" x14ac:dyDescent="0.3">
      <c r="K194" s="270"/>
    </row>
    <row r="195" spans="11:11" x14ac:dyDescent="0.3">
      <c r="K195" s="270"/>
    </row>
    <row r="196" spans="11:11" x14ac:dyDescent="0.3">
      <c r="K196" s="270"/>
    </row>
    <row r="197" spans="11:11" x14ac:dyDescent="0.3">
      <c r="K197" s="270"/>
    </row>
    <row r="198" spans="11:11" x14ac:dyDescent="0.3">
      <c r="K198" s="270"/>
    </row>
    <row r="199" spans="11:11" x14ac:dyDescent="0.3">
      <c r="K199" s="270"/>
    </row>
    <row r="200" spans="11:11" x14ac:dyDescent="0.3">
      <c r="K200" s="270"/>
    </row>
    <row r="201" spans="11:11" x14ac:dyDescent="0.3">
      <c r="K201" s="270"/>
    </row>
    <row r="202" spans="11:11" x14ac:dyDescent="0.3">
      <c r="K202" s="270"/>
    </row>
    <row r="203" spans="11:11" x14ac:dyDescent="0.3">
      <c r="K203" s="270"/>
    </row>
    <row r="204" spans="11:11" x14ac:dyDescent="0.3">
      <c r="K204" s="270"/>
    </row>
    <row r="205" spans="11:11" x14ac:dyDescent="0.3">
      <c r="K205" s="270"/>
    </row>
    <row r="206" spans="11:11" x14ac:dyDescent="0.3">
      <c r="K206" s="270"/>
    </row>
    <row r="207" spans="11:11" x14ac:dyDescent="0.3">
      <c r="K207" s="270"/>
    </row>
    <row r="208" spans="11:11" x14ac:dyDescent="0.3">
      <c r="K208" s="270"/>
    </row>
    <row r="209" spans="11:11" x14ac:dyDescent="0.3">
      <c r="K209" s="270"/>
    </row>
    <row r="210" spans="11:11" x14ac:dyDescent="0.3">
      <c r="K210" s="270"/>
    </row>
    <row r="211" spans="11:11" x14ac:dyDescent="0.3">
      <c r="K211" s="270"/>
    </row>
    <row r="212" spans="11:11" x14ac:dyDescent="0.3">
      <c r="K212" s="270"/>
    </row>
    <row r="213" spans="11:11" x14ac:dyDescent="0.3">
      <c r="K213" s="270"/>
    </row>
    <row r="214" spans="11:11" x14ac:dyDescent="0.3">
      <c r="K214" s="270"/>
    </row>
    <row r="215" spans="11:11" x14ac:dyDescent="0.3">
      <c r="K215" s="270"/>
    </row>
    <row r="216" spans="11:11" x14ac:dyDescent="0.3">
      <c r="K216" s="270"/>
    </row>
    <row r="217" spans="11:11" x14ac:dyDescent="0.3">
      <c r="K217" s="270"/>
    </row>
    <row r="218" spans="11:11" x14ac:dyDescent="0.3">
      <c r="K218" s="270"/>
    </row>
    <row r="219" spans="11:11" x14ac:dyDescent="0.3">
      <c r="K219" s="270"/>
    </row>
    <row r="220" spans="11:11" x14ac:dyDescent="0.3">
      <c r="K220" s="270"/>
    </row>
    <row r="221" spans="11:11" x14ac:dyDescent="0.3">
      <c r="K221" s="270"/>
    </row>
    <row r="222" spans="11:11" x14ac:dyDescent="0.3">
      <c r="K222" s="270"/>
    </row>
    <row r="223" spans="11:11" x14ac:dyDescent="0.3">
      <c r="K223" s="270"/>
    </row>
    <row r="224" spans="11:11" x14ac:dyDescent="0.3">
      <c r="K224" s="270"/>
    </row>
    <row r="225" spans="11:11" x14ac:dyDescent="0.3">
      <c r="K225" s="270"/>
    </row>
    <row r="226" spans="11:11" x14ac:dyDescent="0.3">
      <c r="K226" s="270"/>
    </row>
    <row r="227" spans="11:11" x14ac:dyDescent="0.3">
      <c r="K227" s="270"/>
    </row>
    <row r="228" spans="11:11" x14ac:dyDescent="0.3">
      <c r="K228" s="270"/>
    </row>
    <row r="229" spans="11:11" x14ac:dyDescent="0.3">
      <c r="K229" s="270"/>
    </row>
    <row r="230" spans="11:11" x14ac:dyDescent="0.3">
      <c r="K230" s="270"/>
    </row>
    <row r="231" spans="11:11" x14ac:dyDescent="0.3">
      <c r="K231" s="270"/>
    </row>
    <row r="232" spans="11:11" x14ac:dyDescent="0.3">
      <c r="K232" s="270"/>
    </row>
    <row r="233" spans="11:11" x14ac:dyDescent="0.3">
      <c r="K233" s="270"/>
    </row>
    <row r="234" spans="11:11" x14ac:dyDescent="0.3">
      <c r="K234" s="270"/>
    </row>
    <row r="235" spans="11:11" x14ac:dyDescent="0.3">
      <c r="K235" s="270"/>
    </row>
    <row r="236" spans="11:11" x14ac:dyDescent="0.3">
      <c r="K236" s="270"/>
    </row>
    <row r="237" spans="11:11" x14ac:dyDescent="0.3">
      <c r="K237" s="270"/>
    </row>
    <row r="238" spans="11:11" x14ac:dyDescent="0.3">
      <c r="K238" s="270"/>
    </row>
    <row r="239" spans="11:11" x14ac:dyDescent="0.3">
      <c r="K239" s="270"/>
    </row>
    <row r="240" spans="11:11" x14ac:dyDescent="0.3">
      <c r="K240" s="270"/>
    </row>
    <row r="241" spans="11:11" x14ac:dyDescent="0.3">
      <c r="K241" s="270"/>
    </row>
    <row r="242" spans="11:11" x14ac:dyDescent="0.3">
      <c r="K242" s="270"/>
    </row>
    <row r="243" spans="11:11" x14ac:dyDescent="0.3">
      <c r="K243" s="270"/>
    </row>
    <row r="244" spans="11:11" x14ac:dyDescent="0.3">
      <c r="K244" s="270"/>
    </row>
    <row r="245" spans="11:11" x14ac:dyDescent="0.3">
      <c r="K245" s="270"/>
    </row>
    <row r="246" spans="11:11" x14ac:dyDescent="0.3">
      <c r="K246" s="270"/>
    </row>
    <row r="247" spans="11:11" x14ac:dyDescent="0.3">
      <c r="K247" s="270"/>
    </row>
    <row r="248" spans="11:11" x14ac:dyDescent="0.3">
      <c r="K248" s="270"/>
    </row>
  </sheetData>
  <mergeCells count="1">
    <mergeCell ref="G4:H4"/>
  </mergeCells>
  <conditionalFormatting sqref="H5:H32">
    <cfRule type="dataBar" priority="4">
      <dataBar showValue="0">
        <cfvo type="min"/>
        <cfvo type="max"/>
        <color rgb="FF69AE23"/>
      </dataBar>
      <extLst>
        <ext xmlns:x14="http://schemas.microsoft.com/office/spreadsheetml/2009/9/main" uri="{B025F937-C7B1-47D3-B67F-A62EFF666E3E}">
          <x14:id>{4C20E58A-BCEA-4BE6-A7F6-1110D5374160}</x14:id>
        </ext>
      </extLst>
    </cfRule>
  </conditionalFormatting>
  <conditionalFormatting sqref="I5:I32">
    <cfRule type="dataBar" priority="5">
      <dataBar>
        <cfvo type="min"/>
        <cfvo type="max"/>
        <color rgb="FF69AE23"/>
      </dataBar>
      <extLst>
        <ext xmlns:x14="http://schemas.microsoft.com/office/spreadsheetml/2009/9/main" uri="{B025F937-C7B1-47D3-B67F-A62EFF666E3E}">
          <x14:id>{EDCC33C6-89AF-4070-B9DC-111007E41374}</x14:id>
        </ext>
      </extLst>
    </cfRule>
    <cfRule type="dataBar" priority="6">
      <dataBar>
        <cfvo type="min"/>
        <cfvo type="max"/>
        <color rgb="FF69AE23"/>
      </dataBar>
      <extLst>
        <ext xmlns:x14="http://schemas.microsoft.com/office/spreadsheetml/2009/9/main" uri="{B025F937-C7B1-47D3-B67F-A62EFF666E3E}">
          <x14:id>{4E4383CA-0C62-4D5D-A884-392BB84DA192}</x14:id>
        </ext>
      </extLst>
    </cfRule>
  </conditionalFormatting>
  <pageMargins left="0.70866141732283472" right="0.70866141732283472" top="0.74803149606299213" bottom="0.74803149606299213" header="0.31496062992125984" footer="0.31496062992125984"/>
  <pageSetup paperSize="9" scale="80" orientation="portrait" r:id="rId1"/>
  <extLst>
    <ext xmlns:x14="http://schemas.microsoft.com/office/spreadsheetml/2009/9/main" uri="{78C0D931-6437-407d-A8EE-F0AAD7539E65}">
      <x14:conditionalFormattings>
        <x14:conditionalFormatting xmlns:xm="http://schemas.microsoft.com/office/excel/2006/main">
          <x14:cfRule type="dataBar" id="{4C20E58A-BCEA-4BE6-A7F6-1110D5374160}">
            <x14:dataBar minLength="0" maxLength="100" gradient="0">
              <x14:cfvo type="autoMin"/>
              <x14:cfvo type="autoMax"/>
              <x14:negativeFillColor rgb="FFFF0000"/>
              <x14:axisColor rgb="FF000000"/>
            </x14:dataBar>
          </x14:cfRule>
          <xm:sqref>H5:H32</xm:sqref>
        </x14:conditionalFormatting>
        <x14:conditionalFormatting xmlns:xm="http://schemas.microsoft.com/office/excel/2006/main">
          <x14:cfRule type="dataBar" id="{EDCC33C6-89AF-4070-B9DC-111007E41374}">
            <x14:dataBar minLength="0" maxLength="100" gradient="0">
              <x14:cfvo type="autoMin"/>
              <x14:cfvo type="autoMax"/>
              <x14:negativeFillColor rgb="FFFF0000"/>
              <x14:axisColor rgb="FF000000"/>
            </x14:dataBar>
          </x14:cfRule>
          <x14:cfRule type="dataBar" id="{4E4383CA-0C62-4D5D-A884-392BB84DA192}">
            <x14:dataBar minLength="0" maxLength="100" gradient="0">
              <x14:cfvo type="autoMin"/>
              <x14:cfvo type="autoMax"/>
              <x14:negativeFillColor rgb="FFFF0000"/>
              <x14:axisColor rgb="FF000000"/>
            </x14:dataBar>
          </x14:cfRule>
          <xm:sqref>I5:I32</xm:sqref>
        </x14:conditionalFormatting>
      </x14:conditionalFormattings>
    </ext>
    <ext xmlns:x14="http://schemas.microsoft.com/office/spreadsheetml/2009/9/main" uri="{05C60535-1F16-4fd2-B633-F4F36F0B64E0}">
      <x14:sparklineGroups xmlns:xm="http://schemas.microsoft.com/office/excel/2006/main">
        <x14:sparklineGroup manualMax="0" manualMin="0" displayEmptyCellsAs="gap" markers="1" xr2:uid="{00000000-0003-0000-1000-000014000000}">
          <x14:colorSeries rgb="FF69AE23"/>
          <x14:colorNegative rgb="FFD00000"/>
          <x14:colorAxis rgb="FF000000"/>
          <x14:colorMarkers rgb="FF69AE23"/>
          <x14:colorFirst rgb="FFD00000"/>
          <x14:colorLast rgb="FFD00000"/>
          <x14:colorHigh rgb="FFD00000"/>
          <x14:colorLow rgb="FFD00000"/>
          <x14:sparklines>
            <x14:sparkline>
              <xm:f>Table_D17!C5:G5</xm:f>
              <xm:sqref>I5</xm:sqref>
            </x14:sparkline>
          </x14:sparklines>
        </x14:sparklineGroup>
        <x14:sparklineGroup manualMax="0" manualMin="0" displayEmptyCellsAs="gap" markers="1" xr2:uid="{00000000-0003-0000-1000-000015000000}">
          <x14:colorSeries rgb="FF69AE23"/>
          <x14:colorNegative rgb="FFD00000"/>
          <x14:colorAxis rgb="FF000000"/>
          <x14:colorMarkers rgb="FF69AE23"/>
          <x14:colorFirst rgb="FFD00000"/>
          <x14:colorLast rgb="FFD00000"/>
          <x14:colorHigh rgb="FFD00000"/>
          <x14:colorLow rgb="FFD00000"/>
          <x14:sparklines>
            <x14:sparkline>
              <xm:f>Table_D17!C6:G6</xm:f>
              <xm:sqref>I6</xm:sqref>
            </x14:sparkline>
            <x14:sparkline>
              <xm:f>Table_D17!C7:G7</xm:f>
              <xm:sqref>I7</xm:sqref>
            </x14:sparkline>
            <x14:sparkline>
              <xm:f>Table_D17!C8:G8</xm:f>
              <xm:sqref>I8</xm:sqref>
            </x14:sparkline>
            <x14:sparkline>
              <xm:f>Table_D17!C9:G9</xm:f>
              <xm:sqref>I9</xm:sqref>
            </x14:sparkline>
            <x14:sparkline>
              <xm:f>Table_D17!C10:G10</xm:f>
              <xm:sqref>I10</xm:sqref>
            </x14:sparkline>
            <x14:sparkline>
              <xm:f>Table_D17!C11:G11</xm:f>
              <xm:sqref>I11</xm:sqref>
            </x14:sparkline>
            <x14:sparkline>
              <xm:f>Table_D17!C12:G12</xm:f>
              <xm:sqref>I12</xm:sqref>
            </x14:sparkline>
            <x14:sparkline>
              <xm:f>Table_D17!C13:G13</xm:f>
              <xm:sqref>I13</xm:sqref>
            </x14:sparkline>
            <x14:sparkline>
              <xm:f>Table_D17!C14:G14</xm:f>
              <xm:sqref>I14</xm:sqref>
            </x14:sparkline>
            <x14:sparkline>
              <xm:f>Table_D17!C15:G15</xm:f>
              <xm:sqref>I15</xm:sqref>
            </x14:sparkline>
            <x14:sparkline>
              <xm:f>Table_D17!C16:G16</xm:f>
              <xm:sqref>I16</xm:sqref>
            </x14:sparkline>
            <x14:sparkline>
              <xm:f>Table_D17!C17:G17</xm:f>
              <xm:sqref>I17</xm:sqref>
            </x14:sparkline>
            <x14:sparkline>
              <xm:f>Table_D17!C18:G18</xm:f>
              <xm:sqref>I18</xm:sqref>
            </x14:sparkline>
            <x14:sparkline>
              <xm:f>Table_D17!C19:G19</xm:f>
              <xm:sqref>I19</xm:sqref>
            </x14:sparkline>
            <x14:sparkline>
              <xm:f>Table_D17!C20:G20</xm:f>
              <xm:sqref>I20</xm:sqref>
            </x14:sparkline>
            <x14:sparkline>
              <xm:f>Table_D17!C21:G21</xm:f>
              <xm:sqref>I21</xm:sqref>
            </x14:sparkline>
            <x14:sparkline>
              <xm:f>Table_D17!C22:G22</xm:f>
              <xm:sqref>I22</xm:sqref>
            </x14:sparkline>
            <x14:sparkline>
              <xm:f>Table_D17!C23:G23</xm:f>
              <xm:sqref>I23</xm:sqref>
            </x14:sparkline>
            <x14:sparkline>
              <xm:f>Table_D17!C24:G24</xm:f>
              <xm:sqref>I24</xm:sqref>
            </x14:sparkline>
            <x14:sparkline>
              <xm:f>Table_D17!C25:G25</xm:f>
              <xm:sqref>I25</xm:sqref>
            </x14:sparkline>
            <x14:sparkline>
              <xm:f>Table_D17!C26:G26</xm:f>
              <xm:sqref>I26</xm:sqref>
            </x14:sparkline>
            <x14:sparkline>
              <xm:f>Table_D17!C27:G27</xm:f>
              <xm:sqref>I27</xm:sqref>
            </x14:sparkline>
            <x14:sparkline>
              <xm:f>Table_D17!C28:G28</xm:f>
              <xm:sqref>I28</xm:sqref>
            </x14:sparkline>
            <x14:sparkline>
              <xm:f>Table_D17!C29:G29</xm:f>
              <xm:sqref>I29</xm:sqref>
            </x14:sparkline>
            <x14:sparkline>
              <xm:f>Table_D17!C30:G30</xm:f>
              <xm:sqref>I30</xm:sqref>
            </x14:sparkline>
            <x14:sparkline>
              <xm:f>Table_D17!C31:G31</xm:f>
              <xm:sqref>I31</xm:sqref>
            </x14:sparkline>
            <x14:sparkline>
              <xm:f>Table_D17!C32:G32</xm:f>
              <xm:sqref>I32</xm:sqref>
            </x14:sparkline>
          </x14:sparklines>
        </x14:sparklineGroup>
      </x14:sparklineGroup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5" tint="0.59999389629810485"/>
  </sheetPr>
  <dimension ref="A1:W37"/>
  <sheetViews>
    <sheetView workbookViewId="0">
      <selection activeCell="J4" sqref="J4"/>
    </sheetView>
  </sheetViews>
  <sheetFormatPr defaultColWidth="8.88671875" defaultRowHeight="14.4" x14ac:dyDescent="0.3"/>
  <cols>
    <col min="1" max="1" width="18" style="197" customWidth="1"/>
    <col min="2" max="23" width="7.44140625" style="197" customWidth="1"/>
    <col min="24" max="16384" width="8.88671875" style="197"/>
  </cols>
  <sheetData>
    <row r="1" spans="1:23" x14ac:dyDescent="0.3">
      <c r="A1" s="196" t="s">
        <v>141</v>
      </c>
    </row>
    <row r="3" spans="1:23" s="199" customFormat="1" ht="13.2" x14ac:dyDescent="0.25">
      <c r="A3" s="198" t="s">
        <v>0</v>
      </c>
      <c r="B3" s="198">
        <v>1997</v>
      </c>
      <c r="C3" s="198">
        <v>1998</v>
      </c>
      <c r="D3" s="198">
        <v>1999</v>
      </c>
      <c r="E3" s="198">
        <v>2000</v>
      </c>
      <c r="F3" s="198">
        <v>2001</v>
      </c>
      <c r="G3" s="198">
        <v>2002</v>
      </c>
      <c r="H3" s="198">
        <v>2003</v>
      </c>
      <c r="I3" s="198">
        <v>2004</v>
      </c>
      <c r="J3" s="198">
        <v>2005</v>
      </c>
      <c r="K3" s="198">
        <v>2006</v>
      </c>
      <c r="L3" s="198">
        <v>2007</v>
      </c>
      <c r="M3" s="198">
        <v>2008</v>
      </c>
      <c r="N3" s="198">
        <v>2009</v>
      </c>
      <c r="O3" s="198">
        <v>2010</v>
      </c>
      <c r="P3" s="198">
        <v>2011</v>
      </c>
      <c r="Q3" s="198">
        <v>2012</v>
      </c>
      <c r="R3" s="198">
        <v>2013</v>
      </c>
      <c r="S3" s="198">
        <v>2014</v>
      </c>
      <c r="T3" s="198">
        <v>2015</v>
      </c>
      <c r="U3" s="198">
        <v>2016</v>
      </c>
      <c r="V3" s="198">
        <v>2017</v>
      </c>
      <c r="W3" s="198">
        <v>2018</v>
      </c>
    </row>
    <row r="4" spans="1:23" x14ac:dyDescent="0.3">
      <c r="A4" s="200" t="s">
        <v>28</v>
      </c>
      <c r="B4" s="201"/>
      <c r="C4" s="201">
        <v>11.704299999999996</v>
      </c>
      <c r="D4" s="201">
        <v>12.152799999999992</v>
      </c>
      <c r="E4" s="201">
        <v>11.351699999999996</v>
      </c>
      <c r="F4" s="201">
        <v>10.7715</v>
      </c>
      <c r="G4" s="201">
        <v>10.663799999999998</v>
      </c>
      <c r="H4" s="201">
        <v>11.179799999999997</v>
      </c>
      <c r="I4" s="201">
        <v>11.235999999999994</v>
      </c>
      <c r="J4" s="201">
        <v>12.829099999999997</v>
      </c>
      <c r="K4" s="201">
        <v>12.592299999999998</v>
      </c>
      <c r="L4" s="201">
        <v>12.979699999999998</v>
      </c>
      <c r="M4" s="201">
        <v>13.286799999999996</v>
      </c>
      <c r="N4" s="201">
        <v>13.629699999999998</v>
      </c>
      <c r="O4" s="201">
        <v>13.133799999999992</v>
      </c>
      <c r="P4" s="201">
        <v>12.668299999999999</v>
      </c>
      <c r="Q4" s="201">
        <v>12.188499999999996</v>
      </c>
      <c r="R4" s="201">
        <v>14.169599999999999</v>
      </c>
      <c r="S4" s="201">
        <v>12.086599999999999</v>
      </c>
      <c r="T4" s="201">
        <v>12.058799999999998</v>
      </c>
      <c r="U4" s="201">
        <v>11.4237</v>
      </c>
      <c r="V4" s="201">
        <v>11.918799999999997</v>
      </c>
      <c r="W4" s="201">
        <v>10.415299999999998</v>
      </c>
    </row>
    <row r="5" spans="1:23" x14ac:dyDescent="0.3">
      <c r="A5" s="200" t="s">
        <v>12</v>
      </c>
      <c r="B5" s="201">
        <v>22.420899999999985</v>
      </c>
      <c r="C5" s="201">
        <v>23.240999999999996</v>
      </c>
      <c r="D5" s="201">
        <v>23.005800000000004</v>
      </c>
      <c r="E5" s="201">
        <v>22.235700000000005</v>
      </c>
      <c r="F5" s="201">
        <v>20.728499999999993</v>
      </c>
      <c r="G5" s="201">
        <v>20.730599999999999</v>
      </c>
      <c r="H5" s="201">
        <v>20.491799999999994</v>
      </c>
      <c r="I5" s="201">
        <v>19.382899999999992</v>
      </c>
      <c r="J5" s="201">
        <v>20.432500000000001</v>
      </c>
      <c r="K5" s="202">
        <v>21.826420833333323</v>
      </c>
      <c r="L5" s="201">
        <v>20.959099999999996</v>
      </c>
      <c r="M5" s="201">
        <v>22.676300000000001</v>
      </c>
      <c r="N5" s="201">
        <v>22.164899999999992</v>
      </c>
      <c r="O5" s="201">
        <v>23.105499999999985</v>
      </c>
      <c r="P5" s="201">
        <v>23.602699999999999</v>
      </c>
      <c r="Q5" s="201">
        <v>23.940900000000003</v>
      </c>
      <c r="R5" s="201">
        <v>22.570599999999999</v>
      </c>
      <c r="S5" s="201">
        <v>22.361900000000002</v>
      </c>
      <c r="T5" s="201">
        <v>22.751000000000005</v>
      </c>
      <c r="U5" s="201">
        <v>22.530999999999999</v>
      </c>
      <c r="V5" s="201">
        <v>21.143899999999995</v>
      </c>
      <c r="W5" s="201">
        <v>20.765700000000002</v>
      </c>
    </row>
    <row r="6" spans="1:23" x14ac:dyDescent="0.3">
      <c r="A6" s="200" t="s">
        <v>4</v>
      </c>
      <c r="B6" s="201"/>
      <c r="C6" s="201"/>
      <c r="D6" s="203">
        <v>15.106999999999998</v>
      </c>
      <c r="E6" s="203">
        <v>20.2378</v>
      </c>
      <c r="F6" s="203">
        <v>22.660499999999995</v>
      </c>
      <c r="G6" s="203">
        <v>17.288599999999995</v>
      </c>
      <c r="H6" s="203">
        <v>15.537500000000003</v>
      </c>
      <c r="I6" s="203">
        <v>16.437700000000003</v>
      </c>
      <c r="J6" s="203">
        <v>15.5519</v>
      </c>
      <c r="K6" s="201">
        <v>15.293799999999994</v>
      </c>
      <c r="L6" s="201">
        <v>16.731099999999994</v>
      </c>
      <c r="M6" s="201">
        <v>17.490500000000001</v>
      </c>
      <c r="N6" s="201">
        <v>15.910499999999995</v>
      </c>
      <c r="O6" s="201">
        <v>15.8428</v>
      </c>
      <c r="P6" s="201">
        <v>16.9587</v>
      </c>
      <c r="Q6" s="201">
        <v>16.109200000000001</v>
      </c>
      <c r="R6" s="201">
        <v>17.295200000000001</v>
      </c>
      <c r="S6" s="201">
        <v>18.602299999999993</v>
      </c>
      <c r="T6" s="201">
        <v>18.821399999999997</v>
      </c>
      <c r="U6" s="201">
        <v>17.641699999999997</v>
      </c>
      <c r="V6" s="201">
        <v>18.944599999999994</v>
      </c>
      <c r="W6" s="201">
        <v>19.3704</v>
      </c>
    </row>
    <row r="7" spans="1:23" x14ac:dyDescent="0.3">
      <c r="A7" s="200" t="s">
        <v>142</v>
      </c>
      <c r="B7" s="201"/>
      <c r="C7" s="201"/>
      <c r="D7" s="201"/>
      <c r="E7" s="201"/>
      <c r="F7" s="201">
        <v>16.463799999999999</v>
      </c>
      <c r="G7" s="201">
        <v>19.929299999999994</v>
      </c>
      <c r="H7" s="201">
        <v>20.509399999999999</v>
      </c>
      <c r="I7" s="201">
        <v>20.285299999999999</v>
      </c>
      <c r="J7" s="201">
        <v>21.13239999999999</v>
      </c>
      <c r="K7" s="201">
        <v>19.36</v>
      </c>
      <c r="L7" s="201">
        <v>20.456099999999999</v>
      </c>
      <c r="M7" s="201">
        <v>20.770399999999992</v>
      </c>
      <c r="N7" s="201">
        <v>19.385999999999999</v>
      </c>
      <c r="O7" s="201">
        <v>17.181399999999996</v>
      </c>
      <c r="P7" s="201">
        <v>16.523900000000001</v>
      </c>
      <c r="Q7" s="201">
        <v>18.261600000000001</v>
      </c>
      <c r="R7" s="201">
        <v>17.610099999999999</v>
      </c>
      <c r="S7" s="201">
        <v>17.76809999999999</v>
      </c>
      <c r="T7" s="201">
        <v>18.032499999999999</v>
      </c>
      <c r="U7" s="201">
        <v>17.066399999999994</v>
      </c>
      <c r="V7" s="201">
        <v>16.827099999999991</v>
      </c>
      <c r="W7" s="201">
        <v>17.001000000000012</v>
      </c>
    </row>
    <row r="8" spans="1:23" x14ac:dyDescent="0.3">
      <c r="A8" s="200" t="s">
        <v>143</v>
      </c>
      <c r="B8" s="201"/>
      <c r="C8" s="201"/>
      <c r="D8" s="201"/>
      <c r="E8" s="201"/>
      <c r="F8" s="201"/>
      <c r="G8" s="201"/>
      <c r="H8" s="201"/>
      <c r="I8" s="201"/>
      <c r="J8" s="201"/>
      <c r="K8" s="203">
        <v>27.143900000000002</v>
      </c>
      <c r="L8" s="203">
        <v>28.65479999999998</v>
      </c>
      <c r="M8" s="203">
        <v>28.693200000000004</v>
      </c>
      <c r="N8" s="203">
        <v>29.155800000000013</v>
      </c>
      <c r="O8" s="203">
        <v>26.2621</v>
      </c>
      <c r="P8" s="203">
        <v>26.863400000000006</v>
      </c>
      <c r="Q8" s="203">
        <v>25.092799999999993</v>
      </c>
      <c r="R8" s="203">
        <v>23.949300000000001</v>
      </c>
      <c r="S8" s="203">
        <v>22.187299999999993</v>
      </c>
      <c r="T8" s="203">
        <v>26.592999999999996</v>
      </c>
      <c r="U8" s="203">
        <v>28.369599999999991</v>
      </c>
      <c r="V8" s="203">
        <v>28.8781</v>
      </c>
      <c r="W8" s="201"/>
    </row>
    <row r="9" spans="1:23" x14ac:dyDescent="0.3">
      <c r="A9" s="200" t="s">
        <v>144</v>
      </c>
      <c r="B9" s="201"/>
      <c r="C9" s="201">
        <v>16.676400000000005</v>
      </c>
      <c r="D9" s="201">
        <v>16.887999999999998</v>
      </c>
      <c r="E9" s="201"/>
      <c r="F9" s="201"/>
      <c r="G9" s="201"/>
      <c r="H9" s="201">
        <v>15.1989</v>
      </c>
      <c r="I9" s="201">
        <v>14.303500000000003</v>
      </c>
      <c r="J9" s="201">
        <v>15.553799999999999</v>
      </c>
      <c r="K9" s="201">
        <v>14.459299999999995</v>
      </c>
      <c r="L9" s="201">
        <v>14.871700000000002</v>
      </c>
      <c r="M9" s="201">
        <v>15.8673</v>
      </c>
      <c r="N9" s="201">
        <v>16.619299999999996</v>
      </c>
      <c r="O9" s="201">
        <v>16.006399999999999</v>
      </c>
      <c r="P9" s="201">
        <v>16.506800000000002</v>
      </c>
      <c r="Q9" s="201">
        <v>15.662999999999997</v>
      </c>
      <c r="R9" s="201">
        <v>16.896100000000001</v>
      </c>
      <c r="S9" s="201">
        <v>17.115100000000005</v>
      </c>
      <c r="T9" s="201">
        <v>17.370400000000004</v>
      </c>
      <c r="U9" s="201"/>
      <c r="V9" s="201"/>
      <c r="W9" s="201"/>
    </row>
    <row r="10" spans="1:23" x14ac:dyDescent="0.3">
      <c r="A10" s="200" t="s">
        <v>15</v>
      </c>
      <c r="B10" s="201">
        <v>11.786399999999997</v>
      </c>
      <c r="C10" s="201">
        <v>12.323600000000006</v>
      </c>
      <c r="D10" s="201">
        <v>11.754199999999994</v>
      </c>
      <c r="E10" s="201">
        <v>11.950699999999998</v>
      </c>
      <c r="F10" s="201">
        <v>12.416899999999998</v>
      </c>
      <c r="G10" s="201">
        <v>12.843300000000005</v>
      </c>
      <c r="H10" s="201">
        <v>13.1228</v>
      </c>
      <c r="I10" s="201">
        <v>13.673699999999997</v>
      </c>
      <c r="J10" s="201">
        <v>14.181399999999998</v>
      </c>
      <c r="K10" s="201">
        <v>14.716899999999995</v>
      </c>
      <c r="L10" s="201">
        <v>15.352200000000003</v>
      </c>
      <c r="M10" s="201">
        <v>15.0695</v>
      </c>
      <c r="N10" s="201">
        <v>15.017299999999999</v>
      </c>
      <c r="O10" s="201">
        <v>15.874199999999998</v>
      </c>
      <c r="P10" s="201">
        <v>16.688999999999993</v>
      </c>
      <c r="Q10" s="201">
        <v>15.7027</v>
      </c>
      <c r="R10" s="201">
        <v>15.657800000000002</v>
      </c>
      <c r="S10" s="201">
        <v>15.174399999999993</v>
      </c>
      <c r="T10" s="201">
        <v>15.307099999999993</v>
      </c>
      <c r="U10" s="201">
        <v>15.163699999999993</v>
      </c>
      <c r="V10" s="201">
        <v>14.333199999999993</v>
      </c>
      <c r="W10" s="201">
        <v>13.688000000000004</v>
      </c>
    </row>
    <row r="11" spans="1:23" x14ac:dyDescent="0.3">
      <c r="A11" s="200" t="s">
        <v>9</v>
      </c>
      <c r="B11" s="201"/>
      <c r="C11" s="201"/>
      <c r="D11" s="201"/>
      <c r="E11" s="201"/>
      <c r="F11" s="203">
        <v>14.367700000000003</v>
      </c>
      <c r="G11" s="201">
        <v>10.3475</v>
      </c>
      <c r="H11" s="201">
        <v>9.7553999999999998</v>
      </c>
      <c r="I11" s="201">
        <v>9.2105999999999995</v>
      </c>
      <c r="J11" s="201">
        <v>10.3873</v>
      </c>
      <c r="K11" s="201">
        <v>10.015100000000004</v>
      </c>
      <c r="L11" s="201">
        <v>10.694799999999995</v>
      </c>
      <c r="M11" s="201">
        <v>10.455699999999998</v>
      </c>
      <c r="N11" s="201">
        <v>9.7171000000000021</v>
      </c>
      <c r="O11" s="201">
        <v>9.8109999999999982</v>
      </c>
      <c r="P11" s="201">
        <v>10.745999999999999</v>
      </c>
      <c r="Q11" s="201">
        <v>10.347900000000003</v>
      </c>
      <c r="R11" s="201">
        <v>10.325499999999998</v>
      </c>
      <c r="S11" s="201">
        <v>10.221499999999999</v>
      </c>
      <c r="T11" s="201">
        <v>10.5025</v>
      </c>
      <c r="U11" s="201">
        <v>10.382600000000002</v>
      </c>
      <c r="V11" s="201">
        <v>9.9408999999999992</v>
      </c>
      <c r="W11" s="201">
        <v>10.247400000000001</v>
      </c>
    </row>
    <row r="12" spans="1:23" x14ac:dyDescent="0.3">
      <c r="A12" s="200" t="s">
        <v>30</v>
      </c>
      <c r="B12" s="201">
        <v>18.396399999999996</v>
      </c>
      <c r="C12" s="201">
        <v>17.563600000000005</v>
      </c>
      <c r="D12" s="201">
        <v>17.557200000000002</v>
      </c>
      <c r="E12" s="201">
        <v>18.096</v>
      </c>
      <c r="F12" s="201">
        <v>18.627599999999997</v>
      </c>
      <c r="G12" s="201">
        <v>16.9041</v>
      </c>
      <c r="H12" s="201">
        <v>17.590299999999999</v>
      </c>
      <c r="I12" s="201">
        <v>16.282200000000003</v>
      </c>
      <c r="J12" s="201">
        <v>16.9696</v>
      </c>
      <c r="K12" s="201">
        <v>16.354999999999997</v>
      </c>
      <c r="L12" s="201">
        <v>17.115299999999998</v>
      </c>
      <c r="M12" s="201">
        <v>16.478199999999998</v>
      </c>
      <c r="N12" s="201">
        <v>16.563800000000001</v>
      </c>
      <c r="O12" s="201">
        <v>17.014099999999999</v>
      </c>
      <c r="P12" s="201">
        <v>18.554500000000001</v>
      </c>
      <c r="Q12" s="201">
        <v>17.983000000000001</v>
      </c>
      <c r="R12" s="201">
        <v>16.927199999999999</v>
      </c>
      <c r="S12" s="201">
        <v>16.5944</v>
      </c>
      <c r="T12" s="201">
        <v>15.762599999999999</v>
      </c>
      <c r="U12" s="201">
        <v>15.033800000000001</v>
      </c>
      <c r="V12" s="201">
        <v>13.5916</v>
      </c>
      <c r="W12" s="201">
        <v>13.1898</v>
      </c>
    </row>
    <row r="13" spans="1:23" x14ac:dyDescent="0.3">
      <c r="A13" s="200" t="s">
        <v>17</v>
      </c>
      <c r="B13" s="201">
        <v>27.925799999999992</v>
      </c>
      <c r="C13" s="201">
        <v>28.269999999999985</v>
      </c>
      <c r="D13" s="201">
        <v>28.79239999999999</v>
      </c>
      <c r="E13" s="201">
        <v>28.370900000000002</v>
      </c>
      <c r="F13" s="201">
        <v>28.120500000000003</v>
      </c>
      <c r="G13" s="201">
        <v>27.133599999999987</v>
      </c>
      <c r="H13" s="201">
        <v>24.503399999999999</v>
      </c>
      <c r="I13" s="201">
        <v>23.053100000000001</v>
      </c>
      <c r="J13" s="201">
        <v>24.314599999999992</v>
      </c>
      <c r="K13" s="201">
        <v>23.233799999999995</v>
      </c>
      <c r="L13" s="201">
        <v>23.841399999999993</v>
      </c>
      <c r="M13" s="201">
        <v>23.329699999999995</v>
      </c>
      <c r="N13" s="201">
        <v>24.404299999999992</v>
      </c>
      <c r="O13" s="201">
        <v>23.207100000000001</v>
      </c>
      <c r="P13" s="201">
        <v>23.351999999999997</v>
      </c>
      <c r="Q13" s="201">
        <v>24.006099999999996</v>
      </c>
      <c r="R13" s="201">
        <v>24.130599999999994</v>
      </c>
      <c r="S13" s="201">
        <v>23.124099999999999</v>
      </c>
      <c r="T13" s="201">
        <v>23.792000000000009</v>
      </c>
      <c r="U13" s="201">
        <v>23.874200000000005</v>
      </c>
      <c r="V13" s="201">
        <v>22.969099999999997</v>
      </c>
      <c r="W13" s="201">
        <v>23.558700000000002</v>
      </c>
    </row>
    <row r="14" spans="1:23" x14ac:dyDescent="0.3">
      <c r="A14" s="200" t="s">
        <v>31</v>
      </c>
      <c r="B14" s="201">
        <v>12.2646</v>
      </c>
      <c r="C14" s="201">
        <v>12.412699999999994</v>
      </c>
      <c r="D14" s="201">
        <v>12.690599999999998</v>
      </c>
      <c r="E14" s="201">
        <v>12.742099999999997</v>
      </c>
      <c r="F14" s="201">
        <v>11.856899999999996</v>
      </c>
      <c r="G14" s="201">
        <v>11.772200000000002</v>
      </c>
      <c r="H14" s="201">
        <v>12.9017</v>
      </c>
      <c r="I14" s="201">
        <v>12.122899999999998</v>
      </c>
      <c r="J14" s="201">
        <v>13.5382</v>
      </c>
      <c r="K14" s="201">
        <v>12.574099999999998</v>
      </c>
      <c r="L14" s="201">
        <v>13.326700000000001</v>
      </c>
      <c r="M14" s="201">
        <v>13.453499999999998</v>
      </c>
      <c r="N14" s="201">
        <v>13.780199999999995</v>
      </c>
      <c r="O14" s="201">
        <v>13.388400000000001</v>
      </c>
      <c r="P14" s="201">
        <v>13.084999999999997</v>
      </c>
      <c r="Q14" s="201">
        <v>13.695499999999999</v>
      </c>
      <c r="R14" s="201">
        <v>14.487200000000005</v>
      </c>
      <c r="S14" s="201">
        <v>13.372900000000001</v>
      </c>
      <c r="T14" s="201">
        <v>13.112299999999998</v>
      </c>
      <c r="U14" s="201">
        <v>12.839399999999998</v>
      </c>
      <c r="V14" s="201">
        <v>12.340600000000002</v>
      </c>
      <c r="W14" s="201">
        <v>11.874800000000002</v>
      </c>
    </row>
    <row r="15" spans="1:23" x14ac:dyDescent="0.3">
      <c r="A15" s="200" t="s">
        <v>25</v>
      </c>
      <c r="B15" s="201">
        <v>22.226099999999988</v>
      </c>
      <c r="C15" s="201">
        <v>22.493399999999998</v>
      </c>
      <c r="D15" s="201">
        <v>25.326799999999988</v>
      </c>
      <c r="E15" s="201">
        <v>26.266199999999998</v>
      </c>
      <c r="F15" s="201">
        <v>26.401500000000006</v>
      </c>
      <c r="G15" s="201">
        <v>27.510899999999992</v>
      </c>
      <c r="H15" s="201">
        <v>28.001400000000004</v>
      </c>
      <c r="I15" s="203">
        <v>29.805399999999988</v>
      </c>
      <c r="J15" s="203">
        <v>31.140000000000004</v>
      </c>
      <c r="K15" s="203">
        <v>36.889199999999995</v>
      </c>
      <c r="L15" s="203">
        <v>38.889699999999998</v>
      </c>
      <c r="M15" s="203">
        <v>40.394400000000012</v>
      </c>
      <c r="N15" s="201">
        <v>34.595600000000012</v>
      </c>
      <c r="O15" s="203">
        <v>35.558</v>
      </c>
      <c r="P15" s="201">
        <v>31.628499999999999</v>
      </c>
      <c r="Q15" s="201">
        <v>28.195499999999999</v>
      </c>
      <c r="R15" s="201">
        <v>27.99</v>
      </c>
      <c r="S15" s="201">
        <v>29.172499999999999</v>
      </c>
      <c r="T15" s="201">
        <v>31.256599999999999</v>
      </c>
      <c r="U15" s="201">
        <v>30.955300000000005</v>
      </c>
      <c r="V15" s="201">
        <v>32.148499999999999</v>
      </c>
      <c r="W15" s="201">
        <v>32.387</v>
      </c>
    </row>
    <row r="16" spans="1:23" x14ac:dyDescent="0.3">
      <c r="A16" s="200" t="s">
        <v>2</v>
      </c>
      <c r="B16" s="201"/>
      <c r="C16" s="201">
        <v>16.545899999999996</v>
      </c>
      <c r="D16" s="201">
        <v>21.105799999999991</v>
      </c>
      <c r="E16" s="201">
        <v>16.624200000000002</v>
      </c>
      <c r="F16" s="201">
        <v>16.481699999999996</v>
      </c>
      <c r="G16" s="201">
        <v>15.047699999999997</v>
      </c>
      <c r="H16" s="201">
        <v>16.79150000000001</v>
      </c>
      <c r="I16" s="201">
        <v>16.008900000000001</v>
      </c>
      <c r="J16" s="201">
        <v>17.114300000000004</v>
      </c>
      <c r="K16" s="201">
        <v>15.049799999999998</v>
      </c>
      <c r="L16" s="201">
        <v>13.4094</v>
      </c>
      <c r="M16" s="201">
        <v>13.421600000000003</v>
      </c>
      <c r="N16" s="201">
        <v>13.8559</v>
      </c>
      <c r="O16" s="201">
        <v>13.619799999999998</v>
      </c>
      <c r="P16" s="201">
        <v>13.797800000000002</v>
      </c>
      <c r="Q16" s="201">
        <v>12.995999999999999</v>
      </c>
      <c r="R16" s="201">
        <v>13.368799999999998</v>
      </c>
      <c r="S16" s="201">
        <v>14.021100000000001</v>
      </c>
      <c r="T16" s="201">
        <v>14.697000000000001</v>
      </c>
      <c r="U16" s="201">
        <v>13.332599999999999</v>
      </c>
      <c r="V16" s="201">
        <v>13.428800000000001</v>
      </c>
      <c r="W16" s="201">
        <v>13.689700000000002</v>
      </c>
    </row>
    <row r="17" spans="1:23" x14ac:dyDescent="0.3">
      <c r="A17" s="200" t="s">
        <v>27</v>
      </c>
      <c r="B17" s="203">
        <v>22.189400000000003</v>
      </c>
      <c r="C17" s="203">
        <v>23.144500000000001</v>
      </c>
      <c r="D17" s="203">
        <v>21.740700000000004</v>
      </c>
      <c r="E17" s="203">
        <v>20.522099999999995</v>
      </c>
      <c r="F17" s="203">
        <v>19.997600000000006</v>
      </c>
      <c r="G17" s="203">
        <v>20.642699999999994</v>
      </c>
      <c r="H17" s="203">
        <v>18.7392</v>
      </c>
      <c r="I17" s="203">
        <v>19.385999999999996</v>
      </c>
      <c r="J17" s="203">
        <v>20.890599999999999</v>
      </c>
      <c r="K17" s="201">
        <v>17.800800000000002</v>
      </c>
      <c r="L17" s="201">
        <v>17.068999999999996</v>
      </c>
      <c r="M17" s="201">
        <v>18.447299999999998</v>
      </c>
      <c r="N17" s="201">
        <v>17.1614</v>
      </c>
      <c r="O17" s="203">
        <v>19.8185</v>
      </c>
      <c r="P17" s="203">
        <v>19.812200000000001</v>
      </c>
      <c r="Q17" s="203">
        <v>19.666800000000002</v>
      </c>
      <c r="R17" s="203">
        <v>19.4375</v>
      </c>
      <c r="S17" s="201">
        <v>17.112500000000001</v>
      </c>
      <c r="T17" s="201">
        <v>17.586700000000004</v>
      </c>
      <c r="U17" s="201">
        <v>18.166799999999999</v>
      </c>
      <c r="V17" s="201">
        <v>18.844000000000008</v>
      </c>
      <c r="W17" s="201">
        <v>20.449799999999989</v>
      </c>
    </row>
    <row r="18" spans="1:23" x14ac:dyDescent="0.3">
      <c r="A18" s="200" t="s">
        <v>7</v>
      </c>
      <c r="B18" s="201"/>
      <c r="C18" s="201">
        <v>14.479900000000002</v>
      </c>
      <c r="D18" s="201">
        <v>15.697000000000001</v>
      </c>
      <c r="E18" s="201">
        <v>15.339299999999996</v>
      </c>
      <c r="F18" s="201">
        <v>16.190999999999992</v>
      </c>
      <c r="G18" s="201">
        <v>16.233499999999999</v>
      </c>
      <c r="H18" s="201">
        <v>17.407899999999994</v>
      </c>
      <c r="I18" s="201">
        <v>17.628399999999992</v>
      </c>
      <c r="J18" s="201">
        <v>17.737799999999993</v>
      </c>
      <c r="K18" s="201">
        <v>18.349700000000002</v>
      </c>
      <c r="L18" s="201">
        <v>19.703199999999992</v>
      </c>
      <c r="M18" s="201">
        <v>19.308999999999994</v>
      </c>
      <c r="N18" s="201">
        <v>17.788399999999992</v>
      </c>
      <c r="O18" s="201">
        <v>17.385699999999993</v>
      </c>
      <c r="P18" s="201">
        <v>19.209</v>
      </c>
      <c r="Q18" s="201">
        <v>19.456799999999998</v>
      </c>
      <c r="R18" s="201">
        <v>20.048400000000001</v>
      </c>
      <c r="S18" s="201">
        <v>19.5123</v>
      </c>
      <c r="T18" s="201">
        <v>21.293600000000001</v>
      </c>
      <c r="U18" s="201">
        <v>20.377499999999998</v>
      </c>
      <c r="V18" s="201">
        <v>19.349999999999998</v>
      </c>
      <c r="W18" s="201">
        <v>20.8627</v>
      </c>
    </row>
    <row r="19" spans="1:23" x14ac:dyDescent="0.3">
      <c r="A19" s="200" t="s">
        <v>18</v>
      </c>
      <c r="B19" s="201"/>
      <c r="C19" s="201"/>
      <c r="D19" s="201">
        <v>21.382599999999993</v>
      </c>
      <c r="E19" s="201">
        <v>20.951899999999995</v>
      </c>
      <c r="F19" s="201">
        <v>22.094499999999996</v>
      </c>
      <c r="G19" s="201">
        <v>20.920899999999996</v>
      </c>
      <c r="H19" s="201">
        <v>21.800500000000003</v>
      </c>
      <c r="I19" s="201">
        <v>21.053400000000003</v>
      </c>
      <c r="J19" s="201">
        <v>22.095400000000005</v>
      </c>
      <c r="K19" s="201">
        <v>22.311199999999992</v>
      </c>
      <c r="L19" s="201">
        <v>22.872199999999999</v>
      </c>
      <c r="M19" s="201">
        <v>23.594400000000004</v>
      </c>
      <c r="N19" s="201">
        <v>23.727299999999996</v>
      </c>
      <c r="O19" s="201">
        <v>23.023299999999999</v>
      </c>
      <c r="P19" s="201">
        <v>23.0974</v>
      </c>
      <c r="Q19" s="201">
        <v>22.514599999999994</v>
      </c>
      <c r="R19" s="201">
        <v>23.323399999999999</v>
      </c>
      <c r="S19" s="201">
        <v>22.626600000000007</v>
      </c>
      <c r="T19" s="201">
        <v>22.383600000000005</v>
      </c>
      <c r="U19" s="201">
        <v>21.83639999999999</v>
      </c>
      <c r="V19" s="201">
        <v>19.015499999999999</v>
      </c>
      <c r="W19" s="201">
        <v>19.496799999999993</v>
      </c>
    </row>
    <row r="20" spans="1:23" x14ac:dyDescent="0.3">
      <c r="A20" s="200" t="s">
        <v>19</v>
      </c>
      <c r="B20" s="201"/>
      <c r="C20" s="201"/>
      <c r="D20" s="201"/>
      <c r="E20" s="201"/>
      <c r="F20" s="201"/>
      <c r="G20" s="201">
        <v>9.6657000000000082</v>
      </c>
      <c r="H20" s="201"/>
      <c r="I20" s="201">
        <v>10.434299999999997</v>
      </c>
      <c r="J20" s="201">
        <v>10.740000000000002</v>
      </c>
      <c r="K20" s="201">
        <v>9.7470999999999961</v>
      </c>
      <c r="L20" s="201">
        <v>10.486399999999998</v>
      </c>
      <c r="M20" s="201">
        <v>9.6945999999999994</v>
      </c>
      <c r="N20" s="201">
        <v>9.3297999999999988</v>
      </c>
      <c r="O20" s="201">
        <v>9.9463999999999988</v>
      </c>
      <c r="P20" s="201">
        <v>10.776299999999999</v>
      </c>
      <c r="Q20" s="201">
        <v>10.960099999999999</v>
      </c>
      <c r="R20" s="201">
        <v>11.342299999999996</v>
      </c>
      <c r="S20" s="201">
        <v>10.624000000000001</v>
      </c>
      <c r="T20" s="201">
        <v>11.138600000000004</v>
      </c>
      <c r="U20" s="201">
        <v>11.056699999999999</v>
      </c>
      <c r="V20" s="201">
        <v>12.0534</v>
      </c>
      <c r="W20" s="201">
        <v>11.428600000000003</v>
      </c>
    </row>
    <row r="21" spans="1:23" x14ac:dyDescent="0.3">
      <c r="A21" s="200" t="s">
        <v>22</v>
      </c>
      <c r="B21" s="201"/>
      <c r="C21" s="201"/>
      <c r="D21" s="201"/>
      <c r="E21" s="201"/>
      <c r="F21" s="201"/>
      <c r="G21" s="201"/>
      <c r="H21" s="201"/>
      <c r="I21" s="201"/>
      <c r="J21" s="201"/>
      <c r="K21" s="203">
        <v>22.086299999999991</v>
      </c>
      <c r="L21" s="203">
        <v>19.720399999999994</v>
      </c>
      <c r="M21" s="203">
        <v>20.996000000000002</v>
      </c>
      <c r="N21" s="203">
        <v>16.1981</v>
      </c>
      <c r="O21" s="203">
        <v>14.411</v>
      </c>
      <c r="P21" s="203">
        <v>15.481399999999999</v>
      </c>
      <c r="Q21" s="201">
        <v>13.268800000000001</v>
      </c>
      <c r="R21" s="201">
        <v>15.114800000000002</v>
      </c>
      <c r="S21" s="201">
        <v>13.125999999999999</v>
      </c>
      <c r="T21" s="201">
        <v>13.636000000000003</v>
      </c>
      <c r="U21" s="201">
        <v>13.511399999999997</v>
      </c>
      <c r="V21" s="201">
        <v>13.556600000000001</v>
      </c>
      <c r="W21" s="201">
        <v>15.425699999999999</v>
      </c>
    </row>
    <row r="22" spans="1:23" x14ac:dyDescent="0.3">
      <c r="A22" s="200" t="s">
        <v>8</v>
      </c>
      <c r="B22" s="201">
        <v>24.296600000000012</v>
      </c>
      <c r="C22" s="201">
        <v>25.434300000000004</v>
      </c>
      <c r="D22" s="201">
        <v>25.008099999999995</v>
      </c>
      <c r="E22" s="201">
        <v>24.123099999999997</v>
      </c>
      <c r="F22" s="201">
        <v>24.313499999999994</v>
      </c>
      <c r="G22" s="201">
        <v>23.981500000000008</v>
      </c>
      <c r="H22" s="201">
        <v>24.704000000000001</v>
      </c>
      <c r="I22" s="201">
        <v>21.47209999999999</v>
      </c>
      <c r="J22" s="201">
        <v>22.554600000000001</v>
      </c>
      <c r="K22" s="201">
        <v>21.292899999999996</v>
      </c>
      <c r="L22" s="201">
        <v>23.067799999999991</v>
      </c>
      <c r="M22" s="201">
        <v>22.992599999999985</v>
      </c>
      <c r="N22" s="201">
        <v>23.752499999999994</v>
      </c>
      <c r="O22" s="201">
        <v>23.1935</v>
      </c>
      <c r="P22" s="201">
        <v>23.334699999999998</v>
      </c>
      <c r="Q22" s="201">
        <v>23.1448</v>
      </c>
      <c r="R22" s="201">
        <v>23.135299999999994</v>
      </c>
      <c r="S22" s="201">
        <v>21.5989</v>
      </c>
      <c r="T22" s="201">
        <v>21.847100000000001</v>
      </c>
      <c r="U22" s="201">
        <v>21.364499999999996</v>
      </c>
      <c r="V22" s="201">
        <v>20.9298</v>
      </c>
      <c r="W22" s="201">
        <v>20.686699999999995</v>
      </c>
    </row>
    <row r="23" spans="1:23" x14ac:dyDescent="0.3">
      <c r="A23" s="200" t="s">
        <v>24</v>
      </c>
      <c r="B23" s="201"/>
      <c r="C23" s="201"/>
      <c r="D23" s="201"/>
      <c r="E23" s="201"/>
      <c r="F23" s="201"/>
      <c r="G23" s="201"/>
      <c r="H23" s="201"/>
      <c r="I23" s="201"/>
      <c r="J23" s="201"/>
      <c r="K23" s="201"/>
      <c r="L23" s="201">
        <v>15.016300000000001</v>
      </c>
      <c r="M23" s="201">
        <v>17.89299999999999</v>
      </c>
      <c r="N23" s="201">
        <v>18.603499999999993</v>
      </c>
      <c r="O23" s="201">
        <v>18.096299999999999</v>
      </c>
      <c r="P23" s="201">
        <v>20.075700000000001</v>
      </c>
      <c r="Q23" s="201">
        <v>19.498399999999997</v>
      </c>
      <c r="R23" s="201">
        <v>20.6661</v>
      </c>
      <c r="S23" s="201">
        <v>20.450900000000001</v>
      </c>
      <c r="T23" s="201">
        <v>18.758300000000002</v>
      </c>
      <c r="U23" s="201">
        <v>18.385700000000003</v>
      </c>
      <c r="V23" s="201">
        <v>19.794499999999999</v>
      </c>
      <c r="W23" s="201">
        <v>18.579699999999999</v>
      </c>
    </row>
    <row r="24" spans="1:23" x14ac:dyDescent="0.3">
      <c r="A24" s="200" t="s">
        <v>1</v>
      </c>
      <c r="B24" s="201">
        <v>9.0474999999999959</v>
      </c>
      <c r="C24" s="201">
        <v>8.9047000000000036</v>
      </c>
      <c r="D24" s="201">
        <v>8.9767999999999972</v>
      </c>
      <c r="E24" s="201">
        <v>8.8193999999999964</v>
      </c>
      <c r="F24" s="201">
        <v>8.8347999999999995</v>
      </c>
      <c r="G24" s="201">
        <v>8.7559000000000005</v>
      </c>
      <c r="H24" s="201">
        <v>8.7241000000000035</v>
      </c>
      <c r="I24" s="201">
        <v>8.7370000000000019</v>
      </c>
      <c r="J24" s="201">
        <v>9.372600000000002</v>
      </c>
      <c r="K24" s="201">
        <v>9.6806999999999981</v>
      </c>
      <c r="L24" s="201">
        <v>9.8591999999999995</v>
      </c>
      <c r="M24" s="201">
        <v>10.008499999999998</v>
      </c>
      <c r="N24" s="201">
        <v>10.113900000000001</v>
      </c>
      <c r="O24" s="201">
        <v>10.008000000000001</v>
      </c>
      <c r="P24" s="201">
        <v>10.129200000000001</v>
      </c>
      <c r="Q24" s="201">
        <v>10.088399999999998</v>
      </c>
      <c r="R24" s="201">
        <v>9.6107999999999958</v>
      </c>
      <c r="S24" s="201">
        <v>9.4163999999999977</v>
      </c>
      <c r="T24" s="201">
        <v>9.4897999999999989</v>
      </c>
      <c r="U24" s="201">
        <v>9.2480999999999973</v>
      </c>
      <c r="V24" s="201">
        <v>8.9412000000000003</v>
      </c>
      <c r="W24" s="201">
        <v>8.8975000000000026</v>
      </c>
    </row>
    <row r="25" spans="1:23" x14ac:dyDescent="0.3">
      <c r="A25" s="200" t="s">
        <v>3</v>
      </c>
      <c r="B25" s="201"/>
      <c r="C25" s="201">
        <v>15.0398</v>
      </c>
      <c r="D25" s="201"/>
      <c r="E25" s="201"/>
      <c r="F25" s="201">
        <v>15.2926</v>
      </c>
      <c r="G25" s="201">
        <v>15.4246</v>
      </c>
      <c r="H25" s="201">
        <v>15.301599999999999</v>
      </c>
      <c r="I25" s="201">
        <v>15.402999999999997</v>
      </c>
      <c r="J25" s="201">
        <v>16.411699999999996</v>
      </c>
      <c r="K25" s="201">
        <v>14.508199999999999</v>
      </c>
      <c r="L25" s="201">
        <v>15.159599999999994</v>
      </c>
      <c r="M25" s="201">
        <v>15.212699999999996</v>
      </c>
      <c r="N25" s="201">
        <v>14.886199999999995</v>
      </c>
      <c r="O25" s="201">
        <v>15.406100000000004</v>
      </c>
      <c r="P25" s="201">
        <v>16.106200000000001</v>
      </c>
      <c r="Q25" s="201">
        <v>16.533100000000005</v>
      </c>
      <c r="R25" s="201">
        <v>15.831300000000001</v>
      </c>
      <c r="S25" s="201">
        <v>15.543600000000003</v>
      </c>
      <c r="T25" s="201">
        <v>15.432300000000001</v>
      </c>
      <c r="U25" s="201">
        <v>14.893700000000003</v>
      </c>
      <c r="V25" s="201">
        <v>14.365800000000002</v>
      </c>
      <c r="W25" s="201">
        <v>13.981199999999998</v>
      </c>
    </row>
    <row r="26" spans="1:23" x14ac:dyDescent="0.3">
      <c r="A26" s="200" t="s">
        <v>10</v>
      </c>
      <c r="B26" s="201"/>
      <c r="C26" s="201">
        <v>18.723099999999999</v>
      </c>
      <c r="D26" s="201">
        <v>19.84739999999999</v>
      </c>
      <c r="E26" s="201">
        <v>19.880499999999994</v>
      </c>
      <c r="F26" s="201">
        <v>21.571699999999989</v>
      </c>
      <c r="G26" s="201">
        <v>18.280199999999997</v>
      </c>
      <c r="H26" s="201"/>
      <c r="I26" s="201">
        <v>16.869299999999996</v>
      </c>
      <c r="J26" s="201">
        <v>17.190399999999997</v>
      </c>
      <c r="K26" s="201"/>
      <c r="L26" s="201">
        <v>18.706600000000002</v>
      </c>
      <c r="M26" s="201">
        <v>17.414000000000001</v>
      </c>
      <c r="N26" s="201">
        <v>20.0809</v>
      </c>
      <c r="O26" s="201">
        <v>17.998200000000001</v>
      </c>
      <c r="P26" s="201">
        <v>18.217899999999993</v>
      </c>
      <c r="Q26" s="201">
        <v>19.878700000000009</v>
      </c>
      <c r="R26" s="201">
        <v>20.497099999999996</v>
      </c>
      <c r="S26" s="201">
        <v>19.883399999999998</v>
      </c>
      <c r="T26" s="201">
        <v>22.806899999999992</v>
      </c>
      <c r="U26" s="201">
        <v>20.7318</v>
      </c>
      <c r="V26" s="201">
        <v>23.788299999999989</v>
      </c>
      <c r="W26" s="201">
        <v>23.022099999999995</v>
      </c>
    </row>
    <row r="27" spans="1:23" x14ac:dyDescent="0.3">
      <c r="A27" s="200" t="s">
        <v>29</v>
      </c>
      <c r="B27" s="201">
        <v>19.99659999999999</v>
      </c>
      <c r="C27" s="201">
        <v>20.117600000000003</v>
      </c>
      <c r="D27" s="201">
        <v>21.648299999999988</v>
      </c>
      <c r="E27" s="201">
        <v>21.249200000000005</v>
      </c>
      <c r="F27" s="201">
        <v>20.888599999999997</v>
      </c>
      <c r="G27" s="201">
        <v>22.427</v>
      </c>
      <c r="H27" s="201">
        <v>21.401199999999996</v>
      </c>
      <c r="I27" s="201">
        <v>20.362799999999996</v>
      </c>
      <c r="J27" s="201">
        <v>20.683099999999996</v>
      </c>
      <c r="K27" s="201">
        <v>19.099900000000002</v>
      </c>
      <c r="L27" s="201"/>
      <c r="M27" s="201">
        <v>18.989999999999998</v>
      </c>
      <c r="N27" s="201">
        <v>19.133999999999997</v>
      </c>
      <c r="O27" s="201">
        <v>18.611999999999998</v>
      </c>
      <c r="P27" s="201">
        <v>19.226199999999999</v>
      </c>
      <c r="Q27" s="201">
        <v>18.709799999999998</v>
      </c>
      <c r="R27" s="201">
        <v>16.0974</v>
      </c>
      <c r="S27" s="201">
        <v>16.596300000000003</v>
      </c>
      <c r="T27" s="201">
        <v>17.337199999999999</v>
      </c>
      <c r="U27" s="201">
        <v>17.538400000000003</v>
      </c>
      <c r="V27" s="201">
        <v>16.366900000000001</v>
      </c>
      <c r="W27" s="201">
        <v>17.196600000000004</v>
      </c>
    </row>
    <row r="28" spans="1:23" x14ac:dyDescent="0.3">
      <c r="A28" s="200" t="s">
        <v>145</v>
      </c>
      <c r="B28" s="201"/>
      <c r="C28" s="201"/>
      <c r="D28" s="201"/>
      <c r="E28" s="201"/>
      <c r="F28" s="201"/>
      <c r="G28" s="201"/>
      <c r="H28" s="201"/>
      <c r="I28" s="201"/>
      <c r="J28" s="201"/>
      <c r="K28" s="201"/>
      <c r="L28" s="201"/>
      <c r="M28" s="201"/>
      <c r="N28" s="201">
        <v>9.6463000000000001</v>
      </c>
      <c r="O28" s="201"/>
      <c r="P28" s="203">
        <v>26.476600000000001</v>
      </c>
      <c r="Q28" s="203">
        <v>25.940200000000001</v>
      </c>
      <c r="R28" s="203">
        <v>26.764500000000005</v>
      </c>
      <c r="S28" s="203">
        <v>26.620400000000004</v>
      </c>
      <c r="T28" s="203">
        <v>28.047300000000003</v>
      </c>
      <c r="U28" s="203">
        <v>24.424499999999998</v>
      </c>
      <c r="V28" s="203">
        <v>24.503900000000002</v>
      </c>
      <c r="W28" s="203">
        <v>24.956299999999995</v>
      </c>
    </row>
    <row r="29" spans="1:23" x14ac:dyDescent="0.3">
      <c r="A29" s="200" t="s">
        <v>26</v>
      </c>
      <c r="B29" s="201"/>
      <c r="C29" s="201"/>
      <c r="D29" s="201">
        <v>22.537099999999999</v>
      </c>
      <c r="E29" s="201">
        <v>24.608800000000002</v>
      </c>
      <c r="F29" s="201">
        <v>25.761900000000008</v>
      </c>
      <c r="G29" s="201">
        <v>23.777300000000007</v>
      </c>
      <c r="H29" s="201">
        <v>24.496099999999995</v>
      </c>
      <c r="I29" s="201">
        <v>20.028300000000009</v>
      </c>
      <c r="J29" s="201">
        <v>22.306200000000008</v>
      </c>
      <c r="K29" s="201">
        <v>19.943200000000008</v>
      </c>
      <c r="L29" s="201">
        <v>22.070199999999996</v>
      </c>
      <c r="M29" s="201">
        <v>20.742499999999996</v>
      </c>
      <c r="N29" s="201">
        <v>21.257800000000003</v>
      </c>
      <c r="O29" s="201"/>
      <c r="P29" s="203">
        <v>21.366899999999994</v>
      </c>
      <c r="Q29" s="201">
        <v>17.8643</v>
      </c>
      <c r="R29" s="201">
        <v>21.129999999999995</v>
      </c>
      <c r="S29" s="201">
        <v>18.878900000000005</v>
      </c>
      <c r="T29" s="201">
        <v>21.984699999999997</v>
      </c>
      <c r="U29" s="201">
        <v>21.301499999999997</v>
      </c>
      <c r="V29" s="201">
        <v>18.520899999999997</v>
      </c>
      <c r="W29" s="201">
        <v>20.214000000000002</v>
      </c>
    </row>
    <row r="30" spans="1:23" x14ac:dyDescent="0.3">
      <c r="A30" s="200" t="s">
        <v>6</v>
      </c>
      <c r="B30" s="201">
        <v>15.221199999999998</v>
      </c>
      <c r="C30" s="201">
        <v>16.595099999999999</v>
      </c>
      <c r="D30" s="201">
        <v>16.796599999999998</v>
      </c>
      <c r="E30" s="201">
        <v>15.4648</v>
      </c>
      <c r="F30" s="201">
        <v>14.8642</v>
      </c>
      <c r="G30" s="201">
        <v>13.980700000000002</v>
      </c>
      <c r="H30" s="201">
        <v>14.546699999999998</v>
      </c>
      <c r="I30" s="201">
        <v>14.359099999999994</v>
      </c>
      <c r="J30" s="201">
        <v>13.8169</v>
      </c>
      <c r="K30" s="201">
        <v>12.459500000000002</v>
      </c>
      <c r="L30" s="201">
        <v>13.447800000000003</v>
      </c>
      <c r="M30" s="201">
        <v>12.622899999999998</v>
      </c>
      <c r="N30" s="201">
        <v>11.9269</v>
      </c>
      <c r="O30" s="201">
        <v>11.813699999999999</v>
      </c>
      <c r="P30" s="201">
        <v>11.879099999999996</v>
      </c>
      <c r="Q30" s="201">
        <v>11.783000000000001</v>
      </c>
      <c r="R30" s="201">
        <v>11.906999999999996</v>
      </c>
      <c r="S30" s="201">
        <v>11.620699999999996</v>
      </c>
      <c r="T30" s="201">
        <v>11.854999999999997</v>
      </c>
      <c r="U30" s="201">
        <v>10.652600000000009</v>
      </c>
      <c r="V30" s="201">
        <v>10.735600000000003</v>
      </c>
      <c r="W30" s="201">
        <v>11.661300000000001</v>
      </c>
    </row>
    <row r="31" spans="1:23" x14ac:dyDescent="0.3">
      <c r="A31" s="200" t="s">
        <v>146</v>
      </c>
      <c r="B31" s="201">
        <v>17.698200000000007</v>
      </c>
      <c r="C31" s="201">
        <v>17.105799999999991</v>
      </c>
      <c r="D31" s="201">
        <v>16.549899999999997</v>
      </c>
      <c r="E31" s="201">
        <v>15.754999999999994</v>
      </c>
      <c r="F31" s="201">
        <v>14.933699999999998</v>
      </c>
      <c r="G31" s="201">
        <v>14.869799999999994</v>
      </c>
      <c r="H31" s="201">
        <v>15.511500000000003</v>
      </c>
      <c r="I31" s="201">
        <v>15.092199999999993</v>
      </c>
      <c r="J31" s="201">
        <v>15.474099999999993</v>
      </c>
      <c r="K31" s="201">
        <v>14.963099999999999</v>
      </c>
      <c r="L31" s="201">
        <v>15.943399999999997</v>
      </c>
      <c r="M31" s="201">
        <v>15.765199999999995</v>
      </c>
      <c r="N31" s="201">
        <v>15.673500000000002</v>
      </c>
      <c r="O31" s="201">
        <v>16.193999999999999</v>
      </c>
      <c r="P31" s="201">
        <v>16.596999999999998</v>
      </c>
      <c r="Q31" s="201">
        <v>15.6555</v>
      </c>
      <c r="R31" s="201">
        <v>16.156299999999998</v>
      </c>
      <c r="S31" s="201">
        <v>17.069799999999997</v>
      </c>
      <c r="T31" s="201">
        <v>17.488800000000001</v>
      </c>
      <c r="U31" s="201">
        <v>25.627600000000001</v>
      </c>
      <c r="V31" s="201">
        <v>25.0078</v>
      </c>
      <c r="W31" s="201">
        <v>24.311100000000003</v>
      </c>
    </row>
    <row r="32" spans="1:23" x14ac:dyDescent="0.3">
      <c r="A32" s="200" t="s">
        <v>5</v>
      </c>
      <c r="B32" s="201">
        <v>14.300799999999997</v>
      </c>
      <c r="C32" s="201">
        <v>15.163000000000004</v>
      </c>
      <c r="D32" s="201">
        <v>15.442099999999998</v>
      </c>
      <c r="E32" s="201">
        <v>15.207799999999997</v>
      </c>
      <c r="F32" s="201">
        <v>15.472499999999997</v>
      </c>
      <c r="G32" s="201">
        <v>14.877300000000004</v>
      </c>
      <c r="H32" s="201">
        <v>14.314299999999996</v>
      </c>
      <c r="I32" s="201">
        <v>14.180500000000002</v>
      </c>
      <c r="J32" s="201">
        <v>14.484499999999997</v>
      </c>
      <c r="K32" s="201">
        <v>14.950799999999996</v>
      </c>
      <c r="L32" s="201">
        <v>15.070599999999999</v>
      </c>
      <c r="M32" s="201">
        <v>14.221600000000002</v>
      </c>
      <c r="N32" s="201">
        <v>13.6945</v>
      </c>
      <c r="O32" s="201">
        <v>13.756500000000001</v>
      </c>
      <c r="P32" s="201">
        <v>13.885800000000001</v>
      </c>
      <c r="Q32" s="201">
        <v>13.7087</v>
      </c>
      <c r="R32" s="201">
        <v>12.650000000000002</v>
      </c>
      <c r="S32" s="201">
        <v>12.481100000000003</v>
      </c>
      <c r="T32" s="201">
        <v>11.924100000000003</v>
      </c>
      <c r="U32" s="201">
        <v>11.673399999999999</v>
      </c>
      <c r="V32" s="201">
        <v>11.2584</v>
      </c>
      <c r="W32" s="201">
        <v>10.782600000000002</v>
      </c>
    </row>
    <row r="33" spans="1:23" x14ac:dyDescent="0.3">
      <c r="A33" s="200" t="s">
        <v>23</v>
      </c>
      <c r="B33" s="201">
        <v>14.932299999999994</v>
      </c>
      <c r="C33" s="201">
        <v>14.231300000000001</v>
      </c>
      <c r="D33" s="201">
        <v>13.103</v>
      </c>
      <c r="E33" s="201">
        <v>12.680000000000001</v>
      </c>
      <c r="F33" s="201">
        <v>13.063599999999999</v>
      </c>
      <c r="G33" s="201">
        <v>13.065000000000001</v>
      </c>
      <c r="H33" s="201">
        <v>13.344700000000003</v>
      </c>
      <c r="I33" s="201">
        <v>13.256399999999994</v>
      </c>
      <c r="J33" s="201">
        <v>13.596799999999996</v>
      </c>
      <c r="K33" s="201">
        <v>13.519199999999998</v>
      </c>
      <c r="L33" s="201">
        <v>14.471700000000004</v>
      </c>
      <c r="M33" s="201">
        <v>14.907299999999996</v>
      </c>
      <c r="N33" s="201">
        <v>15.197399999999995</v>
      </c>
      <c r="O33" s="201">
        <v>16.463400000000004</v>
      </c>
      <c r="P33" s="201">
        <v>16.504099999999998</v>
      </c>
      <c r="Q33" s="201">
        <v>17.661000000000001</v>
      </c>
      <c r="R33" s="201">
        <v>18.314499999999995</v>
      </c>
      <c r="S33" s="201">
        <v>18.544600000000003</v>
      </c>
      <c r="T33" s="201">
        <v>17.897699999999997</v>
      </c>
      <c r="U33" s="201">
        <v>17.452000000000002</v>
      </c>
      <c r="V33" s="201">
        <v>17.055500000000006</v>
      </c>
      <c r="W33" s="201">
        <v>16.2974</v>
      </c>
    </row>
    <row r="35" spans="1:23" s="205" customFormat="1" ht="11.4" x14ac:dyDescent="0.2">
      <c r="A35" s="204" t="s">
        <v>147</v>
      </c>
    </row>
    <row r="36" spans="1:23" s="206" customFormat="1" ht="13.2" x14ac:dyDescent="0.25">
      <c r="A36" s="206" t="s">
        <v>148</v>
      </c>
    </row>
    <row r="37" spans="1:23" x14ac:dyDescent="0.3">
      <c r="A37" s="207" t="s">
        <v>154</v>
      </c>
      <c r="B37" s="197"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5" tint="0.59999389629810485"/>
  </sheetPr>
  <dimension ref="A1:XFA31"/>
  <sheetViews>
    <sheetView workbookViewId="0">
      <selection activeCell="Y20" sqref="Y20"/>
    </sheetView>
  </sheetViews>
  <sheetFormatPr defaultColWidth="9.109375" defaultRowHeight="13.8" x14ac:dyDescent="0.25"/>
  <cols>
    <col min="1" max="1" width="18.44140625" style="212" customWidth="1"/>
    <col min="2" max="23" width="7.109375" style="212" customWidth="1"/>
    <col min="24" max="16384" width="9.109375" style="212"/>
  </cols>
  <sheetData>
    <row r="1" spans="1:1021 1025:2045 2049:3069 3073:4093 4097:5117 5121:6141 6145:7165 7169:8189 8193:9213 9217:10237 10241:11261 11265:12285 12289:13309 13313:14333 14337:15357 15361:16381" x14ac:dyDescent="0.25">
      <c r="A1" s="196" t="s">
        <v>176</v>
      </c>
    </row>
    <row r="2" spans="1:1021 1025:2045 2049:3069 3073:4093 4097:5117 5121:6141 6145:7165 7169:8189 8193:9213 9217:10237 10241:11261 11265:12285 12289:13309 13313:14333 14337:15357 15361:16381" x14ac:dyDescent="0.25">
      <c r="A2" s="196"/>
    </row>
    <row r="3" spans="1:1021 1025:2045 2049:3069 3073:4093 4097:5117 5121:6141 6145:7165 7169:8189 8193:9213 9217:10237 10241:11261 11265:12285 12289:13309 13313:14333 14337:15357 15361:16381" s="209" customFormat="1" ht="13.2" x14ac:dyDescent="0.25">
      <c r="A3" s="208" t="s">
        <v>0</v>
      </c>
      <c r="B3" s="208">
        <v>1997</v>
      </c>
      <c r="C3" s="208">
        <v>1998</v>
      </c>
      <c r="D3" s="208">
        <v>1999</v>
      </c>
      <c r="E3" s="208">
        <v>2000</v>
      </c>
      <c r="F3" s="208">
        <v>2001</v>
      </c>
      <c r="G3" s="208">
        <v>2002</v>
      </c>
      <c r="H3" s="208">
        <v>2003</v>
      </c>
      <c r="I3" s="208">
        <v>2004</v>
      </c>
      <c r="J3" s="208">
        <v>2005</v>
      </c>
      <c r="K3" s="208">
        <v>2006</v>
      </c>
      <c r="L3" s="208">
        <v>2007</v>
      </c>
      <c r="M3" s="208">
        <v>2008</v>
      </c>
      <c r="N3" s="208">
        <v>2009</v>
      </c>
      <c r="O3" s="208">
        <v>2010</v>
      </c>
      <c r="P3" s="208">
        <v>2011</v>
      </c>
      <c r="Q3" s="208">
        <v>2012</v>
      </c>
      <c r="R3" s="208">
        <v>2013</v>
      </c>
      <c r="S3" s="208">
        <v>2014</v>
      </c>
      <c r="T3" s="208">
        <v>2015</v>
      </c>
      <c r="U3" s="208">
        <v>2016</v>
      </c>
      <c r="V3" s="208">
        <v>2017</v>
      </c>
      <c r="W3" s="208">
        <v>2018</v>
      </c>
      <c r="Y3" s="199"/>
      <c r="AC3" s="199"/>
      <c r="AG3" s="199"/>
      <c r="AK3" s="199"/>
      <c r="AO3" s="199"/>
      <c r="AS3" s="199"/>
      <c r="AW3" s="199"/>
      <c r="BA3" s="199"/>
      <c r="BE3" s="199"/>
      <c r="BI3" s="199"/>
      <c r="BM3" s="199"/>
      <c r="BQ3" s="199"/>
      <c r="BU3" s="199"/>
      <c r="BY3" s="199"/>
      <c r="CC3" s="199"/>
      <c r="CG3" s="199"/>
      <c r="CK3" s="199"/>
      <c r="CO3" s="199"/>
      <c r="CS3" s="199"/>
      <c r="CW3" s="199"/>
      <c r="DA3" s="199"/>
      <c r="DE3" s="199"/>
      <c r="DI3" s="199"/>
      <c r="DM3" s="199"/>
      <c r="DQ3" s="199"/>
      <c r="DU3" s="199"/>
      <c r="DY3" s="199"/>
      <c r="EC3" s="199"/>
      <c r="EG3" s="199"/>
      <c r="EK3" s="199"/>
      <c r="EO3" s="199"/>
      <c r="ES3" s="199"/>
      <c r="EW3" s="199"/>
      <c r="FA3" s="199"/>
      <c r="FE3" s="199"/>
      <c r="FI3" s="199"/>
      <c r="FM3" s="199"/>
      <c r="FQ3" s="199"/>
      <c r="FU3" s="199"/>
      <c r="FY3" s="199"/>
      <c r="GC3" s="199"/>
      <c r="GG3" s="199"/>
      <c r="GK3" s="199"/>
      <c r="GO3" s="199"/>
      <c r="GS3" s="199"/>
      <c r="GW3" s="199"/>
      <c r="HA3" s="199"/>
      <c r="HE3" s="199"/>
      <c r="HI3" s="199"/>
      <c r="HM3" s="199"/>
      <c r="HQ3" s="199"/>
      <c r="HU3" s="199"/>
      <c r="HY3" s="199"/>
      <c r="IC3" s="199"/>
      <c r="IG3" s="199"/>
      <c r="IK3" s="199"/>
      <c r="IO3" s="199"/>
      <c r="IS3" s="199"/>
      <c r="IW3" s="199"/>
      <c r="JA3" s="199"/>
      <c r="JE3" s="199"/>
      <c r="JI3" s="199"/>
      <c r="JM3" s="199"/>
      <c r="JQ3" s="199"/>
      <c r="JU3" s="199"/>
      <c r="JY3" s="199"/>
      <c r="KC3" s="199"/>
      <c r="KG3" s="199"/>
      <c r="KK3" s="199"/>
      <c r="KO3" s="199"/>
      <c r="KS3" s="199"/>
      <c r="KW3" s="199"/>
      <c r="LA3" s="199"/>
      <c r="LE3" s="199"/>
      <c r="LI3" s="199"/>
      <c r="LM3" s="199"/>
      <c r="LQ3" s="199"/>
      <c r="LU3" s="199"/>
      <c r="LY3" s="199"/>
      <c r="MC3" s="199"/>
      <c r="MG3" s="199"/>
      <c r="MK3" s="199"/>
      <c r="MO3" s="199"/>
      <c r="MS3" s="199"/>
      <c r="MW3" s="199"/>
      <c r="NA3" s="199"/>
      <c r="NE3" s="199"/>
      <c r="NI3" s="199"/>
      <c r="NM3" s="199"/>
      <c r="NQ3" s="199"/>
      <c r="NU3" s="199"/>
      <c r="NY3" s="199"/>
      <c r="OC3" s="199"/>
      <c r="OG3" s="199"/>
      <c r="OK3" s="199"/>
      <c r="OO3" s="199"/>
      <c r="OS3" s="199"/>
      <c r="OW3" s="199"/>
      <c r="PA3" s="199"/>
      <c r="PE3" s="199"/>
      <c r="PI3" s="199"/>
      <c r="PM3" s="199"/>
      <c r="PQ3" s="199"/>
      <c r="PU3" s="199"/>
      <c r="PY3" s="199"/>
      <c r="QC3" s="199"/>
      <c r="QG3" s="199"/>
      <c r="QK3" s="199"/>
      <c r="QO3" s="199"/>
      <c r="QS3" s="199"/>
      <c r="QW3" s="199"/>
      <c r="RA3" s="199"/>
      <c r="RE3" s="199"/>
      <c r="RI3" s="199"/>
      <c r="RM3" s="199"/>
      <c r="RQ3" s="199"/>
      <c r="RU3" s="199"/>
      <c r="RY3" s="199"/>
      <c r="SC3" s="199"/>
      <c r="SG3" s="199"/>
      <c r="SK3" s="199"/>
      <c r="SO3" s="199"/>
      <c r="SS3" s="199"/>
      <c r="SW3" s="199"/>
      <c r="TA3" s="199"/>
      <c r="TE3" s="199"/>
      <c r="TI3" s="199"/>
      <c r="TM3" s="199"/>
      <c r="TQ3" s="199"/>
      <c r="TU3" s="199"/>
      <c r="TY3" s="199"/>
      <c r="UC3" s="199"/>
      <c r="UG3" s="199"/>
      <c r="UK3" s="199"/>
      <c r="UO3" s="199"/>
      <c r="US3" s="199"/>
      <c r="UW3" s="199"/>
      <c r="VA3" s="199"/>
      <c r="VE3" s="199"/>
      <c r="VI3" s="199"/>
      <c r="VM3" s="199"/>
      <c r="VQ3" s="199"/>
      <c r="VU3" s="199"/>
      <c r="VY3" s="199"/>
      <c r="WC3" s="199"/>
      <c r="WG3" s="199"/>
      <c r="WK3" s="199"/>
      <c r="WO3" s="199"/>
      <c r="WS3" s="199"/>
      <c r="WW3" s="199"/>
      <c r="XA3" s="199"/>
      <c r="XE3" s="199"/>
      <c r="XI3" s="199"/>
      <c r="XM3" s="199"/>
      <c r="XQ3" s="199"/>
      <c r="XU3" s="199"/>
      <c r="XY3" s="199"/>
      <c r="YC3" s="199"/>
      <c r="YG3" s="199"/>
      <c r="YK3" s="199"/>
      <c r="YO3" s="199"/>
      <c r="YS3" s="199"/>
      <c r="YW3" s="199"/>
      <c r="ZA3" s="199"/>
      <c r="ZE3" s="199"/>
      <c r="ZI3" s="199"/>
      <c r="ZM3" s="199"/>
      <c r="ZQ3" s="199"/>
      <c r="ZU3" s="199"/>
      <c r="ZY3" s="199"/>
      <c r="AAC3" s="199"/>
      <c r="AAG3" s="199"/>
      <c r="AAK3" s="199"/>
      <c r="AAO3" s="199"/>
      <c r="AAS3" s="199"/>
      <c r="AAW3" s="199"/>
      <c r="ABA3" s="199"/>
      <c r="ABE3" s="199"/>
      <c r="ABI3" s="199"/>
      <c r="ABM3" s="199"/>
      <c r="ABQ3" s="199"/>
      <c r="ABU3" s="199"/>
      <c r="ABY3" s="199"/>
      <c r="ACC3" s="199"/>
      <c r="ACG3" s="199"/>
      <c r="ACK3" s="199"/>
      <c r="ACO3" s="199"/>
      <c r="ACS3" s="199"/>
      <c r="ACW3" s="199"/>
      <c r="ADA3" s="199"/>
      <c r="ADE3" s="199"/>
      <c r="ADI3" s="199"/>
      <c r="ADM3" s="199"/>
      <c r="ADQ3" s="199"/>
      <c r="ADU3" s="199"/>
      <c r="ADY3" s="199"/>
      <c r="AEC3" s="199"/>
      <c r="AEG3" s="199"/>
      <c r="AEK3" s="199"/>
      <c r="AEO3" s="199"/>
      <c r="AES3" s="199"/>
      <c r="AEW3" s="199"/>
      <c r="AFA3" s="199"/>
      <c r="AFE3" s="199"/>
      <c r="AFI3" s="199"/>
      <c r="AFM3" s="199"/>
      <c r="AFQ3" s="199"/>
      <c r="AFU3" s="199"/>
      <c r="AFY3" s="199"/>
      <c r="AGC3" s="199"/>
      <c r="AGG3" s="199"/>
      <c r="AGK3" s="199"/>
      <c r="AGO3" s="199"/>
      <c r="AGS3" s="199"/>
      <c r="AGW3" s="199"/>
      <c r="AHA3" s="199"/>
      <c r="AHE3" s="199"/>
      <c r="AHI3" s="199"/>
      <c r="AHM3" s="199"/>
      <c r="AHQ3" s="199"/>
      <c r="AHU3" s="199"/>
      <c r="AHY3" s="199"/>
      <c r="AIC3" s="199"/>
      <c r="AIG3" s="199"/>
      <c r="AIK3" s="199"/>
      <c r="AIO3" s="199"/>
      <c r="AIS3" s="199"/>
      <c r="AIW3" s="199"/>
      <c r="AJA3" s="199"/>
      <c r="AJE3" s="199"/>
      <c r="AJI3" s="199"/>
      <c r="AJM3" s="199"/>
      <c r="AJQ3" s="199"/>
      <c r="AJU3" s="199"/>
      <c r="AJY3" s="199"/>
      <c r="AKC3" s="199"/>
      <c r="AKG3" s="199"/>
      <c r="AKK3" s="199"/>
      <c r="AKO3" s="199"/>
      <c r="AKS3" s="199"/>
      <c r="AKW3" s="199"/>
      <c r="ALA3" s="199"/>
      <c r="ALE3" s="199"/>
      <c r="ALI3" s="199"/>
      <c r="ALM3" s="199"/>
      <c r="ALQ3" s="199"/>
      <c r="ALU3" s="199"/>
      <c r="ALY3" s="199"/>
      <c r="AMC3" s="199"/>
      <c r="AMG3" s="199"/>
      <c r="AMK3" s="199"/>
      <c r="AMO3" s="199"/>
      <c r="AMS3" s="199"/>
      <c r="AMW3" s="199"/>
      <c r="ANA3" s="199"/>
      <c r="ANE3" s="199"/>
      <c r="ANI3" s="199"/>
      <c r="ANM3" s="199"/>
      <c r="ANQ3" s="199"/>
      <c r="ANU3" s="199"/>
      <c r="ANY3" s="199"/>
      <c r="AOC3" s="199"/>
      <c r="AOG3" s="199"/>
      <c r="AOK3" s="199"/>
      <c r="AOO3" s="199"/>
      <c r="AOS3" s="199"/>
      <c r="AOW3" s="199"/>
      <c r="APA3" s="199"/>
      <c r="APE3" s="199"/>
      <c r="API3" s="199"/>
      <c r="APM3" s="199"/>
      <c r="APQ3" s="199"/>
      <c r="APU3" s="199"/>
      <c r="APY3" s="199"/>
      <c r="AQC3" s="199"/>
      <c r="AQG3" s="199"/>
      <c r="AQK3" s="199"/>
      <c r="AQO3" s="199"/>
      <c r="AQS3" s="199"/>
      <c r="AQW3" s="199"/>
      <c r="ARA3" s="199"/>
      <c r="ARE3" s="199"/>
      <c r="ARI3" s="199"/>
      <c r="ARM3" s="199"/>
      <c r="ARQ3" s="199"/>
      <c r="ARU3" s="199"/>
      <c r="ARY3" s="199"/>
      <c r="ASC3" s="199"/>
      <c r="ASG3" s="199"/>
      <c r="ASK3" s="199"/>
      <c r="ASO3" s="199"/>
      <c r="ASS3" s="199"/>
      <c r="ASW3" s="199"/>
      <c r="ATA3" s="199"/>
      <c r="ATE3" s="199"/>
      <c r="ATI3" s="199"/>
      <c r="ATM3" s="199"/>
      <c r="ATQ3" s="199"/>
      <c r="ATU3" s="199"/>
      <c r="ATY3" s="199"/>
      <c r="AUC3" s="199"/>
      <c r="AUG3" s="199"/>
      <c r="AUK3" s="199"/>
      <c r="AUO3" s="199"/>
      <c r="AUS3" s="199"/>
      <c r="AUW3" s="199"/>
      <c r="AVA3" s="199"/>
      <c r="AVE3" s="199"/>
      <c r="AVI3" s="199"/>
      <c r="AVM3" s="199"/>
      <c r="AVQ3" s="199"/>
      <c r="AVU3" s="199"/>
      <c r="AVY3" s="199"/>
      <c r="AWC3" s="199"/>
      <c r="AWG3" s="199"/>
      <c r="AWK3" s="199"/>
      <c r="AWO3" s="199"/>
      <c r="AWS3" s="199"/>
      <c r="AWW3" s="199"/>
      <c r="AXA3" s="199"/>
      <c r="AXE3" s="199"/>
      <c r="AXI3" s="199"/>
      <c r="AXM3" s="199"/>
      <c r="AXQ3" s="199"/>
      <c r="AXU3" s="199"/>
      <c r="AXY3" s="199"/>
      <c r="AYC3" s="199"/>
      <c r="AYG3" s="199"/>
      <c r="AYK3" s="199"/>
      <c r="AYO3" s="199"/>
      <c r="AYS3" s="199"/>
      <c r="AYW3" s="199"/>
      <c r="AZA3" s="199"/>
      <c r="AZE3" s="199"/>
      <c r="AZI3" s="199"/>
      <c r="AZM3" s="199"/>
      <c r="AZQ3" s="199"/>
      <c r="AZU3" s="199"/>
      <c r="AZY3" s="199"/>
      <c r="BAC3" s="199"/>
      <c r="BAG3" s="199"/>
      <c r="BAK3" s="199"/>
      <c r="BAO3" s="199"/>
      <c r="BAS3" s="199"/>
      <c r="BAW3" s="199"/>
      <c r="BBA3" s="199"/>
      <c r="BBE3" s="199"/>
      <c r="BBI3" s="199"/>
      <c r="BBM3" s="199"/>
      <c r="BBQ3" s="199"/>
      <c r="BBU3" s="199"/>
      <c r="BBY3" s="199"/>
      <c r="BCC3" s="199"/>
      <c r="BCG3" s="199"/>
      <c r="BCK3" s="199"/>
      <c r="BCO3" s="199"/>
      <c r="BCS3" s="199"/>
      <c r="BCW3" s="199"/>
      <c r="BDA3" s="199"/>
      <c r="BDE3" s="199"/>
      <c r="BDI3" s="199"/>
      <c r="BDM3" s="199"/>
      <c r="BDQ3" s="199"/>
      <c r="BDU3" s="199"/>
      <c r="BDY3" s="199"/>
      <c r="BEC3" s="199"/>
      <c r="BEG3" s="199"/>
      <c r="BEK3" s="199"/>
      <c r="BEO3" s="199"/>
      <c r="BES3" s="199"/>
      <c r="BEW3" s="199"/>
      <c r="BFA3" s="199"/>
      <c r="BFE3" s="199"/>
      <c r="BFI3" s="199"/>
      <c r="BFM3" s="199"/>
      <c r="BFQ3" s="199"/>
      <c r="BFU3" s="199"/>
      <c r="BFY3" s="199"/>
      <c r="BGC3" s="199"/>
      <c r="BGG3" s="199"/>
      <c r="BGK3" s="199"/>
      <c r="BGO3" s="199"/>
      <c r="BGS3" s="199"/>
      <c r="BGW3" s="199"/>
      <c r="BHA3" s="199"/>
      <c r="BHE3" s="199"/>
      <c r="BHI3" s="199"/>
      <c r="BHM3" s="199"/>
      <c r="BHQ3" s="199"/>
      <c r="BHU3" s="199"/>
      <c r="BHY3" s="199"/>
      <c r="BIC3" s="199"/>
      <c r="BIG3" s="199"/>
      <c r="BIK3" s="199"/>
      <c r="BIO3" s="199"/>
      <c r="BIS3" s="199"/>
      <c r="BIW3" s="199"/>
      <c r="BJA3" s="199"/>
      <c r="BJE3" s="199"/>
      <c r="BJI3" s="199"/>
      <c r="BJM3" s="199"/>
      <c r="BJQ3" s="199"/>
      <c r="BJU3" s="199"/>
      <c r="BJY3" s="199"/>
      <c r="BKC3" s="199"/>
      <c r="BKG3" s="199"/>
      <c r="BKK3" s="199"/>
      <c r="BKO3" s="199"/>
      <c r="BKS3" s="199"/>
      <c r="BKW3" s="199"/>
      <c r="BLA3" s="199"/>
      <c r="BLE3" s="199"/>
      <c r="BLI3" s="199"/>
      <c r="BLM3" s="199"/>
      <c r="BLQ3" s="199"/>
      <c r="BLU3" s="199"/>
      <c r="BLY3" s="199"/>
      <c r="BMC3" s="199"/>
      <c r="BMG3" s="199"/>
      <c r="BMK3" s="199"/>
      <c r="BMO3" s="199"/>
      <c r="BMS3" s="199"/>
      <c r="BMW3" s="199"/>
      <c r="BNA3" s="199"/>
      <c r="BNE3" s="199"/>
      <c r="BNI3" s="199"/>
      <c r="BNM3" s="199"/>
      <c r="BNQ3" s="199"/>
      <c r="BNU3" s="199"/>
      <c r="BNY3" s="199"/>
      <c r="BOC3" s="199"/>
      <c r="BOG3" s="199"/>
      <c r="BOK3" s="199"/>
      <c r="BOO3" s="199"/>
      <c r="BOS3" s="199"/>
      <c r="BOW3" s="199"/>
      <c r="BPA3" s="199"/>
      <c r="BPE3" s="199"/>
      <c r="BPI3" s="199"/>
      <c r="BPM3" s="199"/>
      <c r="BPQ3" s="199"/>
      <c r="BPU3" s="199"/>
      <c r="BPY3" s="199"/>
      <c r="BQC3" s="199"/>
      <c r="BQG3" s="199"/>
      <c r="BQK3" s="199"/>
      <c r="BQO3" s="199"/>
      <c r="BQS3" s="199"/>
      <c r="BQW3" s="199"/>
      <c r="BRA3" s="199"/>
      <c r="BRE3" s="199"/>
      <c r="BRI3" s="199"/>
      <c r="BRM3" s="199"/>
      <c r="BRQ3" s="199"/>
      <c r="BRU3" s="199"/>
      <c r="BRY3" s="199"/>
      <c r="BSC3" s="199"/>
      <c r="BSG3" s="199"/>
      <c r="BSK3" s="199"/>
      <c r="BSO3" s="199"/>
      <c r="BSS3" s="199"/>
      <c r="BSW3" s="199"/>
      <c r="BTA3" s="199"/>
      <c r="BTE3" s="199"/>
      <c r="BTI3" s="199"/>
      <c r="BTM3" s="199"/>
      <c r="BTQ3" s="199"/>
      <c r="BTU3" s="199"/>
      <c r="BTY3" s="199"/>
      <c r="BUC3" s="199"/>
      <c r="BUG3" s="199"/>
      <c r="BUK3" s="199"/>
      <c r="BUO3" s="199"/>
      <c r="BUS3" s="199"/>
      <c r="BUW3" s="199"/>
      <c r="BVA3" s="199"/>
      <c r="BVE3" s="199"/>
      <c r="BVI3" s="199"/>
      <c r="BVM3" s="199"/>
      <c r="BVQ3" s="199"/>
      <c r="BVU3" s="199"/>
      <c r="BVY3" s="199"/>
      <c r="BWC3" s="199"/>
      <c r="BWG3" s="199"/>
      <c r="BWK3" s="199"/>
      <c r="BWO3" s="199"/>
      <c r="BWS3" s="199"/>
      <c r="BWW3" s="199"/>
      <c r="BXA3" s="199"/>
      <c r="BXE3" s="199"/>
      <c r="BXI3" s="199"/>
      <c r="BXM3" s="199"/>
      <c r="BXQ3" s="199"/>
      <c r="BXU3" s="199"/>
      <c r="BXY3" s="199"/>
      <c r="BYC3" s="199"/>
      <c r="BYG3" s="199"/>
      <c r="BYK3" s="199"/>
      <c r="BYO3" s="199"/>
      <c r="BYS3" s="199"/>
      <c r="BYW3" s="199"/>
      <c r="BZA3" s="199"/>
      <c r="BZE3" s="199"/>
      <c r="BZI3" s="199"/>
      <c r="BZM3" s="199"/>
      <c r="BZQ3" s="199"/>
      <c r="BZU3" s="199"/>
      <c r="BZY3" s="199"/>
      <c r="CAC3" s="199"/>
      <c r="CAG3" s="199"/>
      <c r="CAK3" s="199"/>
      <c r="CAO3" s="199"/>
      <c r="CAS3" s="199"/>
      <c r="CAW3" s="199"/>
      <c r="CBA3" s="199"/>
      <c r="CBE3" s="199"/>
      <c r="CBI3" s="199"/>
      <c r="CBM3" s="199"/>
      <c r="CBQ3" s="199"/>
      <c r="CBU3" s="199"/>
      <c r="CBY3" s="199"/>
      <c r="CCC3" s="199"/>
      <c r="CCG3" s="199"/>
      <c r="CCK3" s="199"/>
      <c r="CCO3" s="199"/>
      <c r="CCS3" s="199"/>
      <c r="CCW3" s="199"/>
      <c r="CDA3" s="199"/>
      <c r="CDE3" s="199"/>
      <c r="CDI3" s="199"/>
      <c r="CDM3" s="199"/>
      <c r="CDQ3" s="199"/>
      <c r="CDU3" s="199"/>
      <c r="CDY3" s="199"/>
      <c r="CEC3" s="199"/>
      <c r="CEG3" s="199"/>
      <c r="CEK3" s="199"/>
      <c r="CEO3" s="199"/>
      <c r="CES3" s="199"/>
      <c r="CEW3" s="199"/>
      <c r="CFA3" s="199"/>
      <c r="CFE3" s="199"/>
      <c r="CFI3" s="199"/>
      <c r="CFM3" s="199"/>
      <c r="CFQ3" s="199"/>
      <c r="CFU3" s="199"/>
      <c r="CFY3" s="199"/>
      <c r="CGC3" s="199"/>
      <c r="CGG3" s="199"/>
      <c r="CGK3" s="199"/>
      <c r="CGO3" s="199"/>
      <c r="CGS3" s="199"/>
      <c r="CGW3" s="199"/>
      <c r="CHA3" s="199"/>
      <c r="CHE3" s="199"/>
      <c r="CHI3" s="199"/>
      <c r="CHM3" s="199"/>
      <c r="CHQ3" s="199"/>
      <c r="CHU3" s="199"/>
      <c r="CHY3" s="199"/>
      <c r="CIC3" s="199"/>
      <c r="CIG3" s="199"/>
      <c r="CIK3" s="199"/>
      <c r="CIO3" s="199"/>
      <c r="CIS3" s="199"/>
      <c r="CIW3" s="199"/>
      <c r="CJA3" s="199"/>
      <c r="CJE3" s="199"/>
      <c r="CJI3" s="199"/>
      <c r="CJM3" s="199"/>
      <c r="CJQ3" s="199"/>
      <c r="CJU3" s="199"/>
      <c r="CJY3" s="199"/>
      <c r="CKC3" s="199"/>
      <c r="CKG3" s="199"/>
      <c r="CKK3" s="199"/>
      <c r="CKO3" s="199"/>
      <c r="CKS3" s="199"/>
      <c r="CKW3" s="199"/>
      <c r="CLA3" s="199"/>
      <c r="CLE3" s="199"/>
      <c r="CLI3" s="199"/>
      <c r="CLM3" s="199"/>
      <c r="CLQ3" s="199"/>
      <c r="CLU3" s="199"/>
      <c r="CLY3" s="199"/>
      <c r="CMC3" s="199"/>
      <c r="CMG3" s="199"/>
      <c r="CMK3" s="199"/>
      <c r="CMO3" s="199"/>
      <c r="CMS3" s="199"/>
      <c r="CMW3" s="199"/>
      <c r="CNA3" s="199"/>
      <c r="CNE3" s="199"/>
      <c r="CNI3" s="199"/>
      <c r="CNM3" s="199"/>
      <c r="CNQ3" s="199"/>
      <c r="CNU3" s="199"/>
      <c r="CNY3" s="199"/>
      <c r="COC3" s="199"/>
      <c r="COG3" s="199"/>
      <c r="COK3" s="199"/>
      <c r="COO3" s="199"/>
      <c r="COS3" s="199"/>
      <c r="COW3" s="199"/>
      <c r="CPA3" s="199"/>
      <c r="CPE3" s="199"/>
      <c r="CPI3" s="199"/>
      <c r="CPM3" s="199"/>
      <c r="CPQ3" s="199"/>
      <c r="CPU3" s="199"/>
      <c r="CPY3" s="199"/>
      <c r="CQC3" s="199"/>
      <c r="CQG3" s="199"/>
      <c r="CQK3" s="199"/>
      <c r="CQO3" s="199"/>
      <c r="CQS3" s="199"/>
      <c r="CQW3" s="199"/>
      <c r="CRA3" s="199"/>
      <c r="CRE3" s="199"/>
      <c r="CRI3" s="199"/>
      <c r="CRM3" s="199"/>
      <c r="CRQ3" s="199"/>
      <c r="CRU3" s="199"/>
      <c r="CRY3" s="199"/>
      <c r="CSC3" s="199"/>
      <c r="CSG3" s="199"/>
      <c r="CSK3" s="199"/>
      <c r="CSO3" s="199"/>
      <c r="CSS3" s="199"/>
      <c r="CSW3" s="199"/>
      <c r="CTA3" s="199"/>
      <c r="CTE3" s="199"/>
      <c r="CTI3" s="199"/>
      <c r="CTM3" s="199"/>
      <c r="CTQ3" s="199"/>
      <c r="CTU3" s="199"/>
      <c r="CTY3" s="199"/>
      <c r="CUC3" s="199"/>
      <c r="CUG3" s="199"/>
      <c r="CUK3" s="199"/>
      <c r="CUO3" s="199"/>
      <c r="CUS3" s="199"/>
      <c r="CUW3" s="199"/>
      <c r="CVA3" s="199"/>
      <c r="CVE3" s="199"/>
      <c r="CVI3" s="199"/>
      <c r="CVM3" s="199"/>
      <c r="CVQ3" s="199"/>
      <c r="CVU3" s="199"/>
      <c r="CVY3" s="199"/>
      <c r="CWC3" s="199"/>
      <c r="CWG3" s="199"/>
      <c r="CWK3" s="199"/>
      <c r="CWO3" s="199"/>
      <c r="CWS3" s="199"/>
      <c r="CWW3" s="199"/>
      <c r="CXA3" s="199"/>
      <c r="CXE3" s="199"/>
      <c r="CXI3" s="199"/>
      <c r="CXM3" s="199"/>
      <c r="CXQ3" s="199"/>
      <c r="CXU3" s="199"/>
      <c r="CXY3" s="199"/>
      <c r="CYC3" s="199"/>
      <c r="CYG3" s="199"/>
      <c r="CYK3" s="199"/>
      <c r="CYO3" s="199"/>
      <c r="CYS3" s="199"/>
      <c r="CYW3" s="199"/>
      <c r="CZA3" s="199"/>
      <c r="CZE3" s="199"/>
      <c r="CZI3" s="199"/>
      <c r="CZM3" s="199"/>
      <c r="CZQ3" s="199"/>
      <c r="CZU3" s="199"/>
      <c r="CZY3" s="199"/>
      <c r="DAC3" s="199"/>
      <c r="DAG3" s="199"/>
      <c r="DAK3" s="199"/>
      <c r="DAO3" s="199"/>
      <c r="DAS3" s="199"/>
      <c r="DAW3" s="199"/>
      <c r="DBA3" s="199"/>
      <c r="DBE3" s="199"/>
      <c r="DBI3" s="199"/>
      <c r="DBM3" s="199"/>
      <c r="DBQ3" s="199"/>
      <c r="DBU3" s="199"/>
      <c r="DBY3" s="199"/>
      <c r="DCC3" s="199"/>
      <c r="DCG3" s="199"/>
      <c r="DCK3" s="199"/>
      <c r="DCO3" s="199"/>
      <c r="DCS3" s="199"/>
      <c r="DCW3" s="199"/>
      <c r="DDA3" s="199"/>
      <c r="DDE3" s="199"/>
      <c r="DDI3" s="199"/>
      <c r="DDM3" s="199"/>
      <c r="DDQ3" s="199"/>
      <c r="DDU3" s="199"/>
      <c r="DDY3" s="199"/>
      <c r="DEC3" s="199"/>
      <c r="DEG3" s="199"/>
      <c r="DEK3" s="199"/>
      <c r="DEO3" s="199"/>
      <c r="DES3" s="199"/>
      <c r="DEW3" s="199"/>
      <c r="DFA3" s="199"/>
      <c r="DFE3" s="199"/>
      <c r="DFI3" s="199"/>
      <c r="DFM3" s="199"/>
      <c r="DFQ3" s="199"/>
      <c r="DFU3" s="199"/>
      <c r="DFY3" s="199"/>
      <c r="DGC3" s="199"/>
      <c r="DGG3" s="199"/>
      <c r="DGK3" s="199"/>
      <c r="DGO3" s="199"/>
      <c r="DGS3" s="199"/>
      <c r="DGW3" s="199"/>
      <c r="DHA3" s="199"/>
      <c r="DHE3" s="199"/>
      <c r="DHI3" s="199"/>
      <c r="DHM3" s="199"/>
      <c r="DHQ3" s="199"/>
      <c r="DHU3" s="199"/>
      <c r="DHY3" s="199"/>
      <c r="DIC3" s="199"/>
      <c r="DIG3" s="199"/>
      <c r="DIK3" s="199"/>
      <c r="DIO3" s="199"/>
      <c r="DIS3" s="199"/>
      <c r="DIW3" s="199"/>
      <c r="DJA3" s="199"/>
      <c r="DJE3" s="199"/>
      <c r="DJI3" s="199"/>
      <c r="DJM3" s="199"/>
      <c r="DJQ3" s="199"/>
      <c r="DJU3" s="199"/>
      <c r="DJY3" s="199"/>
      <c r="DKC3" s="199"/>
      <c r="DKG3" s="199"/>
      <c r="DKK3" s="199"/>
      <c r="DKO3" s="199"/>
      <c r="DKS3" s="199"/>
      <c r="DKW3" s="199"/>
      <c r="DLA3" s="199"/>
      <c r="DLE3" s="199"/>
      <c r="DLI3" s="199"/>
      <c r="DLM3" s="199"/>
      <c r="DLQ3" s="199"/>
      <c r="DLU3" s="199"/>
      <c r="DLY3" s="199"/>
      <c r="DMC3" s="199"/>
      <c r="DMG3" s="199"/>
      <c r="DMK3" s="199"/>
      <c r="DMO3" s="199"/>
      <c r="DMS3" s="199"/>
      <c r="DMW3" s="199"/>
      <c r="DNA3" s="199"/>
      <c r="DNE3" s="199"/>
      <c r="DNI3" s="199"/>
      <c r="DNM3" s="199"/>
      <c r="DNQ3" s="199"/>
      <c r="DNU3" s="199"/>
      <c r="DNY3" s="199"/>
      <c r="DOC3" s="199"/>
      <c r="DOG3" s="199"/>
      <c r="DOK3" s="199"/>
      <c r="DOO3" s="199"/>
      <c r="DOS3" s="199"/>
      <c r="DOW3" s="199"/>
      <c r="DPA3" s="199"/>
      <c r="DPE3" s="199"/>
      <c r="DPI3" s="199"/>
      <c r="DPM3" s="199"/>
      <c r="DPQ3" s="199"/>
      <c r="DPU3" s="199"/>
      <c r="DPY3" s="199"/>
      <c r="DQC3" s="199"/>
      <c r="DQG3" s="199"/>
      <c r="DQK3" s="199"/>
      <c r="DQO3" s="199"/>
      <c r="DQS3" s="199"/>
      <c r="DQW3" s="199"/>
      <c r="DRA3" s="199"/>
      <c r="DRE3" s="199"/>
      <c r="DRI3" s="199"/>
      <c r="DRM3" s="199"/>
      <c r="DRQ3" s="199"/>
      <c r="DRU3" s="199"/>
      <c r="DRY3" s="199"/>
      <c r="DSC3" s="199"/>
      <c r="DSG3" s="199"/>
      <c r="DSK3" s="199"/>
      <c r="DSO3" s="199"/>
      <c r="DSS3" s="199"/>
      <c r="DSW3" s="199"/>
      <c r="DTA3" s="199"/>
      <c r="DTE3" s="199"/>
      <c r="DTI3" s="199"/>
      <c r="DTM3" s="199"/>
      <c r="DTQ3" s="199"/>
      <c r="DTU3" s="199"/>
      <c r="DTY3" s="199"/>
      <c r="DUC3" s="199"/>
      <c r="DUG3" s="199"/>
      <c r="DUK3" s="199"/>
      <c r="DUO3" s="199"/>
      <c r="DUS3" s="199"/>
      <c r="DUW3" s="199"/>
      <c r="DVA3" s="199"/>
      <c r="DVE3" s="199"/>
      <c r="DVI3" s="199"/>
      <c r="DVM3" s="199"/>
      <c r="DVQ3" s="199"/>
      <c r="DVU3" s="199"/>
      <c r="DVY3" s="199"/>
      <c r="DWC3" s="199"/>
      <c r="DWG3" s="199"/>
      <c r="DWK3" s="199"/>
      <c r="DWO3" s="199"/>
      <c r="DWS3" s="199"/>
      <c r="DWW3" s="199"/>
      <c r="DXA3" s="199"/>
      <c r="DXE3" s="199"/>
      <c r="DXI3" s="199"/>
      <c r="DXM3" s="199"/>
      <c r="DXQ3" s="199"/>
      <c r="DXU3" s="199"/>
      <c r="DXY3" s="199"/>
      <c r="DYC3" s="199"/>
      <c r="DYG3" s="199"/>
      <c r="DYK3" s="199"/>
      <c r="DYO3" s="199"/>
      <c r="DYS3" s="199"/>
      <c r="DYW3" s="199"/>
      <c r="DZA3" s="199"/>
      <c r="DZE3" s="199"/>
      <c r="DZI3" s="199"/>
      <c r="DZM3" s="199"/>
      <c r="DZQ3" s="199"/>
      <c r="DZU3" s="199"/>
      <c r="DZY3" s="199"/>
      <c r="EAC3" s="199"/>
      <c r="EAG3" s="199"/>
      <c r="EAK3" s="199"/>
      <c r="EAO3" s="199"/>
      <c r="EAS3" s="199"/>
      <c r="EAW3" s="199"/>
      <c r="EBA3" s="199"/>
      <c r="EBE3" s="199"/>
      <c r="EBI3" s="199"/>
      <c r="EBM3" s="199"/>
      <c r="EBQ3" s="199"/>
      <c r="EBU3" s="199"/>
      <c r="EBY3" s="199"/>
      <c r="ECC3" s="199"/>
      <c r="ECG3" s="199"/>
      <c r="ECK3" s="199"/>
      <c r="ECO3" s="199"/>
      <c r="ECS3" s="199"/>
      <c r="ECW3" s="199"/>
      <c r="EDA3" s="199"/>
      <c r="EDE3" s="199"/>
      <c r="EDI3" s="199"/>
      <c r="EDM3" s="199"/>
      <c r="EDQ3" s="199"/>
      <c r="EDU3" s="199"/>
      <c r="EDY3" s="199"/>
      <c r="EEC3" s="199"/>
      <c r="EEG3" s="199"/>
      <c r="EEK3" s="199"/>
      <c r="EEO3" s="199"/>
      <c r="EES3" s="199"/>
      <c r="EEW3" s="199"/>
      <c r="EFA3" s="199"/>
      <c r="EFE3" s="199"/>
      <c r="EFI3" s="199"/>
      <c r="EFM3" s="199"/>
      <c r="EFQ3" s="199"/>
      <c r="EFU3" s="199"/>
      <c r="EFY3" s="199"/>
      <c r="EGC3" s="199"/>
      <c r="EGG3" s="199"/>
      <c r="EGK3" s="199"/>
      <c r="EGO3" s="199"/>
      <c r="EGS3" s="199"/>
      <c r="EGW3" s="199"/>
      <c r="EHA3" s="199"/>
      <c r="EHE3" s="199"/>
      <c r="EHI3" s="199"/>
      <c r="EHM3" s="199"/>
      <c r="EHQ3" s="199"/>
      <c r="EHU3" s="199"/>
      <c r="EHY3" s="199"/>
      <c r="EIC3" s="199"/>
      <c r="EIG3" s="199"/>
      <c r="EIK3" s="199"/>
      <c r="EIO3" s="199"/>
      <c r="EIS3" s="199"/>
      <c r="EIW3" s="199"/>
      <c r="EJA3" s="199"/>
      <c r="EJE3" s="199"/>
      <c r="EJI3" s="199"/>
      <c r="EJM3" s="199"/>
      <c r="EJQ3" s="199"/>
      <c r="EJU3" s="199"/>
      <c r="EJY3" s="199"/>
      <c r="EKC3" s="199"/>
      <c r="EKG3" s="199"/>
      <c r="EKK3" s="199"/>
      <c r="EKO3" s="199"/>
      <c r="EKS3" s="199"/>
      <c r="EKW3" s="199"/>
      <c r="ELA3" s="199"/>
      <c r="ELE3" s="199"/>
      <c r="ELI3" s="199"/>
      <c r="ELM3" s="199"/>
      <c r="ELQ3" s="199"/>
      <c r="ELU3" s="199"/>
      <c r="ELY3" s="199"/>
      <c r="EMC3" s="199"/>
      <c r="EMG3" s="199"/>
      <c r="EMK3" s="199"/>
      <c r="EMO3" s="199"/>
      <c r="EMS3" s="199"/>
      <c r="EMW3" s="199"/>
      <c r="ENA3" s="199"/>
      <c r="ENE3" s="199"/>
      <c r="ENI3" s="199"/>
      <c r="ENM3" s="199"/>
      <c r="ENQ3" s="199"/>
      <c r="ENU3" s="199"/>
      <c r="ENY3" s="199"/>
      <c r="EOC3" s="199"/>
      <c r="EOG3" s="199"/>
      <c r="EOK3" s="199"/>
      <c r="EOO3" s="199"/>
      <c r="EOS3" s="199"/>
      <c r="EOW3" s="199"/>
      <c r="EPA3" s="199"/>
      <c r="EPE3" s="199"/>
      <c r="EPI3" s="199"/>
      <c r="EPM3" s="199"/>
      <c r="EPQ3" s="199"/>
      <c r="EPU3" s="199"/>
      <c r="EPY3" s="199"/>
      <c r="EQC3" s="199"/>
      <c r="EQG3" s="199"/>
      <c r="EQK3" s="199"/>
      <c r="EQO3" s="199"/>
      <c r="EQS3" s="199"/>
      <c r="EQW3" s="199"/>
      <c r="ERA3" s="199"/>
      <c r="ERE3" s="199"/>
      <c r="ERI3" s="199"/>
      <c r="ERM3" s="199"/>
      <c r="ERQ3" s="199"/>
      <c r="ERU3" s="199"/>
      <c r="ERY3" s="199"/>
      <c r="ESC3" s="199"/>
      <c r="ESG3" s="199"/>
      <c r="ESK3" s="199"/>
      <c r="ESO3" s="199"/>
      <c r="ESS3" s="199"/>
      <c r="ESW3" s="199"/>
      <c r="ETA3" s="199"/>
      <c r="ETE3" s="199"/>
      <c r="ETI3" s="199"/>
      <c r="ETM3" s="199"/>
      <c r="ETQ3" s="199"/>
      <c r="ETU3" s="199"/>
      <c r="ETY3" s="199"/>
      <c r="EUC3" s="199"/>
      <c r="EUG3" s="199"/>
      <c r="EUK3" s="199"/>
      <c r="EUO3" s="199"/>
      <c r="EUS3" s="199"/>
      <c r="EUW3" s="199"/>
      <c r="EVA3" s="199"/>
      <c r="EVE3" s="199"/>
      <c r="EVI3" s="199"/>
      <c r="EVM3" s="199"/>
      <c r="EVQ3" s="199"/>
      <c r="EVU3" s="199"/>
      <c r="EVY3" s="199"/>
      <c r="EWC3" s="199"/>
      <c r="EWG3" s="199"/>
      <c r="EWK3" s="199"/>
      <c r="EWO3" s="199"/>
      <c r="EWS3" s="199"/>
      <c r="EWW3" s="199"/>
      <c r="EXA3" s="199"/>
      <c r="EXE3" s="199"/>
      <c r="EXI3" s="199"/>
      <c r="EXM3" s="199"/>
      <c r="EXQ3" s="199"/>
      <c r="EXU3" s="199"/>
      <c r="EXY3" s="199"/>
      <c r="EYC3" s="199"/>
      <c r="EYG3" s="199"/>
      <c r="EYK3" s="199"/>
      <c r="EYO3" s="199"/>
      <c r="EYS3" s="199"/>
      <c r="EYW3" s="199"/>
      <c r="EZA3" s="199"/>
      <c r="EZE3" s="199"/>
      <c r="EZI3" s="199"/>
      <c r="EZM3" s="199"/>
      <c r="EZQ3" s="199"/>
      <c r="EZU3" s="199"/>
      <c r="EZY3" s="199"/>
      <c r="FAC3" s="199"/>
      <c r="FAG3" s="199"/>
      <c r="FAK3" s="199"/>
      <c r="FAO3" s="199"/>
      <c r="FAS3" s="199"/>
      <c r="FAW3" s="199"/>
      <c r="FBA3" s="199"/>
      <c r="FBE3" s="199"/>
      <c r="FBI3" s="199"/>
      <c r="FBM3" s="199"/>
      <c r="FBQ3" s="199"/>
      <c r="FBU3" s="199"/>
      <c r="FBY3" s="199"/>
      <c r="FCC3" s="199"/>
      <c r="FCG3" s="199"/>
      <c r="FCK3" s="199"/>
      <c r="FCO3" s="199"/>
      <c r="FCS3" s="199"/>
      <c r="FCW3" s="199"/>
      <c r="FDA3" s="199"/>
      <c r="FDE3" s="199"/>
      <c r="FDI3" s="199"/>
      <c r="FDM3" s="199"/>
      <c r="FDQ3" s="199"/>
      <c r="FDU3" s="199"/>
      <c r="FDY3" s="199"/>
      <c r="FEC3" s="199"/>
      <c r="FEG3" s="199"/>
      <c r="FEK3" s="199"/>
      <c r="FEO3" s="199"/>
      <c r="FES3" s="199"/>
      <c r="FEW3" s="199"/>
      <c r="FFA3" s="199"/>
      <c r="FFE3" s="199"/>
      <c r="FFI3" s="199"/>
      <c r="FFM3" s="199"/>
      <c r="FFQ3" s="199"/>
      <c r="FFU3" s="199"/>
      <c r="FFY3" s="199"/>
      <c r="FGC3" s="199"/>
      <c r="FGG3" s="199"/>
      <c r="FGK3" s="199"/>
      <c r="FGO3" s="199"/>
      <c r="FGS3" s="199"/>
      <c r="FGW3" s="199"/>
      <c r="FHA3" s="199"/>
      <c r="FHE3" s="199"/>
      <c r="FHI3" s="199"/>
      <c r="FHM3" s="199"/>
      <c r="FHQ3" s="199"/>
      <c r="FHU3" s="199"/>
      <c r="FHY3" s="199"/>
      <c r="FIC3" s="199"/>
      <c r="FIG3" s="199"/>
      <c r="FIK3" s="199"/>
      <c r="FIO3" s="199"/>
      <c r="FIS3" s="199"/>
      <c r="FIW3" s="199"/>
      <c r="FJA3" s="199"/>
      <c r="FJE3" s="199"/>
      <c r="FJI3" s="199"/>
      <c r="FJM3" s="199"/>
      <c r="FJQ3" s="199"/>
      <c r="FJU3" s="199"/>
      <c r="FJY3" s="199"/>
      <c r="FKC3" s="199"/>
      <c r="FKG3" s="199"/>
      <c r="FKK3" s="199"/>
      <c r="FKO3" s="199"/>
      <c r="FKS3" s="199"/>
      <c r="FKW3" s="199"/>
      <c r="FLA3" s="199"/>
      <c r="FLE3" s="199"/>
      <c r="FLI3" s="199"/>
      <c r="FLM3" s="199"/>
      <c r="FLQ3" s="199"/>
      <c r="FLU3" s="199"/>
      <c r="FLY3" s="199"/>
      <c r="FMC3" s="199"/>
      <c r="FMG3" s="199"/>
      <c r="FMK3" s="199"/>
      <c r="FMO3" s="199"/>
      <c r="FMS3" s="199"/>
      <c r="FMW3" s="199"/>
      <c r="FNA3" s="199"/>
      <c r="FNE3" s="199"/>
      <c r="FNI3" s="199"/>
      <c r="FNM3" s="199"/>
      <c r="FNQ3" s="199"/>
      <c r="FNU3" s="199"/>
      <c r="FNY3" s="199"/>
      <c r="FOC3" s="199"/>
      <c r="FOG3" s="199"/>
      <c r="FOK3" s="199"/>
      <c r="FOO3" s="199"/>
      <c r="FOS3" s="199"/>
      <c r="FOW3" s="199"/>
      <c r="FPA3" s="199"/>
      <c r="FPE3" s="199"/>
      <c r="FPI3" s="199"/>
      <c r="FPM3" s="199"/>
      <c r="FPQ3" s="199"/>
      <c r="FPU3" s="199"/>
      <c r="FPY3" s="199"/>
      <c r="FQC3" s="199"/>
      <c r="FQG3" s="199"/>
      <c r="FQK3" s="199"/>
      <c r="FQO3" s="199"/>
      <c r="FQS3" s="199"/>
      <c r="FQW3" s="199"/>
      <c r="FRA3" s="199"/>
      <c r="FRE3" s="199"/>
      <c r="FRI3" s="199"/>
      <c r="FRM3" s="199"/>
      <c r="FRQ3" s="199"/>
      <c r="FRU3" s="199"/>
      <c r="FRY3" s="199"/>
      <c r="FSC3" s="199"/>
      <c r="FSG3" s="199"/>
      <c r="FSK3" s="199"/>
      <c r="FSO3" s="199"/>
      <c r="FSS3" s="199"/>
      <c r="FSW3" s="199"/>
      <c r="FTA3" s="199"/>
      <c r="FTE3" s="199"/>
      <c r="FTI3" s="199"/>
      <c r="FTM3" s="199"/>
      <c r="FTQ3" s="199"/>
      <c r="FTU3" s="199"/>
      <c r="FTY3" s="199"/>
      <c r="FUC3" s="199"/>
      <c r="FUG3" s="199"/>
      <c r="FUK3" s="199"/>
      <c r="FUO3" s="199"/>
      <c r="FUS3" s="199"/>
      <c r="FUW3" s="199"/>
      <c r="FVA3" s="199"/>
      <c r="FVE3" s="199"/>
      <c r="FVI3" s="199"/>
      <c r="FVM3" s="199"/>
      <c r="FVQ3" s="199"/>
      <c r="FVU3" s="199"/>
      <c r="FVY3" s="199"/>
      <c r="FWC3" s="199"/>
      <c r="FWG3" s="199"/>
      <c r="FWK3" s="199"/>
      <c r="FWO3" s="199"/>
      <c r="FWS3" s="199"/>
      <c r="FWW3" s="199"/>
      <c r="FXA3" s="199"/>
      <c r="FXE3" s="199"/>
      <c r="FXI3" s="199"/>
      <c r="FXM3" s="199"/>
      <c r="FXQ3" s="199"/>
      <c r="FXU3" s="199"/>
      <c r="FXY3" s="199"/>
      <c r="FYC3" s="199"/>
      <c r="FYG3" s="199"/>
      <c r="FYK3" s="199"/>
      <c r="FYO3" s="199"/>
      <c r="FYS3" s="199"/>
      <c r="FYW3" s="199"/>
      <c r="FZA3" s="199"/>
      <c r="FZE3" s="199"/>
      <c r="FZI3" s="199"/>
      <c r="FZM3" s="199"/>
      <c r="FZQ3" s="199"/>
      <c r="FZU3" s="199"/>
      <c r="FZY3" s="199"/>
      <c r="GAC3" s="199"/>
      <c r="GAG3" s="199"/>
      <c r="GAK3" s="199"/>
      <c r="GAO3" s="199"/>
      <c r="GAS3" s="199"/>
      <c r="GAW3" s="199"/>
      <c r="GBA3" s="199"/>
      <c r="GBE3" s="199"/>
      <c r="GBI3" s="199"/>
      <c r="GBM3" s="199"/>
      <c r="GBQ3" s="199"/>
      <c r="GBU3" s="199"/>
      <c r="GBY3" s="199"/>
      <c r="GCC3" s="199"/>
      <c r="GCG3" s="199"/>
      <c r="GCK3" s="199"/>
      <c r="GCO3" s="199"/>
      <c r="GCS3" s="199"/>
      <c r="GCW3" s="199"/>
      <c r="GDA3" s="199"/>
      <c r="GDE3" s="199"/>
      <c r="GDI3" s="199"/>
      <c r="GDM3" s="199"/>
      <c r="GDQ3" s="199"/>
      <c r="GDU3" s="199"/>
      <c r="GDY3" s="199"/>
      <c r="GEC3" s="199"/>
      <c r="GEG3" s="199"/>
      <c r="GEK3" s="199"/>
      <c r="GEO3" s="199"/>
      <c r="GES3" s="199"/>
      <c r="GEW3" s="199"/>
      <c r="GFA3" s="199"/>
      <c r="GFE3" s="199"/>
      <c r="GFI3" s="199"/>
      <c r="GFM3" s="199"/>
      <c r="GFQ3" s="199"/>
      <c r="GFU3" s="199"/>
      <c r="GFY3" s="199"/>
      <c r="GGC3" s="199"/>
      <c r="GGG3" s="199"/>
      <c r="GGK3" s="199"/>
      <c r="GGO3" s="199"/>
      <c r="GGS3" s="199"/>
      <c r="GGW3" s="199"/>
      <c r="GHA3" s="199"/>
      <c r="GHE3" s="199"/>
      <c r="GHI3" s="199"/>
      <c r="GHM3" s="199"/>
      <c r="GHQ3" s="199"/>
      <c r="GHU3" s="199"/>
      <c r="GHY3" s="199"/>
      <c r="GIC3" s="199"/>
      <c r="GIG3" s="199"/>
      <c r="GIK3" s="199"/>
      <c r="GIO3" s="199"/>
      <c r="GIS3" s="199"/>
      <c r="GIW3" s="199"/>
      <c r="GJA3" s="199"/>
      <c r="GJE3" s="199"/>
      <c r="GJI3" s="199"/>
      <c r="GJM3" s="199"/>
      <c r="GJQ3" s="199"/>
      <c r="GJU3" s="199"/>
      <c r="GJY3" s="199"/>
      <c r="GKC3" s="199"/>
      <c r="GKG3" s="199"/>
      <c r="GKK3" s="199"/>
      <c r="GKO3" s="199"/>
      <c r="GKS3" s="199"/>
      <c r="GKW3" s="199"/>
      <c r="GLA3" s="199"/>
      <c r="GLE3" s="199"/>
      <c r="GLI3" s="199"/>
      <c r="GLM3" s="199"/>
      <c r="GLQ3" s="199"/>
      <c r="GLU3" s="199"/>
      <c r="GLY3" s="199"/>
      <c r="GMC3" s="199"/>
      <c r="GMG3" s="199"/>
      <c r="GMK3" s="199"/>
      <c r="GMO3" s="199"/>
      <c r="GMS3" s="199"/>
      <c r="GMW3" s="199"/>
      <c r="GNA3" s="199"/>
      <c r="GNE3" s="199"/>
      <c r="GNI3" s="199"/>
      <c r="GNM3" s="199"/>
      <c r="GNQ3" s="199"/>
      <c r="GNU3" s="199"/>
      <c r="GNY3" s="199"/>
      <c r="GOC3" s="199"/>
      <c r="GOG3" s="199"/>
      <c r="GOK3" s="199"/>
      <c r="GOO3" s="199"/>
      <c r="GOS3" s="199"/>
      <c r="GOW3" s="199"/>
      <c r="GPA3" s="199"/>
      <c r="GPE3" s="199"/>
      <c r="GPI3" s="199"/>
      <c r="GPM3" s="199"/>
      <c r="GPQ3" s="199"/>
      <c r="GPU3" s="199"/>
      <c r="GPY3" s="199"/>
      <c r="GQC3" s="199"/>
      <c r="GQG3" s="199"/>
      <c r="GQK3" s="199"/>
      <c r="GQO3" s="199"/>
      <c r="GQS3" s="199"/>
      <c r="GQW3" s="199"/>
      <c r="GRA3" s="199"/>
      <c r="GRE3" s="199"/>
      <c r="GRI3" s="199"/>
      <c r="GRM3" s="199"/>
      <c r="GRQ3" s="199"/>
      <c r="GRU3" s="199"/>
      <c r="GRY3" s="199"/>
      <c r="GSC3" s="199"/>
      <c r="GSG3" s="199"/>
      <c r="GSK3" s="199"/>
      <c r="GSO3" s="199"/>
      <c r="GSS3" s="199"/>
      <c r="GSW3" s="199"/>
      <c r="GTA3" s="199"/>
      <c r="GTE3" s="199"/>
      <c r="GTI3" s="199"/>
      <c r="GTM3" s="199"/>
      <c r="GTQ3" s="199"/>
      <c r="GTU3" s="199"/>
      <c r="GTY3" s="199"/>
      <c r="GUC3" s="199"/>
      <c r="GUG3" s="199"/>
      <c r="GUK3" s="199"/>
      <c r="GUO3" s="199"/>
      <c r="GUS3" s="199"/>
      <c r="GUW3" s="199"/>
      <c r="GVA3" s="199"/>
      <c r="GVE3" s="199"/>
      <c r="GVI3" s="199"/>
      <c r="GVM3" s="199"/>
      <c r="GVQ3" s="199"/>
      <c r="GVU3" s="199"/>
      <c r="GVY3" s="199"/>
      <c r="GWC3" s="199"/>
      <c r="GWG3" s="199"/>
      <c r="GWK3" s="199"/>
      <c r="GWO3" s="199"/>
      <c r="GWS3" s="199"/>
      <c r="GWW3" s="199"/>
      <c r="GXA3" s="199"/>
      <c r="GXE3" s="199"/>
      <c r="GXI3" s="199"/>
      <c r="GXM3" s="199"/>
      <c r="GXQ3" s="199"/>
      <c r="GXU3" s="199"/>
      <c r="GXY3" s="199"/>
      <c r="GYC3" s="199"/>
      <c r="GYG3" s="199"/>
      <c r="GYK3" s="199"/>
      <c r="GYO3" s="199"/>
      <c r="GYS3" s="199"/>
      <c r="GYW3" s="199"/>
      <c r="GZA3" s="199"/>
      <c r="GZE3" s="199"/>
      <c r="GZI3" s="199"/>
      <c r="GZM3" s="199"/>
      <c r="GZQ3" s="199"/>
      <c r="GZU3" s="199"/>
      <c r="GZY3" s="199"/>
      <c r="HAC3" s="199"/>
      <c r="HAG3" s="199"/>
      <c r="HAK3" s="199"/>
      <c r="HAO3" s="199"/>
      <c r="HAS3" s="199"/>
      <c r="HAW3" s="199"/>
      <c r="HBA3" s="199"/>
      <c r="HBE3" s="199"/>
      <c r="HBI3" s="199"/>
      <c r="HBM3" s="199"/>
      <c r="HBQ3" s="199"/>
      <c r="HBU3" s="199"/>
      <c r="HBY3" s="199"/>
      <c r="HCC3" s="199"/>
      <c r="HCG3" s="199"/>
      <c r="HCK3" s="199"/>
      <c r="HCO3" s="199"/>
      <c r="HCS3" s="199"/>
      <c r="HCW3" s="199"/>
      <c r="HDA3" s="199"/>
      <c r="HDE3" s="199"/>
      <c r="HDI3" s="199"/>
      <c r="HDM3" s="199"/>
      <c r="HDQ3" s="199"/>
      <c r="HDU3" s="199"/>
      <c r="HDY3" s="199"/>
      <c r="HEC3" s="199"/>
      <c r="HEG3" s="199"/>
      <c r="HEK3" s="199"/>
      <c r="HEO3" s="199"/>
      <c r="HES3" s="199"/>
      <c r="HEW3" s="199"/>
      <c r="HFA3" s="199"/>
      <c r="HFE3" s="199"/>
      <c r="HFI3" s="199"/>
      <c r="HFM3" s="199"/>
      <c r="HFQ3" s="199"/>
      <c r="HFU3" s="199"/>
      <c r="HFY3" s="199"/>
      <c r="HGC3" s="199"/>
      <c r="HGG3" s="199"/>
      <c r="HGK3" s="199"/>
      <c r="HGO3" s="199"/>
      <c r="HGS3" s="199"/>
      <c r="HGW3" s="199"/>
      <c r="HHA3" s="199"/>
      <c r="HHE3" s="199"/>
      <c r="HHI3" s="199"/>
      <c r="HHM3" s="199"/>
      <c r="HHQ3" s="199"/>
      <c r="HHU3" s="199"/>
      <c r="HHY3" s="199"/>
      <c r="HIC3" s="199"/>
      <c r="HIG3" s="199"/>
      <c r="HIK3" s="199"/>
      <c r="HIO3" s="199"/>
      <c r="HIS3" s="199"/>
      <c r="HIW3" s="199"/>
      <c r="HJA3" s="199"/>
      <c r="HJE3" s="199"/>
      <c r="HJI3" s="199"/>
      <c r="HJM3" s="199"/>
      <c r="HJQ3" s="199"/>
      <c r="HJU3" s="199"/>
      <c r="HJY3" s="199"/>
      <c r="HKC3" s="199"/>
      <c r="HKG3" s="199"/>
      <c r="HKK3" s="199"/>
      <c r="HKO3" s="199"/>
      <c r="HKS3" s="199"/>
      <c r="HKW3" s="199"/>
      <c r="HLA3" s="199"/>
      <c r="HLE3" s="199"/>
      <c r="HLI3" s="199"/>
      <c r="HLM3" s="199"/>
      <c r="HLQ3" s="199"/>
      <c r="HLU3" s="199"/>
      <c r="HLY3" s="199"/>
      <c r="HMC3" s="199"/>
      <c r="HMG3" s="199"/>
      <c r="HMK3" s="199"/>
      <c r="HMO3" s="199"/>
      <c r="HMS3" s="199"/>
      <c r="HMW3" s="199"/>
      <c r="HNA3" s="199"/>
      <c r="HNE3" s="199"/>
      <c r="HNI3" s="199"/>
      <c r="HNM3" s="199"/>
      <c r="HNQ3" s="199"/>
      <c r="HNU3" s="199"/>
      <c r="HNY3" s="199"/>
      <c r="HOC3" s="199"/>
      <c r="HOG3" s="199"/>
      <c r="HOK3" s="199"/>
      <c r="HOO3" s="199"/>
      <c r="HOS3" s="199"/>
      <c r="HOW3" s="199"/>
      <c r="HPA3" s="199"/>
      <c r="HPE3" s="199"/>
      <c r="HPI3" s="199"/>
      <c r="HPM3" s="199"/>
      <c r="HPQ3" s="199"/>
      <c r="HPU3" s="199"/>
      <c r="HPY3" s="199"/>
      <c r="HQC3" s="199"/>
      <c r="HQG3" s="199"/>
      <c r="HQK3" s="199"/>
      <c r="HQO3" s="199"/>
      <c r="HQS3" s="199"/>
      <c r="HQW3" s="199"/>
      <c r="HRA3" s="199"/>
      <c r="HRE3" s="199"/>
      <c r="HRI3" s="199"/>
      <c r="HRM3" s="199"/>
      <c r="HRQ3" s="199"/>
      <c r="HRU3" s="199"/>
      <c r="HRY3" s="199"/>
      <c r="HSC3" s="199"/>
      <c r="HSG3" s="199"/>
      <c r="HSK3" s="199"/>
      <c r="HSO3" s="199"/>
      <c r="HSS3" s="199"/>
      <c r="HSW3" s="199"/>
      <c r="HTA3" s="199"/>
      <c r="HTE3" s="199"/>
      <c r="HTI3" s="199"/>
      <c r="HTM3" s="199"/>
      <c r="HTQ3" s="199"/>
      <c r="HTU3" s="199"/>
      <c r="HTY3" s="199"/>
      <c r="HUC3" s="199"/>
      <c r="HUG3" s="199"/>
      <c r="HUK3" s="199"/>
      <c r="HUO3" s="199"/>
      <c r="HUS3" s="199"/>
      <c r="HUW3" s="199"/>
      <c r="HVA3" s="199"/>
      <c r="HVE3" s="199"/>
      <c r="HVI3" s="199"/>
      <c r="HVM3" s="199"/>
      <c r="HVQ3" s="199"/>
      <c r="HVU3" s="199"/>
      <c r="HVY3" s="199"/>
      <c r="HWC3" s="199"/>
      <c r="HWG3" s="199"/>
      <c r="HWK3" s="199"/>
      <c r="HWO3" s="199"/>
      <c r="HWS3" s="199"/>
      <c r="HWW3" s="199"/>
      <c r="HXA3" s="199"/>
      <c r="HXE3" s="199"/>
      <c r="HXI3" s="199"/>
      <c r="HXM3" s="199"/>
      <c r="HXQ3" s="199"/>
      <c r="HXU3" s="199"/>
      <c r="HXY3" s="199"/>
      <c r="HYC3" s="199"/>
      <c r="HYG3" s="199"/>
      <c r="HYK3" s="199"/>
      <c r="HYO3" s="199"/>
      <c r="HYS3" s="199"/>
      <c r="HYW3" s="199"/>
      <c r="HZA3" s="199"/>
      <c r="HZE3" s="199"/>
      <c r="HZI3" s="199"/>
      <c r="HZM3" s="199"/>
      <c r="HZQ3" s="199"/>
      <c r="HZU3" s="199"/>
      <c r="HZY3" s="199"/>
      <c r="IAC3" s="199"/>
      <c r="IAG3" s="199"/>
      <c r="IAK3" s="199"/>
      <c r="IAO3" s="199"/>
      <c r="IAS3" s="199"/>
      <c r="IAW3" s="199"/>
      <c r="IBA3" s="199"/>
      <c r="IBE3" s="199"/>
      <c r="IBI3" s="199"/>
      <c r="IBM3" s="199"/>
      <c r="IBQ3" s="199"/>
      <c r="IBU3" s="199"/>
      <c r="IBY3" s="199"/>
      <c r="ICC3" s="199"/>
      <c r="ICG3" s="199"/>
      <c r="ICK3" s="199"/>
      <c r="ICO3" s="199"/>
      <c r="ICS3" s="199"/>
      <c r="ICW3" s="199"/>
      <c r="IDA3" s="199"/>
      <c r="IDE3" s="199"/>
      <c r="IDI3" s="199"/>
      <c r="IDM3" s="199"/>
      <c r="IDQ3" s="199"/>
      <c r="IDU3" s="199"/>
      <c r="IDY3" s="199"/>
      <c r="IEC3" s="199"/>
      <c r="IEG3" s="199"/>
      <c r="IEK3" s="199"/>
      <c r="IEO3" s="199"/>
      <c r="IES3" s="199"/>
      <c r="IEW3" s="199"/>
      <c r="IFA3" s="199"/>
      <c r="IFE3" s="199"/>
      <c r="IFI3" s="199"/>
      <c r="IFM3" s="199"/>
      <c r="IFQ3" s="199"/>
      <c r="IFU3" s="199"/>
      <c r="IFY3" s="199"/>
      <c r="IGC3" s="199"/>
      <c r="IGG3" s="199"/>
      <c r="IGK3" s="199"/>
      <c r="IGO3" s="199"/>
      <c r="IGS3" s="199"/>
      <c r="IGW3" s="199"/>
      <c r="IHA3" s="199"/>
      <c r="IHE3" s="199"/>
      <c r="IHI3" s="199"/>
      <c r="IHM3" s="199"/>
      <c r="IHQ3" s="199"/>
      <c r="IHU3" s="199"/>
      <c r="IHY3" s="199"/>
      <c r="IIC3" s="199"/>
      <c r="IIG3" s="199"/>
      <c r="IIK3" s="199"/>
      <c r="IIO3" s="199"/>
      <c r="IIS3" s="199"/>
      <c r="IIW3" s="199"/>
      <c r="IJA3" s="199"/>
      <c r="IJE3" s="199"/>
      <c r="IJI3" s="199"/>
      <c r="IJM3" s="199"/>
      <c r="IJQ3" s="199"/>
      <c r="IJU3" s="199"/>
      <c r="IJY3" s="199"/>
      <c r="IKC3" s="199"/>
      <c r="IKG3" s="199"/>
      <c r="IKK3" s="199"/>
      <c r="IKO3" s="199"/>
      <c r="IKS3" s="199"/>
      <c r="IKW3" s="199"/>
      <c r="ILA3" s="199"/>
      <c r="ILE3" s="199"/>
      <c r="ILI3" s="199"/>
      <c r="ILM3" s="199"/>
      <c r="ILQ3" s="199"/>
      <c r="ILU3" s="199"/>
      <c r="ILY3" s="199"/>
      <c r="IMC3" s="199"/>
      <c r="IMG3" s="199"/>
      <c r="IMK3" s="199"/>
      <c r="IMO3" s="199"/>
      <c r="IMS3" s="199"/>
      <c r="IMW3" s="199"/>
      <c r="INA3" s="199"/>
      <c r="INE3" s="199"/>
      <c r="INI3" s="199"/>
      <c r="INM3" s="199"/>
      <c r="INQ3" s="199"/>
      <c r="INU3" s="199"/>
      <c r="INY3" s="199"/>
      <c r="IOC3" s="199"/>
      <c r="IOG3" s="199"/>
      <c r="IOK3" s="199"/>
      <c r="IOO3" s="199"/>
      <c r="IOS3" s="199"/>
      <c r="IOW3" s="199"/>
      <c r="IPA3" s="199"/>
      <c r="IPE3" s="199"/>
      <c r="IPI3" s="199"/>
      <c r="IPM3" s="199"/>
      <c r="IPQ3" s="199"/>
      <c r="IPU3" s="199"/>
      <c r="IPY3" s="199"/>
      <c r="IQC3" s="199"/>
      <c r="IQG3" s="199"/>
      <c r="IQK3" s="199"/>
      <c r="IQO3" s="199"/>
      <c r="IQS3" s="199"/>
      <c r="IQW3" s="199"/>
      <c r="IRA3" s="199"/>
      <c r="IRE3" s="199"/>
      <c r="IRI3" s="199"/>
      <c r="IRM3" s="199"/>
      <c r="IRQ3" s="199"/>
      <c r="IRU3" s="199"/>
      <c r="IRY3" s="199"/>
      <c r="ISC3" s="199"/>
      <c r="ISG3" s="199"/>
      <c r="ISK3" s="199"/>
      <c r="ISO3" s="199"/>
      <c r="ISS3" s="199"/>
      <c r="ISW3" s="199"/>
      <c r="ITA3" s="199"/>
      <c r="ITE3" s="199"/>
      <c r="ITI3" s="199"/>
      <c r="ITM3" s="199"/>
      <c r="ITQ3" s="199"/>
      <c r="ITU3" s="199"/>
      <c r="ITY3" s="199"/>
      <c r="IUC3" s="199"/>
      <c r="IUG3" s="199"/>
      <c r="IUK3" s="199"/>
      <c r="IUO3" s="199"/>
      <c r="IUS3" s="199"/>
      <c r="IUW3" s="199"/>
      <c r="IVA3" s="199"/>
      <c r="IVE3" s="199"/>
      <c r="IVI3" s="199"/>
      <c r="IVM3" s="199"/>
      <c r="IVQ3" s="199"/>
      <c r="IVU3" s="199"/>
      <c r="IVY3" s="199"/>
      <c r="IWC3" s="199"/>
      <c r="IWG3" s="199"/>
      <c r="IWK3" s="199"/>
      <c r="IWO3" s="199"/>
      <c r="IWS3" s="199"/>
      <c r="IWW3" s="199"/>
      <c r="IXA3" s="199"/>
      <c r="IXE3" s="199"/>
      <c r="IXI3" s="199"/>
      <c r="IXM3" s="199"/>
      <c r="IXQ3" s="199"/>
      <c r="IXU3" s="199"/>
      <c r="IXY3" s="199"/>
      <c r="IYC3" s="199"/>
      <c r="IYG3" s="199"/>
      <c r="IYK3" s="199"/>
      <c r="IYO3" s="199"/>
      <c r="IYS3" s="199"/>
      <c r="IYW3" s="199"/>
      <c r="IZA3" s="199"/>
      <c r="IZE3" s="199"/>
      <c r="IZI3" s="199"/>
      <c r="IZM3" s="199"/>
      <c r="IZQ3" s="199"/>
      <c r="IZU3" s="199"/>
      <c r="IZY3" s="199"/>
      <c r="JAC3" s="199"/>
      <c r="JAG3" s="199"/>
      <c r="JAK3" s="199"/>
      <c r="JAO3" s="199"/>
      <c r="JAS3" s="199"/>
      <c r="JAW3" s="199"/>
      <c r="JBA3" s="199"/>
      <c r="JBE3" s="199"/>
      <c r="JBI3" s="199"/>
      <c r="JBM3" s="199"/>
      <c r="JBQ3" s="199"/>
      <c r="JBU3" s="199"/>
      <c r="JBY3" s="199"/>
      <c r="JCC3" s="199"/>
      <c r="JCG3" s="199"/>
      <c r="JCK3" s="199"/>
      <c r="JCO3" s="199"/>
      <c r="JCS3" s="199"/>
      <c r="JCW3" s="199"/>
      <c r="JDA3" s="199"/>
      <c r="JDE3" s="199"/>
      <c r="JDI3" s="199"/>
      <c r="JDM3" s="199"/>
      <c r="JDQ3" s="199"/>
      <c r="JDU3" s="199"/>
      <c r="JDY3" s="199"/>
      <c r="JEC3" s="199"/>
      <c r="JEG3" s="199"/>
      <c r="JEK3" s="199"/>
      <c r="JEO3" s="199"/>
      <c r="JES3" s="199"/>
      <c r="JEW3" s="199"/>
      <c r="JFA3" s="199"/>
      <c r="JFE3" s="199"/>
      <c r="JFI3" s="199"/>
      <c r="JFM3" s="199"/>
      <c r="JFQ3" s="199"/>
      <c r="JFU3" s="199"/>
      <c r="JFY3" s="199"/>
      <c r="JGC3" s="199"/>
      <c r="JGG3" s="199"/>
      <c r="JGK3" s="199"/>
      <c r="JGO3" s="199"/>
      <c r="JGS3" s="199"/>
      <c r="JGW3" s="199"/>
      <c r="JHA3" s="199"/>
      <c r="JHE3" s="199"/>
      <c r="JHI3" s="199"/>
      <c r="JHM3" s="199"/>
      <c r="JHQ3" s="199"/>
      <c r="JHU3" s="199"/>
      <c r="JHY3" s="199"/>
      <c r="JIC3" s="199"/>
      <c r="JIG3" s="199"/>
      <c r="JIK3" s="199"/>
      <c r="JIO3" s="199"/>
      <c r="JIS3" s="199"/>
      <c r="JIW3" s="199"/>
      <c r="JJA3" s="199"/>
      <c r="JJE3" s="199"/>
      <c r="JJI3" s="199"/>
      <c r="JJM3" s="199"/>
      <c r="JJQ3" s="199"/>
      <c r="JJU3" s="199"/>
      <c r="JJY3" s="199"/>
      <c r="JKC3" s="199"/>
      <c r="JKG3" s="199"/>
      <c r="JKK3" s="199"/>
      <c r="JKO3" s="199"/>
      <c r="JKS3" s="199"/>
      <c r="JKW3" s="199"/>
      <c r="JLA3" s="199"/>
      <c r="JLE3" s="199"/>
      <c r="JLI3" s="199"/>
      <c r="JLM3" s="199"/>
      <c r="JLQ3" s="199"/>
      <c r="JLU3" s="199"/>
      <c r="JLY3" s="199"/>
      <c r="JMC3" s="199"/>
      <c r="JMG3" s="199"/>
      <c r="JMK3" s="199"/>
      <c r="JMO3" s="199"/>
      <c r="JMS3" s="199"/>
      <c r="JMW3" s="199"/>
      <c r="JNA3" s="199"/>
      <c r="JNE3" s="199"/>
      <c r="JNI3" s="199"/>
      <c r="JNM3" s="199"/>
      <c r="JNQ3" s="199"/>
      <c r="JNU3" s="199"/>
      <c r="JNY3" s="199"/>
      <c r="JOC3" s="199"/>
      <c r="JOG3" s="199"/>
      <c r="JOK3" s="199"/>
      <c r="JOO3" s="199"/>
      <c r="JOS3" s="199"/>
      <c r="JOW3" s="199"/>
      <c r="JPA3" s="199"/>
      <c r="JPE3" s="199"/>
      <c r="JPI3" s="199"/>
      <c r="JPM3" s="199"/>
      <c r="JPQ3" s="199"/>
      <c r="JPU3" s="199"/>
      <c r="JPY3" s="199"/>
      <c r="JQC3" s="199"/>
      <c r="JQG3" s="199"/>
      <c r="JQK3" s="199"/>
      <c r="JQO3" s="199"/>
      <c r="JQS3" s="199"/>
      <c r="JQW3" s="199"/>
      <c r="JRA3" s="199"/>
      <c r="JRE3" s="199"/>
      <c r="JRI3" s="199"/>
      <c r="JRM3" s="199"/>
      <c r="JRQ3" s="199"/>
      <c r="JRU3" s="199"/>
      <c r="JRY3" s="199"/>
      <c r="JSC3" s="199"/>
      <c r="JSG3" s="199"/>
      <c r="JSK3" s="199"/>
      <c r="JSO3" s="199"/>
      <c r="JSS3" s="199"/>
      <c r="JSW3" s="199"/>
      <c r="JTA3" s="199"/>
      <c r="JTE3" s="199"/>
      <c r="JTI3" s="199"/>
      <c r="JTM3" s="199"/>
      <c r="JTQ3" s="199"/>
      <c r="JTU3" s="199"/>
      <c r="JTY3" s="199"/>
      <c r="JUC3" s="199"/>
      <c r="JUG3" s="199"/>
      <c r="JUK3" s="199"/>
      <c r="JUO3" s="199"/>
      <c r="JUS3" s="199"/>
      <c r="JUW3" s="199"/>
      <c r="JVA3" s="199"/>
      <c r="JVE3" s="199"/>
      <c r="JVI3" s="199"/>
      <c r="JVM3" s="199"/>
      <c r="JVQ3" s="199"/>
      <c r="JVU3" s="199"/>
      <c r="JVY3" s="199"/>
      <c r="JWC3" s="199"/>
      <c r="JWG3" s="199"/>
      <c r="JWK3" s="199"/>
      <c r="JWO3" s="199"/>
      <c r="JWS3" s="199"/>
      <c r="JWW3" s="199"/>
      <c r="JXA3" s="199"/>
      <c r="JXE3" s="199"/>
      <c r="JXI3" s="199"/>
      <c r="JXM3" s="199"/>
      <c r="JXQ3" s="199"/>
      <c r="JXU3" s="199"/>
      <c r="JXY3" s="199"/>
      <c r="JYC3" s="199"/>
      <c r="JYG3" s="199"/>
      <c r="JYK3" s="199"/>
      <c r="JYO3" s="199"/>
      <c r="JYS3" s="199"/>
      <c r="JYW3" s="199"/>
      <c r="JZA3" s="199"/>
      <c r="JZE3" s="199"/>
      <c r="JZI3" s="199"/>
      <c r="JZM3" s="199"/>
      <c r="JZQ3" s="199"/>
      <c r="JZU3" s="199"/>
      <c r="JZY3" s="199"/>
      <c r="KAC3" s="199"/>
      <c r="KAG3" s="199"/>
      <c r="KAK3" s="199"/>
      <c r="KAO3" s="199"/>
      <c r="KAS3" s="199"/>
      <c r="KAW3" s="199"/>
      <c r="KBA3" s="199"/>
      <c r="KBE3" s="199"/>
      <c r="KBI3" s="199"/>
      <c r="KBM3" s="199"/>
      <c r="KBQ3" s="199"/>
      <c r="KBU3" s="199"/>
      <c r="KBY3" s="199"/>
      <c r="KCC3" s="199"/>
      <c r="KCG3" s="199"/>
      <c r="KCK3" s="199"/>
      <c r="KCO3" s="199"/>
      <c r="KCS3" s="199"/>
      <c r="KCW3" s="199"/>
      <c r="KDA3" s="199"/>
      <c r="KDE3" s="199"/>
      <c r="KDI3" s="199"/>
      <c r="KDM3" s="199"/>
      <c r="KDQ3" s="199"/>
      <c r="KDU3" s="199"/>
      <c r="KDY3" s="199"/>
      <c r="KEC3" s="199"/>
      <c r="KEG3" s="199"/>
      <c r="KEK3" s="199"/>
      <c r="KEO3" s="199"/>
      <c r="KES3" s="199"/>
      <c r="KEW3" s="199"/>
      <c r="KFA3" s="199"/>
      <c r="KFE3" s="199"/>
      <c r="KFI3" s="199"/>
      <c r="KFM3" s="199"/>
      <c r="KFQ3" s="199"/>
      <c r="KFU3" s="199"/>
      <c r="KFY3" s="199"/>
      <c r="KGC3" s="199"/>
      <c r="KGG3" s="199"/>
      <c r="KGK3" s="199"/>
      <c r="KGO3" s="199"/>
      <c r="KGS3" s="199"/>
      <c r="KGW3" s="199"/>
      <c r="KHA3" s="199"/>
      <c r="KHE3" s="199"/>
      <c r="KHI3" s="199"/>
      <c r="KHM3" s="199"/>
      <c r="KHQ3" s="199"/>
      <c r="KHU3" s="199"/>
      <c r="KHY3" s="199"/>
      <c r="KIC3" s="199"/>
      <c r="KIG3" s="199"/>
      <c r="KIK3" s="199"/>
      <c r="KIO3" s="199"/>
      <c r="KIS3" s="199"/>
      <c r="KIW3" s="199"/>
      <c r="KJA3" s="199"/>
      <c r="KJE3" s="199"/>
      <c r="KJI3" s="199"/>
      <c r="KJM3" s="199"/>
      <c r="KJQ3" s="199"/>
      <c r="KJU3" s="199"/>
      <c r="KJY3" s="199"/>
      <c r="KKC3" s="199"/>
      <c r="KKG3" s="199"/>
      <c r="KKK3" s="199"/>
      <c r="KKO3" s="199"/>
      <c r="KKS3" s="199"/>
      <c r="KKW3" s="199"/>
      <c r="KLA3" s="199"/>
      <c r="KLE3" s="199"/>
      <c r="KLI3" s="199"/>
      <c r="KLM3" s="199"/>
      <c r="KLQ3" s="199"/>
      <c r="KLU3" s="199"/>
      <c r="KLY3" s="199"/>
      <c r="KMC3" s="199"/>
      <c r="KMG3" s="199"/>
      <c r="KMK3" s="199"/>
      <c r="KMO3" s="199"/>
      <c r="KMS3" s="199"/>
      <c r="KMW3" s="199"/>
      <c r="KNA3" s="199"/>
      <c r="KNE3" s="199"/>
      <c r="KNI3" s="199"/>
      <c r="KNM3" s="199"/>
      <c r="KNQ3" s="199"/>
      <c r="KNU3" s="199"/>
      <c r="KNY3" s="199"/>
      <c r="KOC3" s="199"/>
      <c r="KOG3" s="199"/>
      <c r="KOK3" s="199"/>
      <c r="KOO3" s="199"/>
      <c r="KOS3" s="199"/>
      <c r="KOW3" s="199"/>
      <c r="KPA3" s="199"/>
      <c r="KPE3" s="199"/>
      <c r="KPI3" s="199"/>
      <c r="KPM3" s="199"/>
      <c r="KPQ3" s="199"/>
      <c r="KPU3" s="199"/>
      <c r="KPY3" s="199"/>
      <c r="KQC3" s="199"/>
      <c r="KQG3" s="199"/>
      <c r="KQK3" s="199"/>
      <c r="KQO3" s="199"/>
      <c r="KQS3" s="199"/>
      <c r="KQW3" s="199"/>
      <c r="KRA3" s="199"/>
      <c r="KRE3" s="199"/>
      <c r="KRI3" s="199"/>
      <c r="KRM3" s="199"/>
      <c r="KRQ3" s="199"/>
      <c r="KRU3" s="199"/>
      <c r="KRY3" s="199"/>
      <c r="KSC3" s="199"/>
      <c r="KSG3" s="199"/>
      <c r="KSK3" s="199"/>
      <c r="KSO3" s="199"/>
      <c r="KSS3" s="199"/>
      <c r="KSW3" s="199"/>
      <c r="KTA3" s="199"/>
      <c r="KTE3" s="199"/>
      <c r="KTI3" s="199"/>
      <c r="KTM3" s="199"/>
      <c r="KTQ3" s="199"/>
      <c r="KTU3" s="199"/>
      <c r="KTY3" s="199"/>
      <c r="KUC3" s="199"/>
      <c r="KUG3" s="199"/>
      <c r="KUK3" s="199"/>
      <c r="KUO3" s="199"/>
      <c r="KUS3" s="199"/>
      <c r="KUW3" s="199"/>
      <c r="KVA3" s="199"/>
      <c r="KVE3" s="199"/>
      <c r="KVI3" s="199"/>
      <c r="KVM3" s="199"/>
      <c r="KVQ3" s="199"/>
      <c r="KVU3" s="199"/>
      <c r="KVY3" s="199"/>
      <c r="KWC3" s="199"/>
      <c r="KWG3" s="199"/>
      <c r="KWK3" s="199"/>
      <c r="KWO3" s="199"/>
      <c r="KWS3" s="199"/>
      <c r="KWW3" s="199"/>
      <c r="KXA3" s="199"/>
      <c r="KXE3" s="199"/>
      <c r="KXI3" s="199"/>
      <c r="KXM3" s="199"/>
      <c r="KXQ3" s="199"/>
      <c r="KXU3" s="199"/>
      <c r="KXY3" s="199"/>
      <c r="KYC3" s="199"/>
      <c r="KYG3" s="199"/>
      <c r="KYK3" s="199"/>
      <c r="KYO3" s="199"/>
      <c r="KYS3" s="199"/>
      <c r="KYW3" s="199"/>
      <c r="KZA3" s="199"/>
      <c r="KZE3" s="199"/>
      <c r="KZI3" s="199"/>
      <c r="KZM3" s="199"/>
      <c r="KZQ3" s="199"/>
      <c r="KZU3" s="199"/>
      <c r="KZY3" s="199"/>
      <c r="LAC3" s="199"/>
      <c r="LAG3" s="199"/>
      <c r="LAK3" s="199"/>
      <c r="LAO3" s="199"/>
      <c r="LAS3" s="199"/>
      <c r="LAW3" s="199"/>
      <c r="LBA3" s="199"/>
      <c r="LBE3" s="199"/>
      <c r="LBI3" s="199"/>
      <c r="LBM3" s="199"/>
      <c r="LBQ3" s="199"/>
      <c r="LBU3" s="199"/>
      <c r="LBY3" s="199"/>
      <c r="LCC3" s="199"/>
      <c r="LCG3" s="199"/>
      <c r="LCK3" s="199"/>
      <c r="LCO3" s="199"/>
      <c r="LCS3" s="199"/>
      <c r="LCW3" s="199"/>
      <c r="LDA3" s="199"/>
      <c r="LDE3" s="199"/>
      <c r="LDI3" s="199"/>
      <c r="LDM3" s="199"/>
      <c r="LDQ3" s="199"/>
      <c r="LDU3" s="199"/>
      <c r="LDY3" s="199"/>
      <c r="LEC3" s="199"/>
      <c r="LEG3" s="199"/>
      <c r="LEK3" s="199"/>
      <c r="LEO3" s="199"/>
      <c r="LES3" s="199"/>
      <c r="LEW3" s="199"/>
      <c r="LFA3" s="199"/>
      <c r="LFE3" s="199"/>
      <c r="LFI3" s="199"/>
      <c r="LFM3" s="199"/>
      <c r="LFQ3" s="199"/>
      <c r="LFU3" s="199"/>
      <c r="LFY3" s="199"/>
      <c r="LGC3" s="199"/>
      <c r="LGG3" s="199"/>
      <c r="LGK3" s="199"/>
      <c r="LGO3" s="199"/>
      <c r="LGS3" s="199"/>
      <c r="LGW3" s="199"/>
      <c r="LHA3" s="199"/>
      <c r="LHE3" s="199"/>
      <c r="LHI3" s="199"/>
      <c r="LHM3" s="199"/>
      <c r="LHQ3" s="199"/>
      <c r="LHU3" s="199"/>
      <c r="LHY3" s="199"/>
      <c r="LIC3" s="199"/>
      <c r="LIG3" s="199"/>
      <c r="LIK3" s="199"/>
      <c r="LIO3" s="199"/>
      <c r="LIS3" s="199"/>
      <c r="LIW3" s="199"/>
      <c r="LJA3" s="199"/>
      <c r="LJE3" s="199"/>
      <c r="LJI3" s="199"/>
      <c r="LJM3" s="199"/>
      <c r="LJQ3" s="199"/>
      <c r="LJU3" s="199"/>
      <c r="LJY3" s="199"/>
      <c r="LKC3" s="199"/>
      <c r="LKG3" s="199"/>
      <c r="LKK3" s="199"/>
      <c r="LKO3" s="199"/>
      <c r="LKS3" s="199"/>
      <c r="LKW3" s="199"/>
      <c r="LLA3" s="199"/>
      <c r="LLE3" s="199"/>
      <c r="LLI3" s="199"/>
      <c r="LLM3" s="199"/>
      <c r="LLQ3" s="199"/>
      <c r="LLU3" s="199"/>
      <c r="LLY3" s="199"/>
      <c r="LMC3" s="199"/>
      <c r="LMG3" s="199"/>
      <c r="LMK3" s="199"/>
      <c r="LMO3" s="199"/>
      <c r="LMS3" s="199"/>
      <c r="LMW3" s="199"/>
      <c r="LNA3" s="199"/>
      <c r="LNE3" s="199"/>
      <c r="LNI3" s="199"/>
      <c r="LNM3" s="199"/>
      <c r="LNQ3" s="199"/>
      <c r="LNU3" s="199"/>
      <c r="LNY3" s="199"/>
      <c r="LOC3" s="199"/>
      <c r="LOG3" s="199"/>
      <c r="LOK3" s="199"/>
      <c r="LOO3" s="199"/>
      <c r="LOS3" s="199"/>
      <c r="LOW3" s="199"/>
      <c r="LPA3" s="199"/>
      <c r="LPE3" s="199"/>
      <c r="LPI3" s="199"/>
      <c r="LPM3" s="199"/>
      <c r="LPQ3" s="199"/>
      <c r="LPU3" s="199"/>
      <c r="LPY3" s="199"/>
      <c r="LQC3" s="199"/>
      <c r="LQG3" s="199"/>
      <c r="LQK3" s="199"/>
      <c r="LQO3" s="199"/>
      <c r="LQS3" s="199"/>
      <c r="LQW3" s="199"/>
      <c r="LRA3" s="199"/>
      <c r="LRE3" s="199"/>
      <c r="LRI3" s="199"/>
      <c r="LRM3" s="199"/>
      <c r="LRQ3" s="199"/>
      <c r="LRU3" s="199"/>
      <c r="LRY3" s="199"/>
      <c r="LSC3" s="199"/>
      <c r="LSG3" s="199"/>
      <c r="LSK3" s="199"/>
      <c r="LSO3" s="199"/>
      <c r="LSS3" s="199"/>
      <c r="LSW3" s="199"/>
      <c r="LTA3" s="199"/>
      <c r="LTE3" s="199"/>
      <c r="LTI3" s="199"/>
      <c r="LTM3" s="199"/>
      <c r="LTQ3" s="199"/>
      <c r="LTU3" s="199"/>
      <c r="LTY3" s="199"/>
      <c r="LUC3" s="199"/>
      <c r="LUG3" s="199"/>
      <c r="LUK3" s="199"/>
      <c r="LUO3" s="199"/>
      <c r="LUS3" s="199"/>
      <c r="LUW3" s="199"/>
      <c r="LVA3" s="199"/>
      <c r="LVE3" s="199"/>
      <c r="LVI3" s="199"/>
      <c r="LVM3" s="199"/>
      <c r="LVQ3" s="199"/>
      <c r="LVU3" s="199"/>
      <c r="LVY3" s="199"/>
      <c r="LWC3" s="199"/>
      <c r="LWG3" s="199"/>
      <c r="LWK3" s="199"/>
      <c r="LWO3" s="199"/>
      <c r="LWS3" s="199"/>
      <c r="LWW3" s="199"/>
      <c r="LXA3" s="199"/>
      <c r="LXE3" s="199"/>
      <c r="LXI3" s="199"/>
      <c r="LXM3" s="199"/>
      <c r="LXQ3" s="199"/>
      <c r="LXU3" s="199"/>
      <c r="LXY3" s="199"/>
      <c r="LYC3" s="199"/>
      <c r="LYG3" s="199"/>
      <c r="LYK3" s="199"/>
      <c r="LYO3" s="199"/>
      <c r="LYS3" s="199"/>
      <c r="LYW3" s="199"/>
      <c r="LZA3" s="199"/>
      <c r="LZE3" s="199"/>
      <c r="LZI3" s="199"/>
      <c r="LZM3" s="199"/>
      <c r="LZQ3" s="199"/>
      <c r="LZU3" s="199"/>
      <c r="LZY3" s="199"/>
      <c r="MAC3" s="199"/>
      <c r="MAG3" s="199"/>
      <c r="MAK3" s="199"/>
      <c r="MAO3" s="199"/>
      <c r="MAS3" s="199"/>
      <c r="MAW3" s="199"/>
      <c r="MBA3" s="199"/>
      <c r="MBE3" s="199"/>
      <c r="MBI3" s="199"/>
      <c r="MBM3" s="199"/>
      <c r="MBQ3" s="199"/>
      <c r="MBU3" s="199"/>
      <c r="MBY3" s="199"/>
      <c r="MCC3" s="199"/>
      <c r="MCG3" s="199"/>
      <c r="MCK3" s="199"/>
      <c r="MCO3" s="199"/>
      <c r="MCS3" s="199"/>
      <c r="MCW3" s="199"/>
      <c r="MDA3" s="199"/>
      <c r="MDE3" s="199"/>
      <c r="MDI3" s="199"/>
      <c r="MDM3" s="199"/>
      <c r="MDQ3" s="199"/>
      <c r="MDU3" s="199"/>
      <c r="MDY3" s="199"/>
      <c r="MEC3" s="199"/>
      <c r="MEG3" s="199"/>
      <c r="MEK3" s="199"/>
      <c r="MEO3" s="199"/>
      <c r="MES3" s="199"/>
      <c r="MEW3" s="199"/>
      <c r="MFA3" s="199"/>
      <c r="MFE3" s="199"/>
      <c r="MFI3" s="199"/>
      <c r="MFM3" s="199"/>
      <c r="MFQ3" s="199"/>
      <c r="MFU3" s="199"/>
      <c r="MFY3" s="199"/>
      <c r="MGC3" s="199"/>
      <c r="MGG3" s="199"/>
      <c r="MGK3" s="199"/>
      <c r="MGO3" s="199"/>
      <c r="MGS3" s="199"/>
      <c r="MGW3" s="199"/>
      <c r="MHA3" s="199"/>
      <c r="MHE3" s="199"/>
      <c r="MHI3" s="199"/>
      <c r="MHM3" s="199"/>
      <c r="MHQ3" s="199"/>
      <c r="MHU3" s="199"/>
      <c r="MHY3" s="199"/>
      <c r="MIC3" s="199"/>
      <c r="MIG3" s="199"/>
      <c r="MIK3" s="199"/>
      <c r="MIO3" s="199"/>
      <c r="MIS3" s="199"/>
      <c r="MIW3" s="199"/>
      <c r="MJA3" s="199"/>
      <c r="MJE3" s="199"/>
      <c r="MJI3" s="199"/>
      <c r="MJM3" s="199"/>
      <c r="MJQ3" s="199"/>
      <c r="MJU3" s="199"/>
      <c r="MJY3" s="199"/>
      <c r="MKC3" s="199"/>
      <c r="MKG3" s="199"/>
      <c r="MKK3" s="199"/>
      <c r="MKO3" s="199"/>
      <c r="MKS3" s="199"/>
      <c r="MKW3" s="199"/>
      <c r="MLA3" s="199"/>
      <c r="MLE3" s="199"/>
      <c r="MLI3" s="199"/>
      <c r="MLM3" s="199"/>
      <c r="MLQ3" s="199"/>
      <c r="MLU3" s="199"/>
      <c r="MLY3" s="199"/>
      <c r="MMC3" s="199"/>
      <c r="MMG3" s="199"/>
      <c r="MMK3" s="199"/>
      <c r="MMO3" s="199"/>
      <c r="MMS3" s="199"/>
      <c r="MMW3" s="199"/>
      <c r="MNA3" s="199"/>
      <c r="MNE3" s="199"/>
      <c r="MNI3" s="199"/>
      <c r="MNM3" s="199"/>
      <c r="MNQ3" s="199"/>
      <c r="MNU3" s="199"/>
      <c r="MNY3" s="199"/>
      <c r="MOC3" s="199"/>
      <c r="MOG3" s="199"/>
      <c r="MOK3" s="199"/>
      <c r="MOO3" s="199"/>
      <c r="MOS3" s="199"/>
      <c r="MOW3" s="199"/>
      <c r="MPA3" s="199"/>
      <c r="MPE3" s="199"/>
      <c r="MPI3" s="199"/>
      <c r="MPM3" s="199"/>
      <c r="MPQ3" s="199"/>
      <c r="MPU3" s="199"/>
      <c r="MPY3" s="199"/>
      <c r="MQC3" s="199"/>
      <c r="MQG3" s="199"/>
      <c r="MQK3" s="199"/>
      <c r="MQO3" s="199"/>
      <c r="MQS3" s="199"/>
      <c r="MQW3" s="199"/>
      <c r="MRA3" s="199"/>
      <c r="MRE3" s="199"/>
      <c r="MRI3" s="199"/>
      <c r="MRM3" s="199"/>
      <c r="MRQ3" s="199"/>
      <c r="MRU3" s="199"/>
      <c r="MRY3" s="199"/>
      <c r="MSC3" s="199"/>
      <c r="MSG3" s="199"/>
      <c r="MSK3" s="199"/>
      <c r="MSO3" s="199"/>
      <c r="MSS3" s="199"/>
      <c r="MSW3" s="199"/>
      <c r="MTA3" s="199"/>
      <c r="MTE3" s="199"/>
      <c r="MTI3" s="199"/>
      <c r="MTM3" s="199"/>
      <c r="MTQ3" s="199"/>
      <c r="MTU3" s="199"/>
      <c r="MTY3" s="199"/>
      <c r="MUC3" s="199"/>
      <c r="MUG3" s="199"/>
      <c r="MUK3" s="199"/>
      <c r="MUO3" s="199"/>
      <c r="MUS3" s="199"/>
      <c r="MUW3" s="199"/>
      <c r="MVA3" s="199"/>
      <c r="MVE3" s="199"/>
      <c r="MVI3" s="199"/>
      <c r="MVM3" s="199"/>
      <c r="MVQ3" s="199"/>
      <c r="MVU3" s="199"/>
      <c r="MVY3" s="199"/>
      <c r="MWC3" s="199"/>
      <c r="MWG3" s="199"/>
      <c r="MWK3" s="199"/>
      <c r="MWO3" s="199"/>
      <c r="MWS3" s="199"/>
      <c r="MWW3" s="199"/>
      <c r="MXA3" s="199"/>
      <c r="MXE3" s="199"/>
      <c r="MXI3" s="199"/>
      <c r="MXM3" s="199"/>
      <c r="MXQ3" s="199"/>
      <c r="MXU3" s="199"/>
      <c r="MXY3" s="199"/>
      <c r="MYC3" s="199"/>
      <c r="MYG3" s="199"/>
      <c r="MYK3" s="199"/>
      <c r="MYO3" s="199"/>
      <c r="MYS3" s="199"/>
      <c r="MYW3" s="199"/>
      <c r="MZA3" s="199"/>
      <c r="MZE3" s="199"/>
      <c r="MZI3" s="199"/>
      <c r="MZM3" s="199"/>
      <c r="MZQ3" s="199"/>
      <c r="MZU3" s="199"/>
      <c r="MZY3" s="199"/>
      <c r="NAC3" s="199"/>
      <c r="NAG3" s="199"/>
      <c r="NAK3" s="199"/>
      <c r="NAO3" s="199"/>
      <c r="NAS3" s="199"/>
      <c r="NAW3" s="199"/>
      <c r="NBA3" s="199"/>
      <c r="NBE3" s="199"/>
      <c r="NBI3" s="199"/>
      <c r="NBM3" s="199"/>
      <c r="NBQ3" s="199"/>
      <c r="NBU3" s="199"/>
      <c r="NBY3" s="199"/>
      <c r="NCC3" s="199"/>
      <c r="NCG3" s="199"/>
      <c r="NCK3" s="199"/>
      <c r="NCO3" s="199"/>
      <c r="NCS3" s="199"/>
      <c r="NCW3" s="199"/>
      <c r="NDA3" s="199"/>
      <c r="NDE3" s="199"/>
      <c r="NDI3" s="199"/>
      <c r="NDM3" s="199"/>
      <c r="NDQ3" s="199"/>
      <c r="NDU3" s="199"/>
      <c r="NDY3" s="199"/>
      <c r="NEC3" s="199"/>
      <c r="NEG3" s="199"/>
      <c r="NEK3" s="199"/>
      <c r="NEO3" s="199"/>
      <c r="NES3" s="199"/>
      <c r="NEW3" s="199"/>
      <c r="NFA3" s="199"/>
      <c r="NFE3" s="199"/>
      <c r="NFI3" s="199"/>
      <c r="NFM3" s="199"/>
      <c r="NFQ3" s="199"/>
      <c r="NFU3" s="199"/>
      <c r="NFY3" s="199"/>
      <c r="NGC3" s="199"/>
      <c r="NGG3" s="199"/>
      <c r="NGK3" s="199"/>
      <c r="NGO3" s="199"/>
      <c r="NGS3" s="199"/>
      <c r="NGW3" s="199"/>
      <c r="NHA3" s="199"/>
      <c r="NHE3" s="199"/>
      <c r="NHI3" s="199"/>
      <c r="NHM3" s="199"/>
      <c r="NHQ3" s="199"/>
      <c r="NHU3" s="199"/>
      <c r="NHY3" s="199"/>
      <c r="NIC3" s="199"/>
      <c r="NIG3" s="199"/>
      <c r="NIK3" s="199"/>
      <c r="NIO3" s="199"/>
      <c r="NIS3" s="199"/>
      <c r="NIW3" s="199"/>
      <c r="NJA3" s="199"/>
      <c r="NJE3" s="199"/>
      <c r="NJI3" s="199"/>
      <c r="NJM3" s="199"/>
      <c r="NJQ3" s="199"/>
      <c r="NJU3" s="199"/>
      <c r="NJY3" s="199"/>
      <c r="NKC3" s="199"/>
      <c r="NKG3" s="199"/>
      <c r="NKK3" s="199"/>
      <c r="NKO3" s="199"/>
      <c r="NKS3" s="199"/>
      <c r="NKW3" s="199"/>
      <c r="NLA3" s="199"/>
      <c r="NLE3" s="199"/>
      <c r="NLI3" s="199"/>
      <c r="NLM3" s="199"/>
      <c r="NLQ3" s="199"/>
      <c r="NLU3" s="199"/>
      <c r="NLY3" s="199"/>
      <c r="NMC3" s="199"/>
      <c r="NMG3" s="199"/>
      <c r="NMK3" s="199"/>
      <c r="NMO3" s="199"/>
      <c r="NMS3" s="199"/>
      <c r="NMW3" s="199"/>
      <c r="NNA3" s="199"/>
      <c r="NNE3" s="199"/>
      <c r="NNI3" s="199"/>
      <c r="NNM3" s="199"/>
      <c r="NNQ3" s="199"/>
      <c r="NNU3" s="199"/>
      <c r="NNY3" s="199"/>
      <c r="NOC3" s="199"/>
      <c r="NOG3" s="199"/>
      <c r="NOK3" s="199"/>
      <c r="NOO3" s="199"/>
      <c r="NOS3" s="199"/>
      <c r="NOW3" s="199"/>
      <c r="NPA3" s="199"/>
      <c r="NPE3" s="199"/>
      <c r="NPI3" s="199"/>
      <c r="NPM3" s="199"/>
      <c r="NPQ3" s="199"/>
      <c r="NPU3" s="199"/>
      <c r="NPY3" s="199"/>
      <c r="NQC3" s="199"/>
      <c r="NQG3" s="199"/>
      <c r="NQK3" s="199"/>
      <c r="NQO3" s="199"/>
      <c r="NQS3" s="199"/>
      <c r="NQW3" s="199"/>
      <c r="NRA3" s="199"/>
      <c r="NRE3" s="199"/>
      <c r="NRI3" s="199"/>
      <c r="NRM3" s="199"/>
      <c r="NRQ3" s="199"/>
      <c r="NRU3" s="199"/>
      <c r="NRY3" s="199"/>
      <c r="NSC3" s="199"/>
      <c r="NSG3" s="199"/>
      <c r="NSK3" s="199"/>
      <c r="NSO3" s="199"/>
      <c r="NSS3" s="199"/>
      <c r="NSW3" s="199"/>
      <c r="NTA3" s="199"/>
      <c r="NTE3" s="199"/>
      <c r="NTI3" s="199"/>
      <c r="NTM3" s="199"/>
      <c r="NTQ3" s="199"/>
      <c r="NTU3" s="199"/>
      <c r="NTY3" s="199"/>
      <c r="NUC3" s="199"/>
      <c r="NUG3" s="199"/>
      <c r="NUK3" s="199"/>
      <c r="NUO3" s="199"/>
      <c r="NUS3" s="199"/>
      <c r="NUW3" s="199"/>
      <c r="NVA3" s="199"/>
      <c r="NVE3" s="199"/>
      <c r="NVI3" s="199"/>
      <c r="NVM3" s="199"/>
      <c r="NVQ3" s="199"/>
      <c r="NVU3" s="199"/>
      <c r="NVY3" s="199"/>
      <c r="NWC3" s="199"/>
      <c r="NWG3" s="199"/>
      <c r="NWK3" s="199"/>
      <c r="NWO3" s="199"/>
      <c r="NWS3" s="199"/>
      <c r="NWW3" s="199"/>
      <c r="NXA3" s="199"/>
      <c r="NXE3" s="199"/>
      <c r="NXI3" s="199"/>
      <c r="NXM3" s="199"/>
      <c r="NXQ3" s="199"/>
      <c r="NXU3" s="199"/>
      <c r="NXY3" s="199"/>
      <c r="NYC3" s="199"/>
      <c r="NYG3" s="199"/>
      <c r="NYK3" s="199"/>
      <c r="NYO3" s="199"/>
      <c r="NYS3" s="199"/>
      <c r="NYW3" s="199"/>
      <c r="NZA3" s="199"/>
      <c r="NZE3" s="199"/>
      <c r="NZI3" s="199"/>
      <c r="NZM3" s="199"/>
      <c r="NZQ3" s="199"/>
      <c r="NZU3" s="199"/>
      <c r="NZY3" s="199"/>
      <c r="OAC3" s="199"/>
      <c r="OAG3" s="199"/>
      <c r="OAK3" s="199"/>
      <c r="OAO3" s="199"/>
      <c r="OAS3" s="199"/>
      <c r="OAW3" s="199"/>
      <c r="OBA3" s="199"/>
      <c r="OBE3" s="199"/>
      <c r="OBI3" s="199"/>
      <c r="OBM3" s="199"/>
      <c r="OBQ3" s="199"/>
      <c r="OBU3" s="199"/>
      <c r="OBY3" s="199"/>
      <c r="OCC3" s="199"/>
      <c r="OCG3" s="199"/>
      <c r="OCK3" s="199"/>
      <c r="OCO3" s="199"/>
      <c r="OCS3" s="199"/>
      <c r="OCW3" s="199"/>
      <c r="ODA3" s="199"/>
      <c r="ODE3" s="199"/>
      <c r="ODI3" s="199"/>
      <c r="ODM3" s="199"/>
      <c r="ODQ3" s="199"/>
      <c r="ODU3" s="199"/>
      <c r="ODY3" s="199"/>
      <c r="OEC3" s="199"/>
      <c r="OEG3" s="199"/>
      <c r="OEK3" s="199"/>
      <c r="OEO3" s="199"/>
      <c r="OES3" s="199"/>
      <c r="OEW3" s="199"/>
      <c r="OFA3" s="199"/>
      <c r="OFE3" s="199"/>
      <c r="OFI3" s="199"/>
      <c r="OFM3" s="199"/>
      <c r="OFQ3" s="199"/>
      <c r="OFU3" s="199"/>
      <c r="OFY3" s="199"/>
      <c r="OGC3" s="199"/>
      <c r="OGG3" s="199"/>
      <c r="OGK3" s="199"/>
      <c r="OGO3" s="199"/>
      <c r="OGS3" s="199"/>
      <c r="OGW3" s="199"/>
      <c r="OHA3" s="199"/>
      <c r="OHE3" s="199"/>
      <c r="OHI3" s="199"/>
      <c r="OHM3" s="199"/>
      <c r="OHQ3" s="199"/>
      <c r="OHU3" s="199"/>
      <c r="OHY3" s="199"/>
      <c r="OIC3" s="199"/>
      <c r="OIG3" s="199"/>
      <c r="OIK3" s="199"/>
      <c r="OIO3" s="199"/>
      <c r="OIS3" s="199"/>
      <c r="OIW3" s="199"/>
      <c r="OJA3" s="199"/>
      <c r="OJE3" s="199"/>
      <c r="OJI3" s="199"/>
      <c r="OJM3" s="199"/>
      <c r="OJQ3" s="199"/>
      <c r="OJU3" s="199"/>
      <c r="OJY3" s="199"/>
      <c r="OKC3" s="199"/>
      <c r="OKG3" s="199"/>
      <c r="OKK3" s="199"/>
      <c r="OKO3" s="199"/>
      <c r="OKS3" s="199"/>
      <c r="OKW3" s="199"/>
      <c r="OLA3" s="199"/>
      <c r="OLE3" s="199"/>
      <c r="OLI3" s="199"/>
      <c r="OLM3" s="199"/>
      <c r="OLQ3" s="199"/>
      <c r="OLU3" s="199"/>
      <c r="OLY3" s="199"/>
      <c r="OMC3" s="199"/>
      <c r="OMG3" s="199"/>
      <c r="OMK3" s="199"/>
      <c r="OMO3" s="199"/>
      <c r="OMS3" s="199"/>
      <c r="OMW3" s="199"/>
      <c r="ONA3" s="199"/>
      <c r="ONE3" s="199"/>
      <c r="ONI3" s="199"/>
      <c r="ONM3" s="199"/>
      <c r="ONQ3" s="199"/>
      <c r="ONU3" s="199"/>
      <c r="ONY3" s="199"/>
      <c r="OOC3" s="199"/>
      <c r="OOG3" s="199"/>
      <c r="OOK3" s="199"/>
      <c r="OOO3" s="199"/>
      <c r="OOS3" s="199"/>
      <c r="OOW3" s="199"/>
      <c r="OPA3" s="199"/>
      <c r="OPE3" s="199"/>
      <c r="OPI3" s="199"/>
      <c r="OPM3" s="199"/>
      <c r="OPQ3" s="199"/>
      <c r="OPU3" s="199"/>
      <c r="OPY3" s="199"/>
      <c r="OQC3" s="199"/>
      <c r="OQG3" s="199"/>
      <c r="OQK3" s="199"/>
      <c r="OQO3" s="199"/>
      <c r="OQS3" s="199"/>
      <c r="OQW3" s="199"/>
      <c r="ORA3" s="199"/>
      <c r="ORE3" s="199"/>
      <c r="ORI3" s="199"/>
      <c r="ORM3" s="199"/>
      <c r="ORQ3" s="199"/>
      <c r="ORU3" s="199"/>
      <c r="ORY3" s="199"/>
      <c r="OSC3" s="199"/>
      <c r="OSG3" s="199"/>
      <c r="OSK3" s="199"/>
      <c r="OSO3" s="199"/>
      <c r="OSS3" s="199"/>
      <c r="OSW3" s="199"/>
      <c r="OTA3" s="199"/>
      <c r="OTE3" s="199"/>
      <c r="OTI3" s="199"/>
      <c r="OTM3" s="199"/>
      <c r="OTQ3" s="199"/>
      <c r="OTU3" s="199"/>
      <c r="OTY3" s="199"/>
      <c r="OUC3" s="199"/>
      <c r="OUG3" s="199"/>
      <c r="OUK3" s="199"/>
      <c r="OUO3" s="199"/>
      <c r="OUS3" s="199"/>
      <c r="OUW3" s="199"/>
      <c r="OVA3" s="199"/>
      <c r="OVE3" s="199"/>
      <c r="OVI3" s="199"/>
      <c r="OVM3" s="199"/>
      <c r="OVQ3" s="199"/>
      <c r="OVU3" s="199"/>
      <c r="OVY3" s="199"/>
      <c r="OWC3" s="199"/>
      <c r="OWG3" s="199"/>
      <c r="OWK3" s="199"/>
      <c r="OWO3" s="199"/>
      <c r="OWS3" s="199"/>
      <c r="OWW3" s="199"/>
      <c r="OXA3" s="199"/>
      <c r="OXE3" s="199"/>
      <c r="OXI3" s="199"/>
      <c r="OXM3" s="199"/>
      <c r="OXQ3" s="199"/>
      <c r="OXU3" s="199"/>
      <c r="OXY3" s="199"/>
      <c r="OYC3" s="199"/>
      <c r="OYG3" s="199"/>
      <c r="OYK3" s="199"/>
      <c r="OYO3" s="199"/>
      <c r="OYS3" s="199"/>
      <c r="OYW3" s="199"/>
      <c r="OZA3" s="199"/>
      <c r="OZE3" s="199"/>
      <c r="OZI3" s="199"/>
      <c r="OZM3" s="199"/>
      <c r="OZQ3" s="199"/>
      <c r="OZU3" s="199"/>
      <c r="OZY3" s="199"/>
      <c r="PAC3" s="199"/>
      <c r="PAG3" s="199"/>
      <c r="PAK3" s="199"/>
      <c r="PAO3" s="199"/>
      <c r="PAS3" s="199"/>
      <c r="PAW3" s="199"/>
      <c r="PBA3" s="199"/>
      <c r="PBE3" s="199"/>
      <c r="PBI3" s="199"/>
      <c r="PBM3" s="199"/>
      <c r="PBQ3" s="199"/>
      <c r="PBU3" s="199"/>
      <c r="PBY3" s="199"/>
      <c r="PCC3" s="199"/>
      <c r="PCG3" s="199"/>
      <c r="PCK3" s="199"/>
      <c r="PCO3" s="199"/>
      <c r="PCS3" s="199"/>
      <c r="PCW3" s="199"/>
      <c r="PDA3" s="199"/>
      <c r="PDE3" s="199"/>
      <c r="PDI3" s="199"/>
      <c r="PDM3" s="199"/>
      <c r="PDQ3" s="199"/>
      <c r="PDU3" s="199"/>
      <c r="PDY3" s="199"/>
      <c r="PEC3" s="199"/>
      <c r="PEG3" s="199"/>
      <c r="PEK3" s="199"/>
      <c r="PEO3" s="199"/>
      <c r="PES3" s="199"/>
      <c r="PEW3" s="199"/>
      <c r="PFA3" s="199"/>
      <c r="PFE3" s="199"/>
      <c r="PFI3" s="199"/>
      <c r="PFM3" s="199"/>
      <c r="PFQ3" s="199"/>
      <c r="PFU3" s="199"/>
      <c r="PFY3" s="199"/>
      <c r="PGC3" s="199"/>
      <c r="PGG3" s="199"/>
      <c r="PGK3" s="199"/>
      <c r="PGO3" s="199"/>
      <c r="PGS3" s="199"/>
      <c r="PGW3" s="199"/>
      <c r="PHA3" s="199"/>
      <c r="PHE3" s="199"/>
      <c r="PHI3" s="199"/>
      <c r="PHM3" s="199"/>
      <c r="PHQ3" s="199"/>
      <c r="PHU3" s="199"/>
      <c r="PHY3" s="199"/>
      <c r="PIC3" s="199"/>
      <c r="PIG3" s="199"/>
      <c r="PIK3" s="199"/>
      <c r="PIO3" s="199"/>
      <c r="PIS3" s="199"/>
      <c r="PIW3" s="199"/>
      <c r="PJA3" s="199"/>
      <c r="PJE3" s="199"/>
      <c r="PJI3" s="199"/>
      <c r="PJM3" s="199"/>
      <c r="PJQ3" s="199"/>
      <c r="PJU3" s="199"/>
      <c r="PJY3" s="199"/>
      <c r="PKC3" s="199"/>
      <c r="PKG3" s="199"/>
      <c r="PKK3" s="199"/>
      <c r="PKO3" s="199"/>
      <c r="PKS3" s="199"/>
      <c r="PKW3" s="199"/>
      <c r="PLA3" s="199"/>
      <c r="PLE3" s="199"/>
      <c r="PLI3" s="199"/>
      <c r="PLM3" s="199"/>
      <c r="PLQ3" s="199"/>
      <c r="PLU3" s="199"/>
      <c r="PLY3" s="199"/>
      <c r="PMC3" s="199"/>
      <c r="PMG3" s="199"/>
      <c r="PMK3" s="199"/>
      <c r="PMO3" s="199"/>
      <c r="PMS3" s="199"/>
      <c r="PMW3" s="199"/>
      <c r="PNA3" s="199"/>
      <c r="PNE3" s="199"/>
      <c r="PNI3" s="199"/>
      <c r="PNM3" s="199"/>
      <c r="PNQ3" s="199"/>
      <c r="PNU3" s="199"/>
      <c r="PNY3" s="199"/>
      <c r="POC3" s="199"/>
      <c r="POG3" s="199"/>
      <c r="POK3" s="199"/>
      <c r="POO3" s="199"/>
      <c r="POS3" s="199"/>
      <c r="POW3" s="199"/>
      <c r="PPA3" s="199"/>
      <c r="PPE3" s="199"/>
      <c r="PPI3" s="199"/>
      <c r="PPM3" s="199"/>
      <c r="PPQ3" s="199"/>
      <c r="PPU3" s="199"/>
      <c r="PPY3" s="199"/>
      <c r="PQC3" s="199"/>
      <c r="PQG3" s="199"/>
      <c r="PQK3" s="199"/>
      <c r="PQO3" s="199"/>
      <c r="PQS3" s="199"/>
      <c r="PQW3" s="199"/>
      <c r="PRA3" s="199"/>
      <c r="PRE3" s="199"/>
      <c r="PRI3" s="199"/>
      <c r="PRM3" s="199"/>
      <c r="PRQ3" s="199"/>
      <c r="PRU3" s="199"/>
      <c r="PRY3" s="199"/>
      <c r="PSC3" s="199"/>
      <c r="PSG3" s="199"/>
      <c r="PSK3" s="199"/>
      <c r="PSO3" s="199"/>
      <c r="PSS3" s="199"/>
      <c r="PSW3" s="199"/>
      <c r="PTA3" s="199"/>
      <c r="PTE3" s="199"/>
      <c r="PTI3" s="199"/>
      <c r="PTM3" s="199"/>
      <c r="PTQ3" s="199"/>
      <c r="PTU3" s="199"/>
      <c r="PTY3" s="199"/>
      <c r="PUC3" s="199"/>
      <c r="PUG3" s="199"/>
      <c r="PUK3" s="199"/>
      <c r="PUO3" s="199"/>
      <c r="PUS3" s="199"/>
      <c r="PUW3" s="199"/>
      <c r="PVA3" s="199"/>
      <c r="PVE3" s="199"/>
      <c r="PVI3" s="199"/>
      <c r="PVM3" s="199"/>
      <c r="PVQ3" s="199"/>
      <c r="PVU3" s="199"/>
      <c r="PVY3" s="199"/>
      <c r="PWC3" s="199"/>
      <c r="PWG3" s="199"/>
      <c r="PWK3" s="199"/>
      <c r="PWO3" s="199"/>
      <c r="PWS3" s="199"/>
      <c r="PWW3" s="199"/>
      <c r="PXA3" s="199"/>
      <c r="PXE3" s="199"/>
      <c r="PXI3" s="199"/>
      <c r="PXM3" s="199"/>
      <c r="PXQ3" s="199"/>
      <c r="PXU3" s="199"/>
      <c r="PXY3" s="199"/>
      <c r="PYC3" s="199"/>
      <c r="PYG3" s="199"/>
      <c r="PYK3" s="199"/>
      <c r="PYO3" s="199"/>
      <c r="PYS3" s="199"/>
      <c r="PYW3" s="199"/>
      <c r="PZA3" s="199"/>
      <c r="PZE3" s="199"/>
      <c r="PZI3" s="199"/>
      <c r="PZM3" s="199"/>
      <c r="PZQ3" s="199"/>
      <c r="PZU3" s="199"/>
      <c r="PZY3" s="199"/>
      <c r="QAC3" s="199"/>
      <c r="QAG3" s="199"/>
      <c r="QAK3" s="199"/>
      <c r="QAO3" s="199"/>
      <c r="QAS3" s="199"/>
      <c r="QAW3" s="199"/>
      <c r="QBA3" s="199"/>
      <c r="QBE3" s="199"/>
      <c r="QBI3" s="199"/>
      <c r="QBM3" s="199"/>
      <c r="QBQ3" s="199"/>
      <c r="QBU3" s="199"/>
      <c r="QBY3" s="199"/>
      <c r="QCC3" s="199"/>
      <c r="QCG3" s="199"/>
      <c r="QCK3" s="199"/>
      <c r="QCO3" s="199"/>
      <c r="QCS3" s="199"/>
      <c r="QCW3" s="199"/>
      <c r="QDA3" s="199"/>
      <c r="QDE3" s="199"/>
      <c r="QDI3" s="199"/>
      <c r="QDM3" s="199"/>
      <c r="QDQ3" s="199"/>
      <c r="QDU3" s="199"/>
      <c r="QDY3" s="199"/>
      <c r="QEC3" s="199"/>
      <c r="QEG3" s="199"/>
      <c r="QEK3" s="199"/>
      <c r="QEO3" s="199"/>
      <c r="QES3" s="199"/>
      <c r="QEW3" s="199"/>
      <c r="QFA3" s="199"/>
      <c r="QFE3" s="199"/>
      <c r="QFI3" s="199"/>
      <c r="QFM3" s="199"/>
      <c r="QFQ3" s="199"/>
      <c r="QFU3" s="199"/>
      <c r="QFY3" s="199"/>
      <c r="QGC3" s="199"/>
      <c r="QGG3" s="199"/>
      <c r="QGK3" s="199"/>
      <c r="QGO3" s="199"/>
      <c r="QGS3" s="199"/>
      <c r="QGW3" s="199"/>
      <c r="QHA3" s="199"/>
      <c r="QHE3" s="199"/>
      <c r="QHI3" s="199"/>
      <c r="QHM3" s="199"/>
      <c r="QHQ3" s="199"/>
      <c r="QHU3" s="199"/>
      <c r="QHY3" s="199"/>
      <c r="QIC3" s="199"/>
      <c r="QIG3" s="199"/>
      <c r="QIK3" s="199"/>
      <c r="QIO3" s="199"/>
      <c r="QIS3" s="199"/>
      <c r="QIW3" s="199"/>
      <c r="QJA3" s="199"/>
      <c r="QJE3" s="199"/>
      <c r="QJI3" s="199"/>
      <c r="QJM3" s="199"/>
      <c r="QJQ3" s="199"/>
      <c r="QJU3" s="199"/>
      <c r="QJY3" s="199"/>
      <c r="QKC3" s="199"/>
      <c r="QKG3" s="199"/>
      <c r="QKK3" s="199"/>
      <c r="QKO3" s="199"/>
      <c r="QKS3" s="199"/>
      <c r="QKW3" s="199"/>
      <c r="QLA3" s="199"/>
      <c r="QLE3" s="199"/>
      <c r="QLI3" s="199"/>
      <c r="QLM3" s="199"/>
      <c r="QLQ3" s="199"/>
      <c r="QLU3" s="199"/>
      <c r="QLY3" s="199"/>
      <c r="QMC3" s="199"/>
      <c r="QMG3" s="199"/>
      <c r="QMK3" s="199"/>
      <c r="QMO3" s="199"/>
      <c r="QMS3" s="199"/>
      <c r="QMW3" s="199"/>
      <c r="QNA3" s="199"/>
      <c r="QNE3" s="199"/>
      <c r="QNI3" s="199"/>
      <c r="QNM3" s="199"/>
      <c r="QNQ3" s="199"/>
      <c r="QNU3" s="199"/>
      <c r="QNY3" s="199"/>
      <c r="QOC3" s="199"/>
      <c r="QOG3" s="199"/>
      <c r="QOK3" s="199"/>
      <c r="QOO3" s="199"/>
      <c r="QOS3" s="199"/>
      <c r="QOW3" s="199"/>
      <c r="QPA3" s="199"/>
      <c r="QPE3" s="199"/>
      <c r="QPI3" s="199"/>
      <c r="QPM3" s="199"/>
      <c r="QPQ3" s="199"/>
      <c r="QPU3" s="199"/>
      <c r="QPY3" s="199"/>
      <c r="QQC3" s="199"/>
      <c r="QQG3" s="199"/>
      <c r="QQK3" s="199"/>
      <c r="QQO3" s="199"/>
      <c r="QQS3" s="199"/>
      <c r="QQW3" s="199"/>
      <c r="QRA3" s="199"/>
      <c r="QRE3" s="199"/>
      <c r="QRI3" s="199"/>
      <c r="QRM3" s="199"/>
      <c r="QRQ3" s="199"/>
      <c r="QRU3" s="199"/>
      <c r="QRY3" s="199"/>
      <c r="QSC3" s="199"/>
      <c r="QSG3" s="199"/>
      <c r="QSK3" s="199"/>
      <c r="QSO3" s="199"/>
      <c r="QSS3" s="199"/>
      <c r="QSW3" s="199"/>
      <c r="QTA3" s="199"/>
      <c r="QTE3" s="199"/>
      <c r="QTI3" s="199"/>
      <c r="QTM3" s="199"/>
      <c r="QTQ3" s="199"/>
      <c r="QTU3" s="199"/>
      <c r="QTY3" s="199"/>
      <c r="QUC3" s="199"/>
      <c r="QUG3" s="199"/>
      <c r="QUK3" s="199"/>
      <c r="QUO3" s="199"/>
      <c r="QUS3" s="199"/>
      <c r="QUW3" s="199"/>
      <c r="QVA3" s="199"/>
      <c r="QVE3" s="199"/>
      <c r="QVI3" s="199"/>
      <c r="QVM3" s="199"/>
      <c r="QVQ3" s="199"/>
      <c r="QVU3" s="199"/>
      <c r="QVY3" s="199"/>
      <c r="QWC3" s="199"/>
      <c r="QWG3" s="199"/>
      <c r="QWK3" s="199"/>
      <c r="QWO3" s="199"/>
      <c r="QWS3" s="199"/>
      <c r="QWW3" s="199"/>
      <c r="QXA3" s="199"/>
      <c r="QXE3" s="199"/>
      <c r="QXI3" s="199"/>
      <c r="QXM3" s="199"/>
      <c r="QXQ3" s="199"/>
      <c r="QXU3" s="199"/>
      <c r="QXY3" s="199"/>
      <c r="QYC3" s="199"/>
      <c r="QYG3" s="199"/>
      <c r="QYK3" s="199"/>
      <c r="QYO3" s="199"/>
      <c r="QYS3" s="199"/>
      <c r="QYW3" s="199"/>
      <c r="QZA3" s="199"/>
      <c r="QZE3" s="199"/>
      <c r="QZI3" s="199"/>
      <c r="QZM3" s="199"/>
      <c r="QZQ3" s="199"/>
      <c r="QZU3" s="199"/>
      <c r="QZY3" s="199"/>
      <c r="RAC3" s="199"/>
      <c r="RAG3" s="199"/>
      <c r="RAK3" s="199"/>
      <c r="RAO3" s="199"/>
      <c r="RAS3" s="199"/>
      <c r="RAW3" s="199"/>
      <c r="RBA3" s="199"/>
      <c r="RBE3" s="199"/>
      <c r="RBI3" s="199"/>
      <c r="RBM3" s="199"/>
      <c r="RBQ3" s="199"/>
      <c r="RBU3" s="199"/>
      <c r="RBY3" s="199"/>
      <c r="RCC3" s="199"/>
      <c r="RCG3" s="199"/>
      <c r="RCK3" s="199"/>
      <c r="RCO3" s="199"/>
      <c r="RCS3" s="199"/>
      <c r="RCW3" s="199"/>
      <c r="RDA3" s="199"/>
      <c r="RDE3" s="199"/>
      <c r="RDI3" s="199"/>
      <c r="RDM3" s="199"/>
      <c r="RDQ3" s="199"/>
      <c r="RDU3" s="199"/>
      <c r="RDY3" s="199"/>
      <c r="REC3" s="199"/>
      <c r="REG3" s="199"/>
      <c r="REK3" s="199"/>
      <c r="REO3" s="199"/>
      <c r="RES3" s="199"/>
      <c r="REW3" s="199"/>
      <c r="RFA3" s="199"/>
      <c r="RFE3" s="199"/>
      <c r="RFI3" s="199"/>
      <c r="RFM3" s="199"/>
      <c r="RFQ3" s="199"/>
      <c r="RFU3" s="199"/>
      <c r="RFY3" s="199"/>
      <c r="RGC3" s="199"/>
      <c r="RGG3" s="199"/>
      <c r="RGK3" s="199"/>
      <c r="RGO3" s="199"/>
      <c r="RGS3" s="199"/>
      <c r="RGW3" s="199"/>
      <c r="RHA3" s="199"/>
      <c r="RHE3" s="199"/>
      <c r="RHI3" s="199"/>
      <c r="RHM3" s="199"/>
      <c r="RHQ3" s="199"/>
      <c r="RHU3" s="199"/>
      <c r="RHY3" s="199"/>
      <c r="RIC3" s="199"/>
      <c r="RIG3" s="199"/>
      <c r="RIK3" s="199"/>
      <c r="RIO3" s="199"/>
      <c r="RIS3" s="199"/>
      <c r="RIW3" s="199"/>
      <c r="RJA3" s="199"/>
      <c r="RJE3" s="199"/>
      <c r="RJI3" s="199"/>
      <c r="RJM3" s="199"/>
      <c r="RJQ3" s="199"/>
      <c r="RJU3" s="199"/>
      <c r="RJY3" s="199"/>
      <c r="RKC3" s="199"/>
      <c r="RKG3" s="199"/>
      <c r="RKK3" s="199"/>
      <c r="RKO3" s="199"/>
      <c r="RKS3" s="199"/>
      <c r="RKW3" s="199"/>
      <c r="RLA3" s="199"/>
      <c r="RLE3" s="199"/>
      <c r="RLI3" s="199"/>
      <c r="RLM3" s="199"/>
      <c r="RLQ3" s="199"/>
      <c r="RLU3" s="199"/>
      <c r="RLY3" s="199"/>
      <c r="RMC3" s="199"/>
      <c r="RMG3" s="199"/>
      <c r="RMK3" s="199"/>
      <c r="RMO3" s="199"/>
      <c r="RMS3" s="199"/>
      <c r="RMW3" s="199"/>
      <c r="RNA3" s="199"/>
      <c r="RNE3" s="199"/>
      <c r="RNI3" s="199"/>
      <c r="RNM3" s="199"/>
      <c r="RNQ3" s="199"/>
      <c r="RNU3" s="199"/>
      <c r="RNY3" s="199"/>
      <c r="ROC3" s="199"/>
      <c r="ROG3" s="199"/>
      <c r="ROK3" s="199"/>
      <c r="ROO3" s="199"/>
      <c r="ROS3" s="199"/>
      <c r="ROW3" s="199"/>
      <c r="RPA3" s="199"/>
      <c r="RPE3" s="199"/>
      <c r="RPI3" s="199"/>
      <c r="RPM3" s="199"/>
      <c r="RPQ3" s="199"/>
      <c r="RPU3" s="199"/>
      <c r="RPY3" s="199"/>
      <c r="RQC3" s="199"/>
      <c r="RQG3" s="199"/>
      <c r="RQK3" s="199"/>
      <c r="RQO3" s="199"/>
      <c r="RQS3" s="199"/>
      <c r="RQW3" s="199"/>
      <c r="RRA3" s="199"/>
      <c r="RRE3" s="199"/>
      <c r="RRI3" s="199"/>
      <c r="RRM3" s="199"/>
      <c r="RRQ3" s="199"/>
      <c r="RRU3" s="199"/>
      <c r="RRY3" s="199"/>
      <c r="RSC3" s="199"/>
      <c r="RSG3" s="199"/>
      <c r="RSK3" s="199"/>
      <c r="RSO3" s="199"/>
      <c r="RSS3" s="199"/>
      <c r="RSW3" s="199"/>
      <c r="RTA3" s="199"/>
      <c r="RTE3" s="199"/>
      <c r="RTI3" s="199"/>
      <c r="RTM3" s="199"/>
      <c r="RTQ3" s="199"/>
      <c r="RTU3" s="199"/>
      <c r="RTY3" s="199"/>
      <c r="RUC3" s="199"/>
      <c r="RUG3" s="199"/>
      <c r="RUK3" s="199"/>
      <c r="RUO3" s="199"/>
      <c r="RUS3" s="199"/>
      <c r="RUW3" s="199"/>
      <c r="RVA3" s="199"/>
      <c r="RVE3" s="199"/>
      <c r="RVI3" s="199"/>
      <c r="RVM3" s="199"/>
      <c r="RVQ3" s="199"/>
      <c r="RVU3" s="199"/>
      <c r="RVY3" s="199"/>
      <c r="RWC3" s="199"/>
      <c r="RWG3" s="199"/>
      <c r="RWK3" s="199"/>
      <c r="RWO3" s="199"/>
      <c r="RWS3" s="199"/>
      <c r="RWW3" s="199"/>
      <c r="RXA3" s="199"/>
      <c r="RXE3" s="199"/>
      <c r="RXI3" s="199"/>
      <c r="RXM3" s="199"/>
      <c r="RXQ3" s="199"/>
      <c r="RXU3" s="199"/>
      <c r="RXY3" s="199"/>
      <c r="RYC3" s="199"/>
      <c r="RYG3" s="199"/>
      <c r="RYK3" s="199"/>
      <c r="RYO3" s="199"/>
      <c r="RYS3" s="199"/>
      <c r="RYW3" s="199"/>
      <c r="RZA3" s="199"/>
      <c r="RZE3" s="199"/>
      <c r="RZI3" s="199"/>
      <c r="RZM3" s="199"/>
      <c r="RZQ3" s="199"/>
      <c r="RZU3" s="199"/>
      <c r="RZY3" s="199"/>
      <c r="SAC3" s="199"/>
      <c r="SAG3" s="199"/>
      <c r="SAK3" s="199"/>
      <c r="SAO3" s="199"/>
      <c r="SAS3" s="199"/>
      <c r="SAW3" s="199"/>
      <c r="SBA3" s="199"/>
      <c r="SBE3" s="199"/>
      <c r="SBI3" s="199"/>
      <c r="SBM3" s="199"/>
      <c r="SBQ3" s="199"/>
      <c r="SBU3" s="199"/>
      <c r="SBY3" s="199"/>
      <c r="SCC3" s="199"/>
      <c r="SCG3" s="199"/>
      <c r="SCK3" s="199"/>
      <c r="SCO3" s="199"/>
      <c r="SCS3" s="199"/>
      <c r="SCW3" s="199"/>
      <c r="SDA3" s="199"/>
      <c r="SDE3" s="199"/>
      <c r="SDI3" s="199"/>
      <c r="SDM3" s="199"/>
      <c r="SDQ3" s="199"/>
      <c r="SDU3" s="199"/>
      <c r="SDY3" s="199"/>
      <c r="SEC3" s="199"/>
      <c r="SEG3" s="199"/>
      <c r="SEK3" s="199"/>
      <c r="SEO3" s="199"/>
      <c r="SES3" s="199"/>
      <c r="SEW3" s="199"/>
      <c r="SFA3" s="199"/>
      <c r="SFE3" s="199"/>
      <c r="SFI3" s="199"/>
      <c r="SFM3" s="199"/>
      <c r="SFQ3" s="199"/>
      <c r="SFU3" s="199"/>
      <c r="SFY3" s="199"/>
      <c r="SGC3" s="199"/>
      <c r="SGG3" s="199"/>
      <c r="SGK3" s="199"/>
      <c r="SGO3" s="199"/>
      <c r="SGS3" s="199"/>
      <c r="SGW3" s="199"/>
      <c r="SHA3" s="199"/>
      <c r="SHE3" s="199"/>
      <c r="SHI3" s="199"/>
      <c r="SHM3" s="199"/>
      <c r="SHQ3" s="199"/>
      <c r="SHU3" s="199"/>
      <c r="SHY3" s="199"/>
      <c r="SIC3" s="199"/>
      <c r="SIG3" s="199"/>
      <c r="SIK3" s="199"/>
      <c r="SIO3" s="199"/>
      <c r="SIS3" s="199"/>
      <c r="SIW3" s="199"/>
      <c r="SJA3" s="199"/>
      <c r="SJE3" s="199"/>
      <c r="SJI3" s="199"/>
      <c r="SJM3" s="199"/>
      <c r="SJQ3" s="199"/>
      <c r="SJU3" s="199"/>
      <c r="SJY3" s="199"/>
      <c r="SKC3" s="199"/>
      <c r="SKG3" s="199"/>
      <c r="SKK3" s="199"/>
      <c r="SKO3" s="199"/>
      <c r="SKS3" s="199"/>
      <c r="SKW3" s="199"/>
      <c r="SLA3" s="199"/>
      <c r="SLE3" s="199"/>
      <c r="SLI3" s="199"/>
      <c r="SLM3" s="199"/>
      <c r="SLQ3" s="199"/>
      <c r="SLU3" s="199"/>
      <c r="SLY3" s="199"/>
      <c r="SMC3" s="199"/>
      <c r="SMG3" s="199"/>
      <c r="SMK3" s="199"/>
      <c r="SMO3" s="199"/>
      <c r="SMS3" s="199"/>
      <c r="SMW3" s="199"/>
      <c r="SNA3" s="199"/>
      <c r="SNE3" s="199"/>
      <c r="SNI3" s="199"/>
      <c r="SNM3" s="199"/>
      <c r="SNQ3" s="199"/>
      <c r="SNU3" s="199"/>
      <c r="SNY3" s="199"/>
      <c r="SOC3" s="199"/>
      <c r="SOG3" s="199"/>
      <c r="SOK3" s="199"/>
      <c r="SOO3" s="199"/>
      <c r="SOS3" s="199"/>
      <c r="SOW3" s="199"/>
      <c r="SPA3" s="199"/>
      <c r="SPE3" s="199"/>
      <c r="SPI3" s="199"/>
      <c r="SPM3" s="199"/>
      <c r="SPQ3" s="199"/>
      <c r="SPU3" s="199"/>
      <c r="SPY3" s="199"/>
      <c r="SQC3" s="199"/>
      <c r="SQG3" s="199"/>
      <c r="SQK3" s="199"/>
      <c r="SQO3" s="199"/>
      <c r="SQS3" s="199"/>
      <c r="SQW3" s="199"/>
      <c r="SRA3" s="199"/>
      <c r="SRE3" s="199"/>
      <c r="SRI3" s="199"/>
      <c r="SRM3" s="199"/>
      <c r="SRQ3" s="199"/>
      <c r="SRU3" s="199"/>
      <c r="SRY3" s="199"/>
      <c r="SSC3" s="199"/>
      <c r="SSG3" s="199"/>
      <c r="SSK3" s="199"/>
      <c r="SSO3" s="199"/>
      <c r="SSS3" s="199"/>
      <c r="SSW3" s="199"/>
      <c r="STA3" s="199"/>
      <c r="STE3" s="199"/>
      <c r="STI3" s="199"/>
      <c r="STM3" s="199"/>
      <c r="STQ3" s="199"/>
      <c r="STU3" s="199"/>
      <c r="STY3" s="199"/>
      <c r="SUC3" s="199"/>
      <c r="SUG3" s="199"/>
      <c r="SUK3" s="199"/>
      <c r="SUO3" s="199"/>
      <c r="SUS3" s="199"/>
      <c r="SUW3" s="199"/>
      <c r="SVA3" s="199"/>
      <c r="SVE3" s="199"/>
      <c r="SVI3" s="199"/>
      <c r="SVM3" s="199"/>
      <c r="SVQ3" s="199"/>
      <c r="SVU3" s="199"/>
      <c r="SVY3" s="199"/>
      <c r="SWC3" s="199"/>
      <c r="SWG3" s="199"/>
      <c r="SWK3" s="199"/>
      <c r="SWO3" s="199"/>
      <c r="SWS3" s="199"/>
      <c r="SWW3" s="199"/>
      <c r="SXA3" s="199"/>
      <c r="SXE3" s="199"/>
      <c r="SXI3" s="199"/>
      <c r="SXM3" s="199"/>
      <c r="SXQ3" s="199"/>
      <c r="SXU3" s="199"/>
      <c r="SXY3" s="199"/>
      <c r="SYC3" s="199"/>
      <c r="SYG3" s="199"/>
      <c r="SYK3" s="199"/>
      <c r="SYO3" s="199"/>
      <c r="SYS3" s="199"/>
      <c r="SYW3" s="199"/>
      <c r="SZA3" s="199"/>
      <c r="SZE3" s="199"/>
      <c r="SZI3" s="199"/>
      <c r="SZM3" s="199"/>
      <c r="SZQ3" s="199"/>
      <c r="SZU3" s="199"/>
      <c r="SZY3" s="199"/>
      <c r="TAC3" s="199"/>
      <c r="TAG3" s="199"/>
      <c r="TAK3" s="199"/>
      <c r="TAO3" s="199"/>
      <c r="TAS3" s="199"/>
      <c r="TAW3" s="199"/>
      <c r="TBA3" s="199"/>
      <c r="TBE3" s="199"/>
      <c r="TBI3" s="199"/>
      <c r="TBM3" s="199"/>
      <c r="TBQ3" s="199"/>
      <c r="TBU3" s="199"/>
      <c r="TBY3" s="199"/>
      <c r="TCC3" s="199"/>
      <c r="TCG3" s="199"/>
      <c r="TCK3" s="199"/>
      <c r="TCO3" s="199"/>
      <c r="TCS3" s="199"/>
      <c r="TCW3" s="199"/>
      <c r="TDA3" s="199"/>
      <c r="TDE3" s="199"/>
      <c r="TDI3" s="199"/>
      <c r="TDM3" s="199"/>
      <c r="TDQ3" s="199"/>
      <c r="TDU3" s="199"/>
      <c r="TDY3" s="199"/>
      <c r="TEC3" s="199"/>
      <c r="TEG3" s="199"/>
      <c r="TEK3" s="199"/>
      <c r="TEO3" s="199"/>
      <c r="TES3" s="199"/>
      <c r="TEW3" s="199"/>
      <c r="TFA3" s="199"/>
      <c r="TFE3" s="199"/>
      <c r="TFI3" s="199"/>
      <c r="TFM3" s="199"/>
      <c r="TFQ3" s="199"/>
      <c r="TFU3" s="199"/>
      <c r="TFY3" s="199"/>
      <c r="TGC3" s="199"/>
      <c r="TGG3" s="199"/>
      <c r="TGK3" s="199"/>
      <c r="TGO3" s="199"/>
      <c r="TGS3" s="199"/>
      <c r="TGW3" s="199"/>
      <c r="THA3" s="199"/>
      <c r="THE3" s="199"/>
      <c r="THI3" s="199"/>
      <c r="THM3" s="199"/>
      <c r="THQ3" s="199"/>
      <c r="THU3" s="199"/>
      <c r="THY3" s="199"/>
      <c r="TIC3" s="199"/>
      <c r="TIG3" s="199"/>
      <c r="TIK3" s="199"/>
      <c r="TIO3" s="199"/>
      <c r="TIS3" s="199"/>
      <c r="TIW3" s="199"/>
      <c r="TJA3" s="199"/>
      <c r="TJE3" s="199"/>
      <c r="TJI3" s="199"/>
      <c r="TJM3" s="199"/>
      <c r="TJQ3" s="199"/>
      <c r="TJU3" s="199"/>
      <c r="TJY3" s="199"/>
      <c r="TKC3" s="199"/>
      <c r="TKG3" s="199"/>
      <c r="TKK3" s="199"/>
      <c r="TKO3" s="199"/>
      <c r="TKS3" s="199"/>
      <c r="TKW3" s="199"/>
      <c r="TLA3" s="199"/>
      <c r="TLE3" s="199"/>
      <c r="TLI3" s="199"/>
      <c r="TLM3" s="199"/>
      <c r="TLQ3" s="199"/>
      <c r="TLU3" s="199"/>
      <c r="TLY3" s="199"/>
      <c r="TMC3" s="199"/>
      <c r="TMG3" s="199"/>
      <c r="TMK3" s="199"/>
      <c r="TMO3" s="199"/>
      <c r="TMS3" s="199"/>
      <c r="TMW3" s="199"/>
      <c r="TNA3" s="199"/>
      <c r="TNE3" s="199"/>
      <c r="TNI3" s="199"/>
      <c r="TNM3" s="199"/>
      <c r="TNQ3" s="199"/>
      <c r="TNU3" s="199"/>
      <c r="TNY3" s="199"/>
      <c r="TOC3" s="199"/>
      <c r="TOG3" s="199"/>
      <c r="TOK3" s="199"/>
      <c r="TOO3" s="199"/>
      <c r="TOS3" s="199"/>
      <c r="TOW3" s="199"/>
      <c r="TPA3" s="199"/>
      <c r="TPE3" s="199"/>
      <c r="TPI3" s="199"/>
      <c r="TPM3" s="199"/>
      <c r="TPQ3" s="199"/>
      <c r="TPU3" s="199"/>
      <c r="TPY3" s="199"/>
      <c r="TQC3" s="199"/>
      <c r="TQG3" s="199"/>
      <c r="TQK3" s="199"/>
      <c r="TQO3" s="199"/>
      <c r="TQS3" s="199"/>
      <c r="TQW3" s="199"/>
      <c r="TRA3" s="199"/>
      <c r="TRE3" s="199"/>
      <c r="TRI3" s="199"/>
      <c r="TRM3" s="199"/>
      <c r="TRQ3" s="199"/>
      <c r="TRU3" s="199"/>
      <c r="TRY3" s="199"/>
      <c r="TSC3" s="199"/>
      <c r="TSG3" s="199"/>
      <c r="TSK3" s="199"/>
      <c r="TSO3" s="199"/>
      <c r="TSS3" s="199"/>
      <c r="TSW3" s="199"/>
      <c r="TTA3" s="199"/>
      <c r="TTE3" s="199"/>
      <c r="TTI3" s="199"/>
      <c r="TTM3" s="199"/>
      <c r="TTQ3" s="199"/>
      <c r="TTU3" s="199"/>
      <c r="TTY3" s="199"/>
      <c r="TUC3" s="199"/>
      <c r="TUG3" s="199"/>
      <c r="TUK3" s="199"/>
      <c r="TUO3" s="199"/>
      <c r="TUS3" s="199"/>
      <c r="TUW3" s="199"/>
      <c r="TVA3" s="199"/>
      <c r="TVE3" s="199"/>
      <c r="TVI3" s="199"/>
      <c r="TVM3" s="199"/>
      <c r="TVQ3" s="199"/>
      <c r="TVU3" s="199"/>
      <c r="TVY3" s="199"/>
      <c r="TWC3" s="199"/>
      <c r="TWG3" s="199"/>
      <c r="TWK3" s="199"/>
      <c r="TWO3" s="199"/>
      <c r="TWS3" s="199"/>
      <c r="TWW3" s="199"/>
      <c r="TXA3" s="199"/>
      <c r="TXE3" s="199"/>
      <c r="TXI3" s="199"/>
      <c r="TXM3" s="199"/>
      <c r="TXQ3" s="199"/>
      <c r="TXU3" s="199"/>
      <c r="TXY3" s="199"/>
      <c r="TYC3" s="199"/>
      <c r="TYG3" s="199"/>
      <c r="TYK3" s="199"/>
      <c r="TYO3" s="199"/>
      <c r="TYS3" s="199"/>
      <c r="TYW3" s="199"/>
      <c r="TZA3" s="199"/>
      <c r="TZE3" s="199"/>
      <c r="TZI3" s="199"/>
      <c r="TZM3" s="199"/>
      <c r="TZQ3" s="199"/>
      <c r="TZU3" s="199"/>
      <c r="TZY3" s="199"/>
      <c r="UAC3" s="199"/>
      <c r="UAG3" s="199"/>
      <c r="UAK3" s="199"/>
      <c r="UAO3" s="199"/>
      <c r="UAS3" s="199"/>
      <c r="UAW3" s="199"/>
      <c r="UBA3" s="199"/>
      <c r="UBE3" s="199"/>
      <c r="UBI3" s="199"/>
      <c r="UBM3" s="199"/>
      <c r="UBQ3" s="199"/>
      <c r="UBU3" s="199"/>
      <c r="UBY3" s="199"/>
      <c r="UCC3" s="199"/>
      <c r="UCG3" s="199"/>
      <c r="UCK3" s="199"/>
      <c r="UCO3" s="199"/>
      <c r="UCS3" s="199"/>
      <c r="UCW3" s="199"/>
      <c r="UDA3" s="199"/>
      <c r="UDE3" s="199"/>
      <c r="UDI3" s="199"/>
      <c r="UDM3" s="199"/>
      <c r="UDQ3" s="199"/>
      <c r="UDU3" s="199"/>
      <c r="UDY3" s="199"/>
      <c r="UEC3" s="199"/>
      <c r="UEG3" s="199"/>
      <c r="UEK3" s="199"/>
      <c r="UEO3" s="199"/>
      <c r="UES3" s="199"/>
      <c r="UEW3" s="199"/>
      <c r="UFA3" s="199"/>
      <c r="UFE3" s="199"/>
      <c r="UFI3" s="199"/>
      <c r="UFM3" s="199"/>
      <c r="UFQ3" s="199"/>
      <c r="UFU3" s="199"/>
      <c r="UFY3" s="199"/>
      <c r="UGC3" s="199"/>
      <c r="UGG3" s="199"/>
      <c r="UGK3" s="199"/>
      <c r="UGO3" s="199"/>
      <c r="UGS3" s="199"/>
      <c r="UGW3" s="199"/>
      <c r="UHA3" s="199"/>
      <c r="UHE3" s="199"/>
      <c r="UHI3" s="199"/>
      <c r="UHM3" s="199"/>
      <c r="UHQ3" s="199"/>
      <c r="UHU3" s="199"/>
      <c r="UHY3" s="199"/>
      <c r="UIC3" s="199"/>
      <c r="UIG3" s="199"/>
      <c r="UIK3" s="199"/>
      <c r="UIO3" s="199"/>
      <c r="UIS3" s="199"/>
      <c r="UIW3" s="199"/>
      <c r="UJA3" s="199"/>
      <c r="UJE3" s="199"/>
      <c r="UJI3" s="199"/>
      <c r="UJM3" s="199"/>
      <c r="UJQ3" s="199"/>
      <c r="UJU3" s="199"/>
      <c r="UJY3" s="199"/>
      <c r="UKC3" s="199"/>
      <c r="UKG3" s="199"/>
      <c r="UKK3" s="199"/>
      <c r="UKO3" s="199"/>
      <c r="UKS3" s="199"/>
      <c r="UKW3" s="199"/>
      <c r="ULA3" s="199"/>
      <c r="ULE3" s="199"/>
      <c r="ULI3" s="199"/>
      <c r="ULM3" s="199"/>
      <c r="ULQ3" s="199"/>
      <c r="ULU3" s="199"/>
      <c r="ULY3" s="199"/>
      <c r="UMC3" s="199"/>
      <c r="UMG3" s="199"/>
      <c r="UMK3" s="199"/>
      <c r="UMO3" s="199"/>
      <c r="UMS3" s="199"/>
      <c r="UMW3" s="199"/>
      <c r="UNA3" s="199"/>
      <c r="UNE3" s="199"/>
      <c r="UNI3" s="199"/>
      <c r="UNM3" s="199"/>
      <c r="UNQ3" s="199"/>
      <c r="UNU3" s="199"/>
      <c r="UNY3" s="199"/>
      <c r="UOC3" s="199"/>
      <c r="UOG3" s="199"/>
      <c r="UOK3" s="199"/>
      <c r="UOO3" s="199"/>
      <c r="UOS3" s="199"/>
      <c r="UOW3" s="199"/>
      <c r="UPA3" s="199"/>
      <c r="UPE3" s="199"/>
      <c r="UPI3" s="199"/>
      <c r="UPM3" s="199"/>
      <c r="UPQ3" s="199"/>
      <c r="UPU3" s="199"/>
      <c r="UPY3" s="199"/>
      <c r="UQC3" s="199"/>
      <c r="UQG3" s="199"/>
      <c r="UQK3" s="199"/>
      <c r="UQO3" s="199"/>
      <c r="UQS3" s="199"/>
      <c r="UQW3" s="199"/>
      <c r="URA3" s="199"/>
      <c r="URE3" s="199"/>
      <c r="URI3" s="199"/>
      <c r="URM3" s="199"/>
      <c r="URQ3" s="199"/>
      <c r="URU3" s="199"/>
      <c r="URY3" s="199"/>
      <c r="USC3" s="199"/>
      <c r="USG3" s="199"/>
      <c r="USK3" s="199"/>
      <c r="USO3" s="199"/>
      <c r="USS3" s="199"/>
      <c r="USW3" s="199"/>
      <c r="UTA3" s="199"/>
      <c r="UTE3" s="199"/>
      <c r="UTI3" s="199"/>
      <c r="UTM3" s="199"/>
      <c r="UTQ3" s="199"/>
      <c r="UTU3" s="199"/>
      <c r="UTY3" s="199"/>
      <c r="UUC3" s="199"/>
      <c r="UUG3" s="199"/>
      <c r="UUK3" s="199"/>
      <c r="UUO3" s="199"/>
      <c r="UUS3" s="199"/>
      <c r="UUW3" s="199"/>
      <c r="UVA3" s="199"/>
      <c r="UVE3" s="199"/>
      <c r="UVI3" s="199"/>
      <c r="UVM3" s="199"/>
      <c r="UVQ3" s="199"/>
      <c r="UVU3" s="199"/>
      <c r="UVY3" s="199"/>
      <c r="UWC3" s="199"/>
      <c r="UWG3" s="199"/>
      <c r="UWK3" s="199"/>
      <c r="UWO3" s="199"/>
      <c r="UWS3" s="199"/>
      <c r="UWW3" s="199"/>
      <c r="UXA3" s="199"/>
      <c r="UXE3" s="199"/>
      <c r="UXI3" s="199"/>
      <c r="UXM3" s="199"/>
      <c r="UXQ3" s="199"/>
      <c r="UXU3" s="199"/>
      <c r="UXY3" s="199"/>
      <c r="UYC3" s="199"/>
      <c r="UYG3" s="199"/>
      <c r="UYK3" s="199"/>
      <c r="UYO3" s="199"/>
      <c r="UYS3" s="199"/>
      <c r="UYW3" s="199"/>
      <c r="UZA3" s="199"/>
      <c r="UZE3" s="199"/>
      <c r="UZI3" s="199"/>
      <c r="UZM3" s="199"/>
      <c r="UZQ3" s="199"/>
      <c r="UZU3" s="199"/>
      <c r="UZY3" s="199"/>
      <c r="VAC3" s="199"/>
      <c r="VAG3" s="199"/>
      <c r="VAK3" s="199"/>
      <c r="VAO3" s="199"/>
      <c r="VAS3" s="199"/>
      <c r="VAW3" s="199"/>
      <c r="VBA3" s="199"/>
      <c r="VBE3" s="199"/>
      <c r="VBI3" s="199"/>
      <c r="VBM3" s="199"/>
      <c r="VBQ3" s="199"/>
      <c r="VBU3" s="199"/>
      <c r="VBY3" s="199"/>
      <c r="VCC3" s="199"/>
      <c r="VCG3" s="199"/>
      <c r="VCK3" s="199"/>
      <c r="VCO3" s="199"/>
      <c r="VCS3" s="199"/>
      <c r="VCW3" s="199"/>
      <c r="VDA3" s="199"/>
      <c r="VDE3" s="199"/>
      <c r="VDI3" s="199"/>
      <c r="VDM3" s="199"/>
      <c r="VDQ3" s="199"/>
      <c r="VDU3" s="199"/>
      <c r="VDY3" s="199"/>
      <c r="VEC3" s="199"/>
      <c r="VEG3" s="199"/>
      <c r="VEK3" s="199"/>
      <c r="VEO3" s="199"/>
      <c r="VES3" s="199"/>
      <c r="VEW3" s="199"/>
      <c r="VFA3" s="199"/>
      <c r="VFE3" s="199"/>
      <c r="VFI3" s="199"/>
      <c r="VFM3" s="199"/>
      <c r="VFQ3" s="199"/>
      <c r="VFU3" s="199"/>
      <c r="VFY3" s="199"/>
      <c r="VGC3" s="199"/>
      <c r="VGG3" s="199"/>
      <c r="VGK3" s="199"/>
      <c r="VGO3" s="199"/>
      <c r="VGS3" s="199"/>
      <c r="VGW3" s="199"/>
      <c r="VHA3" s="199"/>
      <c r="VHE3" s="199"/>
      <c r="VHI3" s="199"/>
      <c r="VHM3" s="199"/>
      <c r="VHQ3" s="199"/>
      <c r="VHU3" s="199"/>
      <c r="VHY3" s="199"/>
      <c r="VIC3" s="199"/>
      <c r="VIG3" s="199"/>
      <c r="VIK3" s="199"/>
      <c r="VIO3" s="199"/>
      <c r="VIS3" s="199"/>
      <c r="VIW3" s="199"/>
      <c r="VJA3" s="199"/>
      <c r="VJE3" s="199"/>
      <c r="VJI3" s="199"/>
      <c r="VJM3" s="199"/>
      <c r="VJQ3" s="199"/>
      <c r="VJU3" s="199"/>
      <c r="VJY3" s="199"/>
      <c r="VKC3" s="199"/>
      <c r="VKG3" s="199"/>
      <c r="VKK3" s="199"/>
      <c r="VKO3" s="199"/>
      <c r="VKS3" s="199"/>
      <c r="VKW3" s="199"/>
      <c r="VLA3" s="199"/>
      <c r="VLE3" s="199"/>
      <c r="VLI3" s="199"/>
      <c r="VLM3" s="199"/>
      <c r="VLQ3" s="199"/>
      <c r="VLU3" s="199"/>
      <c r="VLY3" s="199"/>
      <c r="VMC3" s="199"/>
      <c r="VMG3" s="199"/>
      <c r="VMK3" s="199"/>
      <c r="VMO3" s="199"/>
      <c r="VMS3" s="199"/>
      <c r="VMW3" s="199"/>
      <c r="VNA3" s="199"/>
      <c r="VNE3" s="199"/>
      <c r="VNI3" s="199"/>
      <c r="VNM3" s="199"/>
      <c r="VNQ3" s="199"/>
      <c r="VNU3" s="199"/>
      <c r="VNY3" s="199"/>
      <c r="VOC3" s="199"/>
      <c r="VOG3" s="199"/>
      <c r="VOK3" s="199"/>
      <c r="VOO3" s="199"/>
      <c r="VOS3" s="199"/>
      <c r="VOW3" s="199"/>
      <c r="VPA3" s="199"/>
      <c r="VPE3" s="199"/>
      <c r="VPI3" s="199"/>
      <c r="VPM3" s="199"/>
      <c r="VPQ3" s="199"/>
      <c r="VPU3" s="199"/>
      <c r="VPY3" s="199"/>
      <c r="VQC3" s="199"/>
      <c r="VQG3" s="199"/>
      <c r="VQK3" s="199"/>
      <c r="VQO3" s="199"/>
      <c r="VQS3" s="199"/>
      <c r="VQW3" s="199"/>
      <c r="VRA3" s="199"/>
      <c r="VRE3" s="199"/>
      <c r="VRI3" s="199"/>
      <c r="VRM3" s="199"/>
      <c r="VRQ3" s="199"/>
      <c r="VRU3" s="199"/>
      <c r="VRY3" s="199"/>
      <c r="VSC3" s="199"/>
      <c r="VSG3" s="199"/>
      <c r="VSK3" s="199"/>
      <c r="VSO3" s="199"/>
      <c r="VSS3" s="199"/>
      <c r="VSW3" s="199"/>
      <c r="VTA3" s="199"/>
      <c r="VTE3" s="199"/>
      <c r="VTI3" s="199"/>
      <c r="VTM3" s="199"/>
      <c r="VTQ3" s="199"/>
      <c r="VTU3" s="199"/>
      <c r="VTY3" s="199"/>
      <c r="VUC3" s="199"/>
      <c r="VUG3" s="199"/>
      <c r="VUK3" s="199"/>
      <c r="VUO3" s="199"/>
      <c r="VUS3" s="199"/>
      <c r="VUW3" s="199"/>
      <c r="VVA3" s="199"/>
      <c r="VVE3" s="199"/>
      <c r="VVI3" s="199"/>
      <c r="VVM3" s="199"/>
      <c r="VVQ3" s="199"/>
      <c r="VVU3" s="199"/>
      <c r="VVY3" s="199"/>
      <c r="VWC3" s="199"/>
      <c r="VWG3" s="199"/>
      <c r="VWK3" s="199"/>
      <c r="VWO3" s="199"/>
      <c r="VWS3" s="199"/>
      <c r="VWW3" s="199"/>
      <c r="VXA3" s="199"/>
      <c r="VXE3" s="199"/>
      <c r="VXI3" s="199"/>
      <c r="VXM3" s="199"/>
      <c r="VXQ3" s="199"/>
      <c r="VXU3" s="199"/>
      <c r="VXY3" s="199"/>
      <c r="VYC3" s="199"/>
      <c r="VYG3" s="199"/>
      <c r="VYK3" s="199"/>
      <c r="VYO3" s="199"/>
      <c r="VYS3" s="199"/>
      <c r="VYW3" s="199"/>
      <c r="VZA3" s="199"/>
      <c r="VZE3" s="199"/>
      <c r="VZI3" s="199"/>
      <c r="VZM3" s="199"/>
      <c r="VZQ3" s="199"/>
      <c r="VZU3" s="199"/>
      <c r="VZY3" s="199"/>
      <c r="WAC3" s="199"/>
      <c r="WAG3" s="199"/>
      <c r="WAK3" s="199"/>
      <c r="WAO3" s="199"/>
      <c r="WAS3" s="199"/>
      <c r="WAW3" s="199"/>
      <c r="WBA3" s="199"/>
      <c r="WBE3" s="199"/>
      <c r="WBI3" s="199"/>
      <c r="WBM3" s="199"/>
      <c r="WBQ3" s="199"/>
      <c r="WBU3" s="199"/>
      <c r="WBY3" s="199"/>
      <c r="WCC3" s="199"/>
      <c r="WCG3" s="199"/>
      <c r="WCK3" s="199"/>
      <c r="WCO3" s="199"/>
      <c r="WCS3" s="199"/>
      <c r="WCW3" s="199"/>
      <c r="WDA3" s="199"/>
      <c r="WDE3" s="199"/>
      <c r="WDI3" s="199"/>
      <c r="WDM3" s="199"/>
      <c r="WDQ3" s="199"/>
      <c r="WDU3" s="199"/>
      <c r="WDY3" s="199"/>
      <c r="WEC3" s="199"/>
      <c r="WEG3" s="199"/>
      <c r="WEK3" s="199"/>
      <c r="WEO3" s="199"/>
      <c r="WES3" s="199"/>
      <c r="WEW3" s="199"/>
      <c r="WFA3" s="199"/>
      <c r="WFE3" s="199"/>
      <c r="WFI3" s="199"/>
      <c r="WFM3" s="199"/>
      <c r="WFQ3" s="199"/>
      <c r="WFU3" s="199"/>
      <c r="WFY3" s="199"/>
      <c r="WGC3" s="199"/>
      <c r="WGG3" s="199"/>
      <c r="WGK3" s="199"/>
      <c r="WGO3" s="199"/>
      <c r="WGS3" s="199"/>
      <c r="WGW3" s="199"/>
      <c r="WHA3" s="199"/>
      <c r="WHE3" s="199"/>
      <c r="WHI3" s="199"/>
      <c r="WHM3" s="199"/>
      <c r="WHQ3" s="199"/>
      <c r="WHU3" s="199"/>
      <c r="WHY3" s="199"/>
      <c r="WIC3" s="199"/>
      <c r="WIG3" s="199"/>
      <c r="WIK3" s="199"/>
      <c r="WIO3" s="199"/>
      <c r="WIS3" s="199"/>
      <c r="WIW3" s="199"/>
      <c r="WJA3" s="199"/>
      <c r="WJE3" s="199"/>
      <c r="WJI3" s="199"/>
      <c r="WJM3" s="199"/>
      <c r="WJQ3" s="199"/>
      <c r="WJU3" s="199"/>
      <c r="WJY3" s="199"/>
      <c r="WKC3" s="199"/>
      <c r="WKG3" s="199"/>
      <c r="WKK3" s="199"/>
      <c r="WKO3" s="199"/>
      <c r="WKS3" s="199"/>
      <c r="WKW3" s="199"/>
      <c r="WLA3" s="199"/>
      <c r="WLE3" s="199"/>
      <c r="WLI3" s="199"/>
      <c r="WLM3" s="199"/>
      <c r="WLQ3" s="199"/>
      <c r="WLU3" s="199"/>
      <c r="WLY3" s="199"/>
      <c r="WMC3" s="199"/>
      <c r="WMG3" s="199"/>
      <c r="WMK3" s="199"/>
      <c r="WMO3" s="199"/>
      <c r="WMS3" s="199"/>
      <c r="WMW3" s="199"/>
      <c r="WNA3" s="199"/>
      <c r="WNE3" s="199"/>
      <c r="WNI3" s="199"/>
      <c r="WNM3" s="199"/>
      <c r="WNQ3" s="199"/>
      <c r="WNU3" s="199"/>
      <c r="WNY3" s="199"/>
      <c r="WOC3" s="199"/>
      <c r="WOG3" s="199"/>
      <c r="WOK3" s="199"/>
      <c r="WOO3" s="199"/>
      <c r="WOS3" s="199"/>
      <c r="WOW3" s="199"/>
      <c r="WPA3" s="199"/>
      <c r="WPE3" s="199"/>
      <c r="WPI3" s="199"/>
      <c r="WPM3" s="199"/>
      <c r="WPQ3" s="199"/>
      <c r="WPU3" s="199"/>
      <c r="WPY3" s="199"/>
      <c r="WQC3" s="199"/>
      <c r="WQG3" s="199"/>
      <c r="WQK3" s="199"/>
      <c r="WQO3" s="199"/>
      <c r="WQS3" s="199"/>
      <c r="WQW3" s="199"/>
      <c r="WRA3" s="199"/>
      <c r="WRE3" s="199"/>
      <c r="WRI3" s="199"/>
      <c r="WRM3" s="199"/>
      <c r="WRQ3" s="199"/>
      <c r="WRU3" s="199"/>
      <c r="WRY3" s="199"/>
      <c r="WSC3" s="199"/>
      <c r="WSG3" s="199"/>
      <c r="WSK3" s="199"/>
      <c r="WSO3" s="199"/>
      <c r="WSS3" s="199"/>
      <c r="WSW3" s="199"/>
      <c r="WTA3" s="199"/>
      <c r="WTE3" s="199"/>
      <c r="WTI3" s="199"/>
      <c r="WTM3" s="199"/>
      <c r="WTQ3" s="199"/>
      <c r="WTU3" s="199"/>
      <c r="WTY3" s="199"/>
      <c r="WUC3" s="199"/>
      <c r="WUG3" s="199"/>
      <c r="WUK3" s="199"/>
      <c r="WUO3" s="199"/>
      <c r="WUS3" s="199"/>
      <c r="WUW3" s="199"/>
      <c r="WVA3" s="199"/>
      <c r="WVE3" s="199"/>
      <c r="WVI3" s="199"/>
      <c r="WVM3" s="199"/>
      <c r="WVQ3" s="199"/>
      <c r="WVU3" s="199"/>
      <c r="WVY3" s="199"/>
      <c r="WWC3" s="199"/>
      <c r="WWG3" s="199"/>
      <c r="WWK3" s="199"/>
      <c r="WWO3" s="199"/>
      <c r="WWS3" s="199"/>
      <c r="WWW3" s="199"/>
      <c r="WXA3" s="199"/>
      <c r="WXE3" s="199"/>
      <c r="WXI3" s="199"/>
      <c r="WXM3" s="199"/>
      <c r="WXQ3" s="199"/>
      <c r="WXU3" s="199"/>
      <c r="WXY3" s="199"/>
      <c r="WYC3" s="199"/>
      <c r="WYG3" s="199"/>
      <c r="WYK3" s="199"/>
      <c r="WYO3" s="199"/>
      <c r="WYS3" s="199"/>
      <c r="WYW3" s="199"/>
      <c r="WZA3" s="199"/>
      <c r="WZE3" s="199"/>
      <c r="WZI3" s="199"/>
      <c r="WZM3" s="199"/>
      <c r="WZQ3" s="199"/>
      <c r="WZU3" s="199"/>
      <c r="WZY3" s="199"/>
      <c r="XAC3" s="199"/>
      <c r="XAG3" s="199"/>
      <c r="XAK3" s="199"/>
      <c r="XAO3" s="199"/>
      <c r="XAS3" s="199"/>
      <c r="XAW3" s="199"/>
      <c r="XBA3" s="199"/>
      <c r="XBE3" s="199"/>
      <c r="XBI3" s="199"/>
      <c r="XBM3" s="199"/>
      <c r="XBQ3" s="199"/>
      <c r="XBU3" s="199"/>
      <c r="XBY3" s="199"/>
      <c r="XCC3" s="199"/>
      <c r="XCG3" s="199"/>
      <c r="XCK3" s="199"/>
      <c r="XCO3" s="199"/>
      <c r="XCS3" s="199"/>
      <c r="XCW3" s="199"/>
      <c r="XDA3" s="199"/>
      <c r="XDE3" s="199"/>
      <c r="XDI3" s="199"/>
      <c r="XDM3" s="199"/>
      <c r="XDQ3" s="199"/>
      <c r="XDU3" s="199"/>
      <c r="XDY3" s="199"/>
      <c r="XEC3" s="199"/>
      <c r="XEG3" s="199"/>
      <c r="XEK3" s="199"/>
      <c r="XEO3" s="199"/>
      <c r="XES3" s="199"/>
      <c r="XEW3" s="199"/>
      <c r="XFA3" s="199"/>
    </row>
    <row r="4" spans="1:1021 1025:2045 2049:3069 3073:4093 4097:5117 5121:6141 6145:7165 7169:8189 8193:9213 9217:10237 10241:11261 11265:12285 12289:13309 13313:14333 14337:15357 15361:16381" x14ac:dyDescent="0.25">
      <c r="A4" s="210" t="s">
        <v>12</v>
      </c>
      <c r="B4" s="211">
        <v>1.8540999999999992</v>
      </c>
      <c r="C4" s="211">
        <v>1.8548999999999991</v>
      </c>
      <c r="D4" s="211">
        <v>1.9750999999999994</v>
      </c>
      <c r="E4" s="211">
        <v>2.0002999999999997</v>
      </c>
      <c r="F4" s="211">
        <v>1.9492999999999991</v>
      </c>
      <c r="G4" s="211">
        <v>1.9478999999999993</v>
      </c>
      <c r="H4" s="211">
        <v>2.0831999999999993</v>
      </c>
      <c r="I4" s="211">
        <v>1.8950999999999996</v>
      </c>
      <c r="J4" s="211">
        <v>1.7249000000000001</v>
      </c>
      <c r="K4" s="211">
        <v>1.7172999999999992</v>
      </c>
      <c r="L4" s="211">
        <v>1.6724999999999992</v>
      </c>
      <c r="M4" s="211">
        <v>1.5304</v>
      </c>
      <c r="N4" s="211">
        <v>1.7748999999999995</v>
      </c>
      <c r="O4" s="211">
        <v>1.7633000000000001</v>
      </c>
      <c r="P4" s="211">
        <v>1.7643</v>
      </c>
      <c r="Q4" s="211">
        <v>1.7000999999999993</v>
      </c>
      <c r="R4" s="211">
        <v>1.6427999999999996</v>
      </c>
      <c r="S4" s="211">
        <v>1.6200999999999997</v>
      </c>
      <c r="T4" s="211">
        <v>1.6430000000000002</v>
      </c>
      <c r="U4" s="211">
        <v>1.6440999999999999</v>
      </c>
      <c r="V4" s="211">
        <v>1.6150000000000002</v>
      </c>
      <c r="W4" s="211">
        <v>1.5711999999999999</v>
      </c>
    </row>
    <row r="5" spans="1:1021 1025:2045 2049:3069 3073:4093 4097:5117 5121:6141 6145:7165 7169:8189 8193:9213 9217:10237 10241:11261 11265:12285 12289:13309 13313:14333 14337:15357 15361:16381" x14ac:dyDescent="0.25">
      <c r="A5" s="210" t="s">
        <v>4</v>
      </c>
      <c r="B5" s="211"/>
      <c r="C5" s="211"/>
      <c r="D5" s="211"/>
      <c r="E5" s="211"/>
      <c r="F5" s="211"/>
      <c r="G5" s="211"/>
      <c r="H5" s="211"/>
      <c r="I5" s="211"/>
      <c r="J5" s="211"/>
      <c r="K5" s="211">
        <v>1.2423999999999999</v>
      </c>
      <c r="L5" s="211">
        <v>1.2766999999999999</v>
      </c>
      <c r="M5" s="211">
        <v>1.4063000000000001</v>
      </c>
      <c r="N5" s="211">
        <v>1.4248999999999998</v>
      </c>
      <c r="O5" s="211">
        <v>1.3266</v>
      </c>
      <c r="P5" s="211">
        <v>1.3675999999999997</v>
      </c>
      <c r="Q5" s="211">
        <v>1.3267999999999995</v>
      </c>
      <c r="R5" s="211">
        <v>1.3400999999999994</v>
      </c>
      <c r="S5" s="211">
        <v>1.3502999999999996</v>
      </c>
      <c r="T5" s="211">
        <v>1.3240999999999996</v>
      </c>
      <c r="U5" s="211">
        <v>1.5768</v>
      </c>
      <c r="V5" s="211">
        <v>1.5245999999999995</v>
      </c>
      <c r="W5" s="211">
        <v>1.6055999999999995</v>
      </c>
    </row>
    <row r="6" spans="1:1021 1025:2045 2049:3069 3073:4093 4097:5117 5121:6141 6145:7165 7169:8189 8193:9213 9217:10237 10241:11261 11265:12285 12289:13309 13313:14333 14337:15357 15361:16381" x14ac:dyDescent="0.25">
      <c r="A6" s="210" t="s">
        <v>13</v>
      </c>
      <c r="B6" s="211"/>
      <c r="C6" s="211"/>
      <c r="D6" s="211"/>
      <c r="E6" s="211"/>
      <c r="F6" s="211">
        <v>1.8800999999999997</v>
      </c>
      <c r="G6" s="211">
        <v>2.2943000000000002</v>
      </c>
      <c r="H6" s="211">
        <v>2.5581000000000005</v>
      </c>
      <c r="I6" s="211">
        <v>1.6532999999999995</v>
      </c>
      <c r="J6" s="211">
        <v>1.7494999999999998</v>
      </c>
      <c r="K6" s="211">
        <v>1.6056999999999995</v>
      </c>
      <c r="L6" s="211">
        <v>1.4314999999999998</v>
      </c>
      <c r="M6" s="211">
        <v>1.3829999999999996</v>
      </c>
      <c r="N6" s="211">
        <v>1.2911000000000004</v>
      </c>
      <c r="O6" s="211">
        <v>1.5948000000000002</v>
      </c>
      <c r="P6" s="211">
        <v>1.6927999999999996</v>
      </c>
      <c r="Q6" s="211">
        <v>1.7542</v>
      </c>
      <c r="R6" s="211">
        <v>1.5824999999999998</v>
      </c>
      <c r="S6" s="211">
        <v>1.6490999999999996</v>
      </c>
      <c r="T6" s="211">
        <v>1.6958</v>
      </c>
      <c r="U6" s="211">
        <v>1.6491999999999996</v>
      </c>
      <c r="V6" s="211">
        <v>1.7429999999999999</v>
      </c>
      <c r="W6" s="211">
        <v>1.7969000000000002</v>
      </c>
    </row>
    <row r="7" spans="1:1021 1025:2045 2049:3069 3073:4093 4097:5117 5121:6141 6145:7165 7169:8189 8193:9213 9217:10237 10241:11261 11265:12285 12289:13309 13313:14333 14337:15357 15361:16381" x14ac:dyDescent="0.25">
      <c r="A7" s="210" t="s">
        <v>15</v>
      </c>
      <c r="B7" s="211">
        <v>1.2426999999999999</v>
      </c>
      <c r="C7" s="211">
        <v>1.2926999999999997</v>
      </c>
      <c r="D7" s="211">
        <v>1.3049999999999995</v>
      </c>
      <c r="E7" s="211">
        <v>1.3606999999999998</v>
      </c>
      <c r="F7" s="211">
        <v>1.3959999999999995</v>
      </c>
      <c r="G7" s="211">
        <v>1.4694999999999996</v>
      </c>
      <c r="H7" s="211">
        <v>1.4683999999999995</v>
      </c>
      <c r="I7" s="211">
        <v>1.5112000000000003</v>
      </c>
      <c r="J7" s="211">
        <v>1.5773999999999999</v>
      </c>
      <c r="K7" s="211">
        <v>1.6157000000000001</v>
      </c>
      <c r="L7" s="211">
        <v>1.6544000000000001</v>
      </c>
      <c r="M7" s="211">
        <v>1.6336999999999997</v>
      </c>
      <c r="N7" s="211">
        <v>1.6963000000000001</v>
      </c>
      <c r="O7" s="211">
        <v>1.6330000000000002</v>
      </c>
      <c r="P7" s="211">
        <v>1.6137999999999997</v>
      </c>
      <c r="Q7" s="211">
        <v>1.6527999999999996</v>
      </c>
      <c r="R7" s="211">
        <v>1.8798999999999997</v>
      </c>
      <c r="S7" s="211">
        <v>1.9740000000000002</v>
      </c>
      <c r="T7" s="211">
        <v>2.1909999999999998</v>
      </c>
      <c r="U7" s="211">
        <v>1.8409999999999995</v>
      </c>
      <c r="V7" s="211">
        <v>1.9064000000000003</v>
      </c>
      <c r="W7" s="211">
        <v>1.9501999999999999</v>
      </c>
    </row>
    <row r="8" spans="1:1021 1025:2045 2049:3069 3073:4093 4097:5117 5121:6141 6145:7165 7169:8189 8193:9213 9217:10237 10241:11261 11265:12285 12289:13309 13313:14333 14337:15357 15361:16381" x14ac:dyDescent="0.25">
      <c r="A8" s="210" t="s">
        <v>149</v>
      </c>
      <c r="B8" s="211"/>
      <c r="C8" s="211"/>
      <c r="D8" s="211"/>
      <c r="E8" s="211"/>
      <c r="F8" s="211"/>
      <c r="G8" s="211">
        <v>2.063899999999999</v>
      </c>
      <c r="H8" s="211">
        <v>2.2858000000000001</v>
      </c>
      <c r="I8" s="211">
        <v>2.1994000000000002</v>
      </c>
      <c r="J8" s="211">
        <v>2.4397999999999995</v>
      </c>
      <c r="K8" s="211">
        <v>1.7013999999999998</v>
      </c>
      <c r="L8" s="211">
        <v>1.5769</v>
      </c>
      <c r="M8" s="211">
        <v>1.7890000000000001</v>
      </c>
      <c r="N8" s="211">
        <v>1.4419</v>
      </c>
      <c r="O8" s="211">
        <v>1.6257999999999999</v>
      </c>
      <c r="P8" s="211">
        <v>1.6391000000000002</v>
      </c>
      <c r="Q8" s="211">
        <v>1.8807</v>
      </c>
      <c r="R8" s="211">
        <v>1.6876999999999995</v>
      </c>
      <c r="S8" s="211">
        <v>1.7063999999999995</v>
      </c>
      <c r="T8" s="211">
        <v>1.6226999999999996</v>
      </c>
      <c r="U8" s="211">
        <v>1.5753999999999999</v>
      </c>
      <c r="V8" s="211">
        <v>1.6497999999999997</v>
      </c>
      <c r="W8" s="211">
        <v>1.5569999999999993</v>
      </c>
    </row>
    <row r="9" spans="1:1021 1025:2045 2049:3069 3073:4093 4097:5117 5121:6141 6145:7165 7169:8189 8193:9213 9217:10237 10241:11261 11265:12285 12289:13309 13313:14333 14337:15357 15361:16381" x14ac:dyDescent="0.25">
      <c r="A9" s="210" t="s">
        <v>150</v>
      </c>
      <c r="B9" s="211">
        <v>3.4774000000000003</v>
      </c>
      <c r="C9" s="211">
        <v>3.6770999999999998</v>
      </c>
      <c r="D9" s="211">
        <v>3.6260999999999992</v>
      </c>
      <c r="E9" s="211">
        <v>3.7732000000000001</v>
      </c>
      <c r="F9" s="211">
        <v>3.8512999999999993</v>
      </c>
      <c r="G9" s="211">
        <v>3.8063000000000016</v>
      </c>
      <c r="H9" s="211">
        <v>3.5212000000000003</v>
      </c>
      <c r="I9" s="211">
        <v>3.3544</v>
      </c>
      <c r="J9" s="211">
        <v>3.4430999999999998</v>
      </c>
      <c r="K9" s="211">
        <v>3.3628</v>
      </c>
      <c r="L9" s="211">
        <v>3.1279999999999992</v>
      </c>
      <c r="M9" s="211">
        <v>3.0180999999999996</v>
      </c>
      <c r="N9" s="211">
        <v>3.0360999999999998</v>
      </c>
      <c r="O9" s="211">
        <v>2.7113000000000005</v>
      </c>
      <c r="P9" s="211">
        <v>2.9577999999999998</v>
      </c>
      <c r="Q9" s="211">
        <v>2.6549</v>
      </c>
      <c r="R9" s="211">
        <v>2.6259999999999999</v>
      </c>
      <c r="S9" s="211">
        <v>2.5086999999999997</v>
      </c>
      <c r="T9" s="211">
        <v>2.3559999999999999</v>
      </c>
      <c r="U9" s="211">
        <v>2.3779000000000003</v>
      </c>
      <c r="V9" s="211">
        <v>2.1095000000000002</v>
      </c>
      <c r="W9" s="211">
        <v>2.2819999999999991</v>
      </c>
    </row>
    <row r="10" spans="1:1021 1025:2045 2049:3069 3073:4093 4097:5117 5121:6141 6145:7165 7169:8189 8193:9213 9217:10237 10241:11261 11265:12285 12289:13309 13313:14333 14337:15357 15361:16381" x14ac:dyDescent="0.25">
      <c r="A10" s="210" t="s">
        <v>17</v>
      </c>
      <c r="B10" s="211">
        <v>2.6475999999999997</v>
      </c>
      <c r="C10" s="211">
        <v>2.9820000000000007</v>
      </c>
      <c r="D10" s="211">
        <v>3.1336999999999997</v>
      </c>
      <c r="E10" s="211">
        <v>3.1319999999999997</v>
      </c>
      <c r="F10" s="211">
        <v>2.8817000000000004</v>
      </c>
      <c r="G10" s="211">
        <v>3.2810000000000006</v>
      </c>
      <c r="H10" s="211">
        <v>2.3677000000000006</v>
      </c>
      <c r="I10" s="211">
        <v>2.0873999999999997</v>
      </c>
      <c r="J10" s="211">
        <v>2.1766999999999994</v>
      </c>
      <c r="K10" s="211">
        <v>1.9192</v>
      </c>
      <c r="L10" s="211">
        <v>1.8571000000000002</v>
      </c>
      <c r="M10" s="211">
        <v>1.7927999999999995</v>
      </c>
      <c r="N10" s="211">
        <v>1.8057999999999992</v>
      </c>
      <c r="O10" s="211">
        <v>1.8222999999999998</v>
      </c>
      <c r="P10" s="211">
        <v>1.7419</v>
      </c>
      <c r="Q10" s="211">
        <v>1.7264999999999999</v>
      </c>
      <c r="R10" s="211">
        <v>1.7637999999999994</v>
      </c>
      <c r="S10" s="211">
        <v>1.7903999999999993</v>
      </c>
      <c r="T10" s="211">
        <v>1.7697999999999994</v>
      </c>
      <c r="U10" s="211">
        <v>1.7627999999999999</v>
      </c>
      <c r="V10" s="211">
        <v>1.7286999999999995</v>
      </c>
      <c r="W10" s="211">
        <v>1.7584</v>
      </c>
    </row>
    <row r="11" spans="1:1021 1025:2045 2049:3069 3073:4093 4097:5117 5121:6141 6145:7165 7169:8189 8193:9213 9217:10237 10241:11261 11265:12285 12289:13309 13313:14333 14337:15357 15361:16381" x14ac:dyDescent="0.25">
      <c r="A11" s="210" t="s">
        <v>25</v>
      </c>
      <c r="B11" s="211">
        <v>1.8794999999999997</v>
      </c>
      <c r="C11" s="211">
        <v>1.9197999999999991</v>
      </c>
      <c r="D11" s="211">
        <v>1.9944</v>
      </c>
      <c r="E11" s="211">
        <v>2.1225999999999994</v>
      </c>
      <c r="F11" s="211">
        <v>2.0033999999999996</v>
      </c>
      <c r="G11" s="211">
        <v>2.0309999999999997</v>
      </c>
      <c r="H11" s="211">
        <v>2.1463999999999985</v>
      </c>
      <c r="I11" s="211"/>
      <c r="J11" s="211"/>
      <c r="K11" s="211"/>
      <c r="L11" s="211"/>
      <c r="M11" s="211"/>
      <c r="N11" s="211">
        <v>3.0248999999999997</v>
      </c>
      <c r="O11" s="211"/>
      <c r="P11" s="211">
        <v>1.7752999999999999</v>
      </c>
      <c r="Q11" s="211">
        <v>1.6642999999999997</v>
      </c>
      <c r="R11" s="211">
        <v>1.7903999999999998</v>
      </c>
      <c r="S11" s="211">
        <v>1.8654999999999997</v>
      </c>
      <c r="T11" s="211">
        <v>1.9128999999999998</v>
      </c>
      <c r="U11" s="211">
        <v>2.1489999999999996</v>
      </c>
      <c r="V11" s="211">
        <v>2.0705999999999998</v>
      </c>
      <c r="W11" s="211">
        <v>1.6600999999999995</v>
      </c>
    </row>
    <row r="12" spans="1:1021 1025:2045 2049:3069 3073:4093 4097:5117 5121:6141 6145:7165 7169:8189 8193:9213 9217:10237 10241:11261 11265:12285 12289:13309 13313:14333 14337:15357 15361:16381" x14ac:dyDescent="0.25">
      <c r="A12" s="210" t="s">
        <v>2</v>
      </c>
      <c r="B12" s="211"/>
      <c r="C12" s="211"/>
      <c r="D12" s="211"/>
      <c r="E12" s="211"/>
      <c r="F12" s="211">
        <v>1.1055999999999997</v>
      </c>
      <c r="G12" s="211">
        <v>1.2221999999999997</v>
      </c>
      <c r="H12" s="211">
        <v>1.3518999999999999</v>
      </c>
      <c r="I12" s="211">
        <v>1.2191999999999998</v>
      </c>
      <c r="J12" s="211">
        <v>1.2888000000000004</v>
      </c>
      <c r="K12" s="211">
        <v>1.2449999999999999</v>
      </c>
      <c r="L12" s="211">
        <v>1.1109999999999995</v>
      </c>
      <c r="M12" s="211">
        <v>1.0663999999999996</v>
      </c>
      <c r="N12" s="211">
        <v>1.1484999999999992</v>
      </c>
      <c r="O12" s="211">
        <v>1.2125999999999997</v>
      </c>
      <c r="P12" s="211">
        <v>1.0806</v>
      </c>
      <c r="Q12" s="211">
        <v>1.1075999999999997</v>
      </c>
      <c r="R12" s="211">
        <v>1.0837999999999997</v>
      </c>
      <c r="S12" s="211">
        <v>1.1295999999999999</v>
      </c>
      <c r="T12" s="211">
        <v>1.1133</v>
      </c>
      <c r="U12" s="211">
        <v>1.0730000000000002</v>
      </c>
      <c r="V12" s="211">
        <v>1.1316000000000002</v>
      </c>
      <c r="W12" s="211">
        <v>1.1180999999999999</v>
      </c>
    </row>
    <row r="13" spans="1:1021 1025:2045 2049:3069 3073:4093 4097:5117 5121:6141 6145:7165 7169:8189 8193:9213 9217:10237 10241:11261 11265:12285 12289:13309 13313:14333 14337:15357 15361:16381" x14ac:dyDescent="0.25">
      <c r="A13" s="210" t="s">
        <v>7</v>
      </c>
      <c r="B13" s="211"/>
      <c r="C13" s="211"/>
      <c r="D13" s="211"/>
      <c r="E13" s="211"/>
      <c r="F13" s="211"/>
      <c r="G13" s="211"/>
      <c r="H13" s="211"/>
      <c r="I13" s="211">
        <v>0.6217999999999998</v>
      </c>
      <c r="J13" s="211">
        <v>0.63649999999999995</v>
      </c>
      <c r="K13" s="211">
        <v>1.7753000000000001</v>
      </c>
      <c r="L13" s="211">
        <v>0.97040000000000004</v>
      </c>
      <c r="M13" s="211">
        <v>1.4218000000000002</v>
      </c>
      <c r="N13" s="211">
        <v>1.2362999999999995</v>
      </c>
      <c r="O13" s="211">
        <v>1.6029999999999995</v>
      </c>
      <c r="P13" s="211">
        <v>1.6125999999999996</v>
      </c>
      <c r="Q13" s="211">
        <v>1.5832999999999997</v>
      </c>
      <c r="R13" s="211">
        <v>1.5886999999999993</v>
      </c>
      <c r="S13" s="211">
        <v>1.4769999999999999</v>
      </c>
      <c r="T13" s="211">
        <v>1.7096999999999998</v>
      </c>
      <c r="U13" s="211">
        <v>1.66</v>
      </c>
      <c r="V13" s="211">
        <v>1.5982999999999994</v>
      </c>
      <c r="W13" s="211">
        <v>1.7927999999999995</v>
      </c>
    </row>
    <row r="14" spans="1:1021 1025:2045 2049:3069 3073:4093 4097:5117 5121:6141 6145:7165 7169:8189 8193:9213 9217:10237 10241:11261 11265:12285 12289:13309 13313:14333 14337:15357 15361:16381" x14ac:dyDescent="0.25">
      <c r="A14" s="210" t="s">
        <v>18</v>
      </c>
      <c r="B14" s="211"/>
      <c r="C14" s="211"/>
      <c r="D14" s="211"/>
      <c r="E14" s="211"/>
      <c r="F14" s="211"/>
      <c r="G14" s="211"/>
      <c r="H14" s="211"/>
      <c r="I14" s="211"/>
      <c r="J14" s="211">
        <v>0.1535</v>
      </c>
      <c r="K14" s="211"/>
      <c r="L14" s="211">
        <v>1.4267999999999994</v>
      </c>
      <c r="M14" s="211">
        <v>1.9332999999999996</v>
      </c>
      <c r="N14" s="211"/>
      <c r="O14" s="211">
        <v>1.8654999999999988</v>
      </c>
      <c r="P14" s="211">
        <v>1.996699999999999</v>
      </c>
      <c r="Q14" s="211">
        <v>2.1268999999999996</v>
      </c>
      <c r="R14" s="211">
        <v>1.8738999999999999</v>
      </c>
      <c r="S14" s="211">
        <v>1.8640999999999994</v>
      </c>
      <c r="T14" s="211">
        <v>2.0883999999999996</v>
      </c>
      <c r="U14" s="211">
        <v>2.2075</v>
      </c>
      <c r="V14" s="211">
        <v>1.8905000000000005</v>
      </c>
      <c r="W14" s="211">
        <v>1.9032999999999993</v>
      </c>
    </row>
    <row r="15" spans="1:1021 1025:2045 2049:3069 3073:4093 4097:5117 5121:6141 6145:7165 7169:8189 8193:9213 9217:10237 10241:11261 11265:12285 12289:13309 13313:14333 14337:15357 15361:16381" x14ac:dyDescent="0.25">
      <c r="A15" s="210" t="s">
        <v>19</v>
      </c>
      <c r="B15" s="211"/>
      <c r="C15" s="211"/>
      <c r="D15" s="211"/>
      <c r="E15" s="211"/>
      <c r="F15" s="211"/>
      <c r="G15" s="211">
        <v>6.1994999999999987</v>
      </c>
      <c r="H15" s="211"/>
      <c r="I15" s="211">
        <v>4.6205999999999996</v>
      </c>
      <c r="J15" s="211">
        <v>3.7317999999999998</v>
      </c>
      <c r="K15" s="211">
        <v>3.0407999999999995</v>
      </c>
      <c r="L15" s="211">
        <v>3.4069999999999983</v>
      </c>
      <c r="M15" s="211">
        <v>2.7828999999999997</v>
      </c>
      <c r="N15" s="211">
        <v>2.1635999999999997</v>
      </c>
      <c r="O15" s="211">
        <v>2.6523999999999996</v>
      </c>
      <c r="P15" s="211">
        <v>2.0779999999999998</v>
      </c>
      <c r="Q15" s="211">
        <v>1.9808000000000003</v>
      </c>
      <c r="R15" s="211">
        <v>1.9588999999999996</v>
      </c>
      <c r="S15" s="211">
        <v>1.9444999999999995</v>
      </c>
      <c r="T15" s="211">
        <v>1.9431999999999992</v>
      </c>
      <c r="U15" s="211">
        <v>1.8325999999999998</v>
      </c>
      <c r="V15" s="211">
        <v>1.8913000000000002</v>
      </c>
      <c r="W15" s="211">
        <v>1.8760999999999997</v>
      </c>
    </row>
    <row r="16" spans="1:1021 1025:2045 2049:3069 3073:4093 4097:5117 5121:6141 6145:7165 7169:8189 8193:9213 9217:10237 10241:11261 11265:12285 12289:13309 13313:14333 14337:15357 15361:16381" x14ac:dyDescent="0.25">
      <c r="A16" s="210" t="s">
        <v>22</v>
      </c>
      <c r="B16" s="211"/>
      <c r="C16" s="211"/>
      <c r="D16" s="211"/>
      <c r="E16" s="211"/>
      <c r="F16" s="211"/>
      <c r="G16" s="211"/>
      <c r="H16" s="211"/>
      <c r="I16" s="211"/>
      <c r="J16" s="211"/>
      <c r="K16" s="211"/>
      <c r="L16" s="211"/>
      <c r="M16" s="211"/>
      <c r="N16" s="211"/>
      <c r="O16" s="211"/>
      <c r="P16" s="211"/>
      <c r="Q16" s="211">
        <v>2.0561000000000003</v>
      </c>
      <c r="R16" s="211">
        <v>1.9768999999999999</v>
      </c>
      <c r="S16" s="211">
        <v>1.9641999999999995</v>
      </c>
      <c r="T16" s="211">
        <v>2.1509999999999998</v>
      </c>
      <c r="U16" s="211">
        <v>2.1217000000000001</v>
      </c>
      <c r="V16" s="211">
        <v>2.1238000000000001</v>
      </c>
      <c r="W16" s="211">
        <v>2.1180999999999996</v>
      </c>
    </row>
    <row r="17" spans="1:23" x14ac:dyDescent="0.25">
      <c r="A17" s="210" t="s">
        <v>8</v>
      </c>
      <c r="B17" s="211">
        <v>1.8997000000000002</v>
      </c>
      <c r="C17" s="211">
        <v>1.8082999999999996</v>
      </c>
      <c r="D17" s="211">
        <v>2.0488999999999997</v>
      </c>
      <c r="E17" s="211">
        <v>2.0600999999999998</v>
      </c>
      <c r="F17" s="211">
        <v>1.9917999999999996</v>
      </c>
      <c r="G17" s="211">
        <v>2.2223000000000011</v>
      </c>
      <c r="H17" s="211">
        <v>2.356100000000001</v>
      </c>
      <c r="I17" s="211">
        <v>1.8852999999999995</v>
      </c>
      <c r="J17" s="211">
        <v>2.0309999999999997</v>
      </c>
      <c r="K17" s="211">
        <v>1.9051999999999993</v>
      </c>
      <c r="L17" s="211">
        <v>2.0437999999999996</v>
      </c>
      <c r="M17" s="211">
        <v>1.966</v>
      </c>
      <c r="N17" s="211">
        <v>1.9387999999999996</v>
      </c>
      <c r="O17" s="211">
        <v>1.8956999999999999</v>
      </c>
      <c r="P17" s="211">
        <v>1.8385999999999998</v>
      </c>
      <c r="Q17" s="211">
        <v>1.8339000000000001</v>
      </c>
      <c r="R17" s="211">
        <v>1.8223999999999998</v>
      </c>
      <c r="S17" s="211">
        <v>1.6429999999999991</v>
      </c>
      <c r="T17" s="211">
        <v>1.6109999999999993</v>
      </c>
      <c r="U17" s="211">
        <v>1.573899999999999</v>
      </c>
      <c r="V17" s="211">
        <v>1.6203999999999992</v>
      </c>
      <c r="W17" s="211">
        <v>1.5478999999999996</v>
      </c>
    </row>
    <row r="18" spans="1:23" x14ac:dyDescent="0.25">
      <c r="A18" s="210" t="s">
        <v>24</v>
      </c>
      <c r="B18" s="211">
        <v>1.4034999999999997</v>
      </c>
      <c r="C18" s="211">
        <v>2.0920999999999994</v>
      </c>
      <c r="D18" s="211">
        <v>2.1691999999999996</v>
      </c>
      <c r="E18" s="211">
        <v>2.0020999999999995</v>
      </c>
      <c r="F18" s="211">
        <v>1.6525999999999994</v>
      </c>
      <c r="G18" s="211">
        <v>1.5246999999999999</v>
      </c>
      <c r="H18" s="211">
        <v>1.7507999999999997</v>
      </c>
      <c r="I18" s="211">
        <v>1.6021000000000001</v>
      </c>
      <c r="J18" s="211">
        <v>1.2674000000000003</v>
      </c>
      <c r="K18" s="211">
        <v>1.5277999999999998</v>
      </c>
      <c r="L18" s="211">
        <v>1.1868000000000003</v>
      </c>
      <c r="M18" s="211">
        <v>1.3093000000000004</v>
      </c>
      <c r="N18" s="211">
        <v>1.2425999999999997</v>
      </c>
      <c r="O18" s="211">
        <v>1.8036000000000003</v>
      </c>
      <c r="P18" s="211">
        <v>1.5267000000000002</v>
      </c>
      <c r="Q18" s="211">
        <v>1.3144999999999996</v>
      </c>
      <c r="R18" s="211">
        <v>1.5645999999999998</v>
      </c>
      <c r="S18" s="211">
        <v>1.9521999999999999</v>
      </c>
      <c r="T18" s="211">
        <v>2.4909000000000008</v>
      </c>
      <c r="U18" s="211">
        <v>2.5156999999999998</v>
      </c>
      <c r="V18" s="211">
        <v>2.7785000000000006</v>
      </c>
      <c r="W18" s="211">
        <v>2.3157000000000001</v>
      </c>
    </row>
    <row r="19" spans="1:23" x14ac:dyDescent="0.25">
      <c r="A19" s="210" t="s">
        <v>1</v>
      </c>
      <c r="B19" s="211">
        <v>0.54520000000000013</v>
      </c>
      <c r="C19" s="211">
        <v>0.53860000000000008</v>
      </c>
      <c r="D19" s="211">
        <v>0.5793999999999998</v>
      </c>
      <c r="E19" s="211">
        <v>0.50420000000000009</v>
      </c>
      <c r="F19" s="211">
        <v>0.48179999999999995</v>
      </c>
      <c r="G19" s="211">
        <v>0.62750000000000006</v>
      </c>
      <c r="H19" s="211"/>
      <c r="I19" s="211"/>
      <c r="J19" s="211"/>
      <c r="K19" s="211"/>
      <c r="L19" s="211"/>
      <c r="M19" s="211"/>
      <c r="N19" s="211"/>
      <c r="O19" s="211">
        <v>0.93409999999999971</v>
      </c>
      <c r="P19" s="211">
        <v>0.85309999999999986</v>
      </c>
      <c r="Q19" s="211">
        <v>0.85029999999999983</v>
      </c>
      <c r="R19" s="211">
        <v>0.84259999999999979</v>
      </c>
      <c r="S19" s="211">
        <v>0.8479000000000001</v>
      </c>
      <c r="T19" s="211">
        <v>0.86659999999999981</v>
      </c>
      <c r="U19" s="211">
        <v>0.85260000000000002</v>
      </c>
      <c r="V19" s="211">
        <v>0.83399999999999996</v>
      </c>
      <c r="W19" s="211">
        <v>0.83569999999999978</v>
      </c>
    </row>
    <row r="20" spans="1:23" x14ac:dyDescent="0.25">
      <c r="A20" s="210" t="s">
        <v>3</v>
      </c>
      <c r="B20" s="211"/>
      <c r="C20" s="211">
        <v>1.1041999999999994</v>
      </c>
      <c r="D20" s="211"/>
      <c r="E20" s="211"/>
      <c r="F20" s="211">
        <v>1.1145999999999998</v>
      </c>
      <c r="G20" s="211">
        <v>1.2958000000000001</v>
      </c>
      <c r="H20" s="211">
        <v>1.3219999999999998</v>
      </c>
      <c r="I20" s="211">
        <v>1.2981</v>
      </c>
      <c r="J20" s="211">
        <v>1.2593000000000001</v>
      </c>
      <c r="K20" s="211">
        <v>1.4727000000000001</v>
      </c>
      <c r="L20" s="211">
        <v>1.4685999999999999</v>
      </c>
      <c r="M20" s="211">
        <v>1.665</v>
      </c>
      <c r="N20" s="211">
        <v>1.4137999999999997</v>
      </c>
      <c r="O20" s="211">
        <v>1.3962000000000001</v>
      </c>
      <c r="P20" s="211">
        <v>1.425</v>
      </c>
      <c r="Q20" s="211">
        <v>1.3949999999999998</v>
      </c>
      <c r="R20" s="211">
        <v>1.3524</v>
      </c>
      <c r="S20" s="211">
        <v>1.3621999999999999</v>
      </c>
      <c r="T20" s="211">
        <v>1.3574000000000002</v>
      </c>
      <c r="U20" s="211">
        <v>1.3389</v>
      </c>
      <c r="V20" s="211">
        <v>1.3757000000000001</v>
      </c>
      <c r="W20" s="211">
        <v>1.2972999999999999</v>
      </c>
    </row>
    <row r="21" spans="1:23" x14ac:dyDescent="0.25">
      <c r="A21" s="210" t="s">
        <v>10</v>
      </c>
      <c r="B21" s="211"/>
      <c r="C21" s="211">
        <v>2.8267000000000011</v>
      </c>
      <c r="D21" s="211">
        <v>3.1978000000000004</v>
      </c>
      <c r="E21" s="211">
        <v>2.2270999999999996</v>
      </c>
      <c r="F21" s="211">
        <v>2.2273000000000001</v>
      </c>
      <c r="G21" s="211">
        <v>1.5515999999999996</v>
      </c>
      <c r="H21" s="211"/>
      <c r="I21" s="211"/>
      <c r="J21" s="211"/>
      <c r="K21" s="211"/>
      <c r="L21" s="211"/>
      <c r="M21" s="211"/>
      <c r="N21" s="211"/>
      <c r="O21" s="211"/>
      <c r="P21" s="211"/>
      <c r="Q21" s="211"/>
      <c r="R21" s="211"/>
      <c r="S21" s="211">
        <v>1.3161999999999994</v>
      </c>
      <c r="T21" s="211">
        <v>1.3078999999999998</v>
      </c>
      <c r="U21" s="211">
        <v>1.2537999999999994</v>
      </c>
      <c r="V21" s="211">
        <v>1.6172999999999997</v>
      </c>
      <c r="W21" s="211">
        <v>1.3638999999999994</v>
      </c>
    </row>
    <row r="22" spans="1:23" x14ac:dyDescent="0.25">
      <c r="A22" s="210" t="s">
        <v>151</v>
      </c>
      <c r="B22" s="211"/>
      <c r="C22" s="211"/>
      <c r="D22" s="211"/>
      <c r="E22" s="211"/>
      <c r="F22" s="211"/>
      <c r="G22" s="211"/>
      <c r="H22" s="211"/>
      <c r="I22" s="211"/>
      <c r="J22" s="211"/>
      <c r="K22" s="211"/>
      <c r="L22" s="211"/>
      <c r="M22" s="211"/>
      <c r="N22" s="211">
        <v>1.3109999999999999</v>
      </c>
      <c r="O22" s="211">
        <v>1.3083999999999996</v>
      </c>
      <c r="P22" s="211">
        <v>1.3507000000000005</v>
      </c>
      <c r="Q22" s="211">
        <v>1.3546999999999996</v>
      </c>
      <c r="R22" s="211">
        <v>1.5105999999999997</v>
      </c>
      <c r="S22" s="211">
        <v>1.4269000000000001</v>
      </c>
      <c r="T22" s="211">
        <v>1.4462000000000002</v>
      </c>
      <c r="U22" s="211">
        <v>1.4567000000000001</v>
      </c>
      <c r="V22" s="211">
        <v>1.4441999999999999</v>
      </c>
      <c r="W22" s="211">
        <v>1.3959999999999995</v>
      </c>
    </row>
    <row r="23" spans="1:23" x14ac:dyDescent="0.25">
      <c r="A23" s="210" t="s">
        <v>32</v>
      </c>
      <c r="B23" s="211"/>
      <c r="C23" s="211"/>
      <c r="D23" s="211"/>
      <c r="E23" s="211"/>
      <c r="F23" s="211"/>
      <c r="G23" s="211"/>
      <c r="H23" s="211"/>
      <c r="I23" s="211"/>
      <c r="J23" s="211"/>
      <c r="K23" s="211"/>
      <c r="L23" s="211"/>
      <c r="M23" s="211"/>
      <c r="N23" s="211">
        <v>2.4631000000000003</v>
      </c>
      <c r="O23" s="211"/>
      <c r="P23" s="211"/>
      <c r="Q23" s="211"/>
      <c r="R23" s="211"/>
      <c r="S23" s="211"/>
      <c r="T23" s="211"/>
      <c r="U23" s="211"/>
      <c r="V23" s="211"/>
      <c r="W23" s="211"/>
    </row>
    <row r="24" spans="1:23" x14ac:dyDescent="0.25">
      <c r="A24" s="210" t="s">
        <v>26</v>
      </c>
      <c r="B24" s="211"/>
      <c r="C24" s="211"/>
      <c r="D24" s="211">
        <v>1.2164999999999999</v>
      </c>
      <c r="E24" s="211">
        <v>1.1746000000000001</v>
      </c>
      <c r="F24" s="211">
        <v>1.2988999999999995</v>
      </c>
      <c r="G24" s="211">
        <v>1.3943999999999999</v>
      </c>
      <c r="H24" s="211"/>
      <c r="I24" s="211">
        <v>1.4604999999999999</v>
      </c>
      <c r="J24" s="211">
        <v>1.7353999999999994</v>
      </c>
      <c r="K24" s="211">
        <v>1.5705000000000005</v>
      </c>
      <c r="L24" s="211">
        <v>1.7296999999999998</v>
      </c>
      <c r="M24" s="211">
        <v>1.6783999999999997</v>
      </c>
      <c r="N24" s="211">
        <v>1.6957999999999993</v>
      </c>
      <c r="O24" s="211"/>
      <c r="P24" s="211"/>
      <c r="Q24" s="211">
        <v>1.8539000000000001</v>
      </c>
      <c r="R24" s="211">
        <v>2.0279000000000003</v>
      </c>
      <c r="S24" s="211">
        <v>2.2960000000000007</v>
      </c>
      <c r="T24" s="211">
        <v>2.2174000000000005</v>
      </c>
      <c r="U24" s="211">
        <v>2.3118999999999992</v>
      </c>
      <c r="V24" s="211">
        <v>1.4530999999999998</v>
      </c>
      <c r="W24" s="211">
        <v>1.8142000000000005</v>
      </c>
    </row>
    <row r="25" spans="1:23" x14ac:dyDescent="0.25">
      <c r="A25" s="210" t="s">
        <v>6</v>
      </c>
      <c r="B25" s="211">
        <v>0.4622</v>
      </c>
      <c r="C25" s="211">
        <v>1.4455000000000002</v>
      </c>
      <c r="D25" s="211">
        <v>1.4829999999999999</v>
      </c>
      <c r="E25" s="211">
        <v>1.6155999999999999</v>
      </c>
      <c r="F25" s="211">
        <v>1.6776</v>
      </c>
      <c r="G25" s="211">
        <v>1.5991</v>
      </c>
      <c r="H25" s="211">
        <v>1.5913000000000008</v>
      </c>
      <c r="I25" s="211">
        <v>1.4993000000000005</v>
      </c>
      <c r="J25" s="211">
        <v>1.5351999999999992</v>
      </c>
      <c r="K25" s="211">
        <v>1.5389000000000004</v>
      </c>
      <c r="L25" s="211">
        <v>1.5045999999999999</v>
      </c>
      <c r="M25" s="211">
        <v>1.5029999999999999</v>
      </c>
      <c r="N25" s="211">
        <v>1.5971999999999993</v>
      </c>
      <c r="O25" s="211">
        <v>1.5405999999999993</v>
      </c>
      <c r="P25" s="211">
        <v>1.4838999999999998</v>
      </c>
      <c r="Q25" s="211">
        <v>1.3911999999999998</v>
      </c>
      <c r="R25" s="211">
        <v>1.3764999999999996</v>
      </c>
      <c r="S25" s="211">
        <v>1.4324999999999999</v>
      </c>
      <c r="T25" s="211">
        <v>1.4907999999999997</v>
      </c>
      <c r="U25" s="211">
        <v>1.4544999999999999</v>
      </c>
      <c r="V25" s="211">
        <v>1.4710999999999999</v>
      </c>
      <c r="W25" s="211">
        <v>1.4982999999999995</v>
      </c>
    </row>
    <row r="26" spans="1:23" x14ac:dyDescent="0.25">
      <c r="A26" s="210" t="s">
        <v>21</v>
      </c>
      <c r="B26" s="211"/>
      <c r="C26" s="211"/>
      <c r="D26" s="211"/>
      <c r="E26" s="211"/>
      <c r="F26" s="211"/>
      <c r="G26" s="211"/>
      <c r="H26" s="211"/>
      <c r="I26" s="211"/>
      <c r="J26" s="211"/>
      <c r="K26" s="211"/>
      <c r="L26" s="211"/>
      <c r="M26" s="211"/>
      <c r="N26" s="211"/>
      <c r="O26" s="211"/>
      <c r="P26" s="211"/>
      <c r="Q26" s="211"/>
      <c r="R26" s="211"/>
      <c r="S26" s="211"/>
      <c r="T26" s="211"/>
      <c r="U26" s="211">
        <v>1.8263999999999996</v>
      </c>
      <c r="V26" s="211">
        <v>1.7462000000000002</v>
      </c>
      <c r="W26" s="211">
        <v>1.7343999999999997</v>
      </c>
    </row>
    <row r="27" spans="1:23" x14ac:dyDescent="0.25">
      <c r="A27" s="210" t="s">
        <v>5</v>
      </c>
      <c r="B27" s="211">
        <v>1.2326999999999997</v>
      </c>
      <c r="C27" s="211">
        <v>1.2492000000000001</v>
      </c>
      <c r="D27" s="211">
        <v>1.2337999999999998</v>
      </c>
      <c r="E27" s="211">
        <v>1.2327999999999997</v>
      </c>
      <c r="F27" s="211">
        <v>1.2555999999999992</v>
      </c>
      <c r="G27" s="211">
        <v>1.2287999999999999</v>
      </c>
      <c r="H27" s="211">
        <v>1.3381999999999996</v>
      </c>
      <c r="I27" s="211">
        <v>1.3944999999999999</v>
      </c>
      <c r="J27" s="211">
        <v>1.4486999999999999</v>
      </c>
      <c r="K27" s="211">
        <v>1.4918999999999998</v>
      </c>
      <c r="L27" s="211">
        <v>1.3073999999999999</v>
      </c>
      <c r="M27" s="211">
        <v>1.4931999999999999</v>
      </c>
      <c r="N27" s="211">
        <v>1.4128000000000001</v>
      </c>
      <c r="O27" s="211">
        <v>1.4466000000000001</v>
      </c>
      <c r="P27" s="211">
        <v>1.5262999999999995</v>
      </c>
      <c r="Q27" s="211">
        <v>1.5705999999999998</v>
      </c>
      <c r="R27" s="211">
        <v>1.5954999999999997</v>
      </c>
      <c r="S27" s="211">
        <v>1.4914000000000001</v>
      </c>
      <c r="T27" s="211">
        <v>1.5895000000000004</v>
      </c>
      <c r="U27" s="211">
        <v>1.5576999999999999</v>
      </c>
      <c r="V27" s="211">
        <v>1.5137999999999998</v>
      </c>
      <c r="W27" s="211">
        <v>1.6521000000000001</v>
      </c>
    </row>
    <row r="28" spans="1:23" x14ac:dyDescent="0.25">
      <c r="A28" s="210" t="s">
        <v>23</v>
      </c>
      <c r="B28" s="211"/>
      <c r="C28" s="211"/>
      <c r="D28" s="211"/>
      <c r="E28" s="211"/>
      <c r="F28" s="211"/>
      <c r="G28" s="211"/>
      <c r="H28" s="211"/>
      <c r="I28" s="211"/>
      <c r="J28" s="211"/>
      <c r="K28" s="211"/>
      <c r="L28" s="211"/>
      <c r="M28" s="211"/>
      <c r="N28" s="211"/>
      <c r="O28" s="211"/>
      <c r="P28" s="211"/>
      <c r="Q28" s="211"/>
      <c r="R28" s="211">
        <v>2.0740999999999992</v>
      </c>
      <c r="S28" s="211">
        <v>2.2324999999999995</v>
      </c>
      <c r="T28" s="211">
        <v>2.1849999999999996</v>
      </c>
      <c r="U28" s="211">
        <v>2.2079</v>
      </c>
      <c r="V28" s="211">
        <v>2.2388000000000012</v>
      </c>
      <c r="W28" s="211">
        <v>2.472500000000001</v>
      </c>
    </row>
    <row r="29" spans="1:23" x14ac:dyDescent="0.25">
      <c r="A29" s="213"/>
      <c r="B29" s="213"/>
      <c r="C29" s="213"/>
      <c r="D29" s="213"/>
      <c r="E29" s="213"/>
      <c r="F29" s="213"/>
      <c r="G29" s="213"/>
      <c r="H29" s="213"/>
      <c r="I29" s="213"/>
      <c r="J29" s="213"/>
      <c r="K29" s="213"/>
      <c r="L29" s="213"/>
      <c r="M29" s="213"/>
      <c r="N29" s="213"/>
      <c r="O29" s="213"/>
      <c r="P29" s="213"/>
      <c r="Q29" s="213"/>
      <c r="R29" s="213"/>
      <c r="S29" s="213"/>
      <c r="T29" s="213"/>
      <c r="U29" s="213"/>
      <c r="V29" s="213"/>
      <c r="W29" s="213"/>
    </row>
    <row r="30" spans="1:23" s="206" customFormat="1" ht="13.2" x14ac:dyDescent="0.25">
      <c r="A30" s="206" t="s">
        <v>152</v>
      </c>
    </row>
    <row r="31" spans="1:23" s="206" customFormat="1" ht="13.2" x14ac:dyDescent="0.25">
      <c r="A31" s="206" t="s">
        <v>153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Scientific Output Document" ma:contentTypeID="0x01010033C6D12616634881B00942D2FCD0A93B00E44FF68AA2AB4E9DA1C9CE14CB968064003F5196B431EBAE4394E816202F3F5756" ma:contentTypeVersion="0" ma:contentTypeDescription="Sicientific Output Document Content Type" ma:contentTypeScope="" ma:versionID="e43545df8a85215dbf8aa1e2f8c17e8b">
  <xsd:schema xmlns:xsd="http://www.w3.org/2001/XMLSchema" xmlns:xs="http://www.w3.org/2001/XMLSchema" xmlns:p="http://schemas.microsoft.com/office/2006/metadata/properties" xmlns:ns2="22CA8AA8-7B82-4E74-A18E-2F78B024D93A" targetNamespace="http://schemas.microsoft.com/office/2006/metadata/properties" ma:root="true" ma:fieldsID="8836d9818d5eb14e9f373a766d1998ba" ns2:_="">
    <xsd:import namespace="22CA8AA8-7B82-4E74-A18E-2F78B024D93A"/>
    <xsd:element name="properties">
      <xsd:complexType>
        <xsd:sequence>
          <xsd:element name="documentManagement">
            <xsd:complexType>
              <xsd:all>
                <xsd:element ref="ns2:ECDC_SARMS_Identifier" minOccurs="0"/>
                <xsd:element ref="ns2:ECDC_SARMS_Description_Doc" minOccurs="0"/>
                <xsd:element ref="ns2:ECDC_SARMS_Doc_Contributor" minOccurs="0"/>
                <xsd:element ref="ns2:ECDC_SARMS_Format"/>
                <xsd:element ref="ns2:ECDC_SARMS_Publisher"/>
                <xsd:element ref="ns2:ECDC_SARMS_Relation" minOccurs="0"/>
                <xsd:element ref="ns2:ECDC_SARMS_Clearance" minOccurs="0"/>
                <xsd:element ref="ns2:ECDC_SARMS_Rights" minOccurs="0"/>
                <xsd:element ref="ns2:ECDC_SARMS_Effective_Date"/>
                <xsd:element ref="ns2:ECDC_SARMS_Coverage"/>
                <xsd:element ref="ns2:ECDC_SARMS_Sync"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2CA8AA8-7B82-4E74-A18E-2F78B024D93A" elementFormDefault="qualified">
    <xsd:import namespace="http://schemas.microsoft.com/office/2006/documentManagement/types"/>
    <xsd:import namespace="http://schemas.microsoft.com/office/infopath/2007/PartnerControls"/>
    <xsd:element name="ECDC_SARMS_Identifier" ma:index="8" nillable="true" ma:displayName="Identifier" ma:internalName="ECDC_SARMS_Identifier">
      <xsd:simpleType>
        <xsd:restriction base="dms:Text"/>
      </xsd:simpleType>
    </xsd:element>
    <xsd:element name="ECDC_SARMS_Description_Doc" ma:index="9" nillable="true" ma:displayName="Description" ma:internalName="ECDC_SARMS_Description_Doc">
      <xsd:simpleType>
        <xsd:restriction base="dms:Text"/>
      </xsd:simpleType>
    </xsd:element>
    <xsd:element name="ECDC_SARMS_Doc_Contributor" ma:index="16" nillable="true" ma:displayName="Contributors" ma:internalName="ECDC_SARMS_Doc_Contributor">
      <xsd:simpleType>
        <xsd:restriction base="dms:Note">
          <xsd:maxLength value="255"/>
        </xsd:restriction>
      </xsd:simpleType>
    </xsd:element>
    <xsd:element name="ECDC_SARMS_Format" ma:index="17" ma:displayName="Format" ma:default="Supporting Document" ma:format="Dropdown" ma:internalName="ECDC_SARMS_Format">
      <xsd:simpleType>
        <xsd:restriction base="dms:Choice">
          <xsd:enumeration value="Main Output"/>
          <xsd:enumeration value="Supporting Document"/>
          <xsd:enumeration value="Publication"/>
        </xsd:restriction>
      </xsd:simpleType>
    </xsd:element>
    <xsd:element name="ECDC_SARMS_Publisher" ma:index="18" ma:displayName="Publisher" ma:default="ECDC" ma:internalName="ECDC_SARMS_Publisher">
      <xsd:simpleType>
        <xsd:restriction base="dms:Text"/>
      </xsd:simpleType>
    </xsd:element>
    <xsd:element name="ECDC_SARMS_Relation" ma:index="19" nillable="true" ma:displayName="Relation" ma:internalName="ECDC_SARMS_Relation">
      <xsd:simpleType>
        <xsd:restriction base="dms:Text"/>
      </xsd:simpleType>
    </xsd:element>
    <xsd:element name="ECDC_SARMS_Clearance" ma:index="20" nillable="true" ma:displayName="Clearance" ma:format="Dropdown" ma:internalName="ECDC_SARMS_Clearance">
      <xsd:simpleType>
        <xsd:restriction base="dms:Choice">
          <xsd:enumeration value="Internal Access Only: Not disseminated externally"/>
          <xsd:enumeration value="Restricted External Access: Restricted external dissemination only"/>
          <xsd:enumeration value="Public Access: Disseminate to all"/>
        </xsd:restriction>
      </xsd:simpleType>
    </xsd:element>
    <xsd:element name="ECDC_SARMS_Rights" ma:index="21" nillable="true" ma:displayName="Rights" ma:internalName="ECDC_SARMS_Rights">
      <xsd:simpleType>
        <xsd:restriction base="dms:Text"/>
      </xsd:simpleType>
    </xsd:element>
    <xsd:element name="ECDC_SARMS_Effective_Date" ma:index="22" ma:displayName="Effective Date" ma:default="2019-01-15T00:00:00Z" ma:format="DateOnly" ma:internalName="ECDC_SARMS_Effective_Date">
      <xsd:simpleType>
        <xsd:restriction base="dms:DateTime"/>
      </xsd:simpleType>
    </xsd:element>
    <xsd:element name="ECDC_SARMS_Coverage" ma:index="23" ma:displayName="Coverage" ma:default="None" ma:internalName="ECDC_SARMS_Coverage">
      <xsd:simpleType>
        <xsd:restriction base="dms:Text"/>
      </xsd:simpleType>
    </xsd:element>
    <xsd:element name="ECDC_SARMS_Sync" ma:index="24" nillable="true" ma:displayName="Sync" ma:default="0" ma:internalName="ECDC_SARMS_Sync">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ECDC_SARMS_Rights xmlns="22CA8AA8-7B82-4E74-A18E-2F78B024D93A" xsi:nil="true"/>
    <ECDC_SARMS_Format xmlns="22CA8AA8-7B82-4E74-A18E-2F78B024D93A">Supporting Document</ECDC_SARMS_Format>
    <ECDC_SARMS_Publisher xmlns="22CA8AA8-7B82-4E74-A18E-2F78B024D93A">Klaus Weist</ECDC_SARMS_Publisher>
    <ECDC_SARMS_Relation xmlns="22CA8AA8-7B82-4E74-A18E-2F78B024D93A" xsi:nil="true"/>
    <ECDC_SARMS_Clearance xmlns="22CA8AA8-7B82-4E74-A18E-2F78B024D93A" xsi:nil="true"/>
    <ECDC_SARMS_Identifier xmlns="22CA8AA8-7B82-4E74-A18E-2F78B024D93A" xsi:nil="true"/>
    <ECDC_SARMS_Coverage xmlns="22CA8AA8-7B82-4E74-A18E-2F78B024D93A">ESAC-Net</ECDC_SARMS_Coverage>
    <ECDC_SARMS_Doc_Contributor xmlns="22CA8AA8-7B82-4E74-A18E-2F78B024D93A" xsi:nil="true"/>
    <ECDC_SARMS_Effective_Date xmlns="22CA8AA8-7B82-4E74-A18E-2F78B024D93A">2019-11-03T23:00:00+00:00</ECDC_SARMS_Effective_Date>
    <ECDC_SARMS_Description_Doc xmlns="22CA8AA8-7B82-4E74-A18E-2F78B024D93A" xsi:nil="true"/>
    <ECDC_SARMS_Sync xmlns="22CA8AA8-7B82-4E74-A18E-2F78B024D93A">false</ECDC_SARMS_Sync>
  </documentManagement>
</p:properties>
</file>

<file path=customXml/itemProps1.xml><?xml version="1.0" encoding="utf-8"?>
<ds:datastoreItem xmlns:ds="http://schemas.openxmlformats.org/officeDocument/2006/customXml" ds:itemID="{9C644307-2299-4EDF-9256-850ED1E8434D}">
  <ds:schemaRefs>
    <ds:schemaRef ds:uri="http://schemas.microsoft.com/sharepoint/v3/contenttype/forms"/>
  </ds:schemaRefs>
</ds:datastoreItem>
</file>

<file path=customXml/itemProps2.xml><?xml version="1.0" encoding="utf-8"?>
<ds:datastoreItem xmlns:ds="http://schemas.openxmlformats.org/officeDocument/2006/customXml" ds:itemID="{A2721458-8AAC-42E6-88DC-48F27B6BB7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2CA8AA8-7B82-4E74-A18E-2F78B024D93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23F831-FF1F-457A-8517-56E05A22F26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22CA8AA8-7B82-4E74-A18E-2F78B024D93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Table_D1</vt:lpstr>
      <vt:lpstr>Table_D2</vt:lpstr>
      <vt:lpstr>Table_D3</vt:lpstr>
      <vt:lpstr>Table_D4</vt:lpstr>
      <vt:lpstr>Table_D5</vt:lpstr>
      <vt:lpstr>Table_D6</vt:lpstr>
      <vt:lpstr>Table_D7</vt:lpstr>
      <vt:lpstr>Table_D8</vt:lpstr>
      <vt:lpstr>Table_D9</vt:lpstr>
      <vt:lpstr>Table_D10</vt:lpstr>
      <vt:lpstr>Table_D11</vt:lpstr>
      <vt:lpstr>Table_D12</vt:lpstr>
      <vt:lpstr>Table_D13</vt:lpstr>
      <vt:lpstr>Table_D14</vt:lpstr>
      <vt:lpstr>Table_D15</vt:lpstr>
      <vt:lpstr>Table_D16</vt:lpstr>
      <vt:lpstr>Table_D17</vt:lpstr>
      <vt:lpstr>Table_D18</vt:lpstr>
      <vt:lpstr>Table_D19</vt:lpstr>
    </vt:vector>
  </TitlesOfParts>
  <Company>ECDC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Not specified</dc:subject>
  <dc:creator>Klaus Weist</dc:creator>
  <cp:keywords/>
  <cp:lastModifiedBy>Kevin Quesada</cp:lastModifiedBy>
  <dcterms:created xsi:type="dcterms:W3CDTF">2018-10-30T16:47:37Z</dcterms:created>
  <dcterms:modified xsi:type="dcterms:W3CDTF">2021-04-22T20:06:12Z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0x01010033C6D12616634881B00942D2FCD0A93B00E44FF68AA2AB4E9DA1C9CE14CB968064003F5196B431EBAE4394E816202F3F5756</vt:lpwstr>
  </property>
  <property fmtid="{D5CDD505-2E9C-101B-9397-08002B2CF9AE}" pid="3" name="ECDC_DMS_Author">
    <vt:lpwstr>196</vt:lpwstr>
  </property>
  <property fmtid="{D5CDD505-2E9C-101B-9397-08002B2CF9AE}" pid="4" name="m4f2abd528a9430bb1514981700fe204">
    <vt:lpwstr>Surveillance Group A|fab464f9-c9de-4b20-8ccc-45c7e0a244bc</vt:lpwstr>
  </property>
  <property fmtid="{D5CDD505-2E9C-101B-9397-08002B2CF9AE}" pid="5" name="ECDC_DMS_Organization">
    <vt:lpwstr>656;#Surveillance Group A|fab464f9-c9de-4b20-8ccc-45c7e0a244bc</vt:lpwstr>
  </property>
  <property fmtid="{D5CDD505-2E9C-101B-9397-08002B2CF9AE}" pid="6" name="ECDC_DMS_Group">
    <vt:lpwstr>Surveillance Group A</vt:lpwstr>
  </property>
  <property fmtid="{D5CDD505-2E9C-101B-9397-08002B2CF9AE}" pid="7" name="ECDC_DMS_Organization0">
    <vt:lpwstr>Surveillance Group A|fab464f9-c9de-4b20-8ccc-45c7e0a244bc</vt:lpwstr>
  </property>
  <property fmtid="{D5CDD505-2E9C-101B-9397-08002B2CF9AE}" pid="8" name="ECDC_DMS_Organigramme">
    <vt:lpwstr>656;#Surveillance Group A|fab464f9-c9de-4b20-8ccc-45c7e0a244bc</vt:lpwstr>
  </property>
  <property fmtid="{D5CDD505-2E9C-101B-9397-08002B2CF9AE}" pid="9" name="ECDC_DMS_Section">
    <vt:lpwstr>Surveillance</vt:lpwstr>
  </property>
  <property fmtid="{D5CDD505-2E9C-101B-9397-08002B2CF9AE}" pid="10" name="edrm_document_type">
    <vt:lpwstr>2364;#Not specified|581b895d-77e9-46ec-8c5e-850161f4a515</vt:lpwstr>
  </property>
  <property fmtid="{D5CDD505-2E9C-101B-9397-08002B2CF9AE}" pid="11" name="edrm_function">
    <vt:lpwstr>2365;#Not specified|92bcb685-885a-40ff-9744-3825164b3c86</vt:lpwstr>
  </property>
  <property fmtid="{D5CDD505-2E9C-101B-9397-08002B2CF9AE}" pid="12" name="TaxKeyword">
    <vt:lpwstr/>
  </property>
  <property fmtid="{D5CDD505-2E9C-101B-9397-08002B2CF9AE}" pid="13" name="edrm_status">
    <vt:lpwstr>2363;#Draft|210dfa89-0dc2-4261-944c-0ccc26c12bbd</vt:lpwstr>
  </property>
  <property fmtid="{D5CDD505-2E9C-101B-9397-08002B2CF9AE}" pid="14" name="edrm_disease">
    <vt:lpwstr>2437;#antibiotic-resistant bacteria|4e3f6cf8-c070-401a-8523-f0a7240770c1</vt:lpwstr>
  </property>
  <property fmtid="{D5CDD505-2E9C-101B-9397-08002B2CF9AE}" pid="15" name="edrm_security">
    <vt:lpwstr>2367;#Restricted:Internal|caa52167-d17e-46dd-9322-12d83d57eefa</vt:lpwstr>
  </property>
  <property fmtid="{D5CDD505-2E9C-101B-9397-08002B2CF9AE}" pid="16" name="edrm_language">
    <vt:lpwstr>2379;#English|f0d96333-3b15-448d-bec3-c97f3b65cb2d</vt:lpwstr>
  </property>
  <property fmtid="{D5CDD505-2E9C-101B-9397-08002B2CF9AE}" pid="17" name="edrm_entity">
    <vt:lpwstr>2380;#Surveillance and Response Support Unit|be4aac37-b6fa-4b86-b0a4-9a97852a8676</vt:lpwstr>
  </property>
  <property fmtid="{D5CDD505-2E9C-101B-9397-08002B2CF9AE}" pid="18" name="edrm_institution">
    <vt:lpwstr/>
  </property>
  <property fmtid="{D5CDD505-2E9C-101B-9397-08002B2CF9AE}" pid="19" name="edrm_spatial">
    <vt:lpwstr/>
  </property>
  <property fmtid="{D5CDD505-2E9C-101B-9397-08002B2CF9AE}" pid="20" name="_dlc_DocIdItemGuid">
    <vt:lpwstr>ce4bba5d-9865-44fb-8778-a55dc156feaa</vt:lpwstr>
  </property>
  <property fmtid="{D5CDD505-2E9C-101B-9397-08002B2CF9AE}" pid="21" name="ECDC_SARMS_Organisation0">
    <vt:lpwstr>Surveillance and Response Support (SRS)|4e23c77f-dfa1-4897-975b-cbb38626c244</vt:lpwstr>
  </property>
  <property fmtid="{D5CDD505-2E9C-101B-9397-08002B2CF9AE}" pid="22" name="ECDC_SARMS_Language0">
    <vt:lpwstr/>
  </property>
  <property fmtid="{D5CDD505-2E9C-101B-9397-08002B2CF9AE}" pid="23" name="ECDC_SARMS_Document_Topic">
    <vt:lpwstr>138;#Annual Epidemiological Report on Communicable Diseases in Europe|a06cc8cb-46fe-48ef-ae0d-647564b40804</vt:lpwstr>
  </property>
  <property fmtid="{D5CDD505-2E9C-101B-9397-08002B2CF9AE}" pid="24" name="ECDC_SARMS_Document_Type">
    <vt:lpwstr>65</vt:lpwstr>
  </property>
  <property fmtid="{D5CDD505-2E9C-101B-9397-08002B2CF9AE}" pid="25" name="ECDC_SARMS_Document_Type0">
    <vt:lpwstr>Annual Epidemiological Report, Disease Chapter|0b2e5f0d-9401-406a-86ad-4d6d1077e3de</vt:lpwstr>
  </property>
  <property fmtid="{D5CDD505-2E9C-101B-9397-08002B2CF9AE}" pid="26" name="ECDC_SARMS_Actor0">
    <vt:lpwstr/>
  </property>
  <property fmtid="{D5CDD505-2E9C-101B-9397-08002B2CF9AE}" pid="27" name="ECDC_SARMS_Organisation">
    <vt:lpwstr>216</vt:lpwstr>
  </property>
  <property fmtid="{D5CDD505-2E9C-101B-9397-08002B2CF9AE}" pid="28" name="ECDC_SARMS_Activity0">
    <vt:lpwstr/>
  </property>
  <property fmtid="{D5CDD505-2E9C-101B-9397-08002B2CF9AE}" pid="29" name="ECDC_SARMS_Document_Topic0">
    <vt:lpwstr>Annual Epidemiological Report on Communicable Diseases in Europe|a06cc8cb-46fe-48ef-ae0d-647564b40804</vt:lpwstr>
  </property>
</Properties>
</file>