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7EDE84CF-A03F-4597-A043-E6C0AC75D861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6" i="4" l="1"/>
  <c r="S16" i="4"/>
  <c r="R16" i="4"/>
  <c r="P16" i="4"/>
  <c r="O16" i="4"/>
  <c r="N16" i="4"/>
  <c r="K16" i="4"/>
  <c r="M16" i="4" s="1"/>
  <c r="Q15" i="4"/>
  <c r="V15" i="4" s="1"/>
  <c r="M15" i="4"/>
  <c r="L15" i="4"/>
  <c r="M14" i="4"/>
  <c r="L14" i="4"/>
  <c r="Q14" i="4" s="1"/>
  <c r="V14" i="4" s="1"/>
  <c r="M13" i="4"/>
  <c r="L13" i="4"/>
  <c r="U13" i="4" s="1"/>
  <c r="M12" i="4"/>
  <c r="L12" i="4"/>
  <c r="U12" i="4" s="1"/>
  <c r="M11" i="4"/>
  <c r="U11" i="4" s="1"/>
  <c r="L11" i="4"/>
  <c r="Q11" i="4" s="1"/>
  <c r="V11" i="4" s="1"/>
  <c r="M10" i="4"/>
  <c r="L10" i="4"/>
  <c r="Q10" i="4" s="1"/>
  <c r="V10" i="4" s="1"/>
  <c r="M9" i="4"/>
  <c r="L9" i="4"/>
  <c r="Q9" i="4" s="1"/>
  <c r="V9" i="4" s="1"/>
  <c r="M8" i="4"/>
  <c r="L8" i="4"/>
  <c r="M7" i="4"/>
  <c r="L7" i="4"/>
  <c r="Q7" i="4" s="1"/>
  <c r="V7" i="4" s="1"/>
  <c r="L9" i="2"/>
  <c r="L10" i="2"/>
  <c r="L11" i="2"/>
  <c r="L12" i="2"/>
  <c r="L13" i="2"/>
  <c r="L14" i="2"/>
  <c r="L15" i="2"/>
  <c r="L8" i="2"/>
  <c r="L7" i="2"/>
  <c r="Q7" i="2" s="1"/>
  <c r="U15" i="4" l="1"/>
  <c r="W15" i="4" s="1"/>
  <c r="U8" i="4"/>
  <c r="U7" i="4"/>
  <c r="W7" i="4"/>
  <c r="W11" i="4"/>
  <c r="U10" i="4"/>
  <c r="W10" i="4" s="1"/>
  <c r="U14" i="4"/>
  <c r="W14" i="4" s="1"/>
  <c r="Q13" i="4"/>
  <c r="V13" i="4" s="1"/>
  <c r="W13" i="4" s="1"/>
  <c r="U9" i="4"/>
  <c r="W9" i="4" s="1"/>
  <c r="L16" i="4"/>
  <c r="U16" i="4" s="1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<sst xmlns="http://schemas.openxmlformats.org/spreadsheetml/2006/main" count="426" uniqueCount="118">
  <si>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</si>
  <si>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</si>
  <si>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</si>
  <si>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</si>
  <si>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</si>
  <si>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</si>
  <si>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</si>
  <si>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</si>
  <si>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</si>
  <si>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</si>
  <si>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</si>
  <si>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</si>
  <si>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</si>
  <si>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</si>
  <si>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</si>
  <si>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</si>
  <si>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</si>
  <si>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</si>
  <si>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</si>
  <si>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</si>
  <si>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</si>
  <si>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</si>
  <si>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</si>
  <si>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</si>
  <si>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</si>
  <si>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</si>
  <si>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</si>
  <si>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</si>
  <si>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</si>
  <si>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</si>
  <si>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</si>
  <si>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</si>
  <si>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</si>
  <si>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</si>
  <si>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</si>
  <si>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</si>
  <si>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</si>
  <si>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</si>
  <si>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</si>
  <si>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</si>
  <si>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</si>
  <si>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</si>
  <si>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</si>
  <si>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</si>
  <si>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</si>
  <si>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</si>
  <si>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</si>
  <si>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</si>
  <si>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</si>
  <si>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</si>
  <si>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</si>
  <si>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</si>
  <si>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</si>
  <si>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</si>
  <si>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</si>
  <si>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</si>
  <si>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</si>
  <si>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</si>
  <si>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</si>
  <si>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</si>
  <si>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</si>
  <si>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</si>
  <si>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</si>
  <si>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</si>
  <si>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</si>
  <si>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</si>
  <si>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</si>
  <si>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</si>
  <si>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</si>
  <si>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</si>
  <si>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</si>
  <si>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</si>
  <si>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</si>
  <si>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</si>
  <si>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</si>
  <si>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</si>
  <si>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</si>
  <si>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</si>
  <si>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</si>
  <si>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</si>
  <si>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</si>
  <si>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</si>
  <si>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</si>
  <si>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</si>
  <si>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</si>
  <si>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</si>
  <si>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</si>
  <si>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</si>
  <si>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</si>
  <si>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</si>
  <si>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</si>
  <si>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</si>
  <si>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</si>
  <si>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</si>
  <si>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</si>
  <si>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</si>
  <si>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</si>
  <si>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</si>
  <si>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</si>
  <si>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</si>
  <si>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</si>
  <si>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</si>
  <si>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</si>
  <si>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</si>
  <si>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</si>
  <si>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</si>
  <si>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</si>
  <si>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</si>
  <si>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</si>
  <si>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</si>
  <si>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</si>
  <si>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</si>
  <si>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</si>
  <si>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</si>
  <si>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</si>
  <si>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INCHARGE PRINCIPAL NAME-VINAY KUMAR SINGH              MONTH AND YEAR- SEPTEMBER 2022               MOBILE NUMBER- 9431442820</t>
  </si>
  <si>
    <t>110020556035</t>
  </si>
  <si>
    <t>RS FIVE LAC  THIRTY EIGHT THOUSAND FOUR  HUNDRED AND SEVEN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</si>
</sst>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3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3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3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 style="34"/>
  </cols>
  <sheetData>
    <row r="1" spans="1:3146" s="74" customFormat="1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73"/>
    </row>
    <row r="2" spans="1:3146" s="74" customFormat="1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73"/>
    </row>
    <row r="3" spans="1:3146" s="74" customFormat="1" x14ac:dyDescent="0.35">
      <c r="A3" s="104" t="s">
        <v>114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3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29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29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35">
      <c r="A17" s="99" t="s">
        <v>113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49"/>
    </row>
    <row r="32" spans="1:3146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49"/>
      <c r="W32" s="49"/>
    </row>
    <row r="33" spans="1:23" x14ac:dyDescent="0.35">
      <c r="A33" s="98"/>
      <c r="B33" s="98"/>
      <c r="C33" s="98"/>
      <c r="D33" s="98"/>
      <c r="E33" s="9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49"/>
    </row>
    <row r="58" spans="1:23" x14ac:dyDescent="0.3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49"/>
      <c r="W58" s="49"/>
    </row>
    <row r="59" spans="1:23" x14ac:dyDescent="0.35">
      <c r="A59" s="98"/>
      <c r="B59" s="98"/>
      <c r="C59" s="98"/>
      <c r="D59" s="98"/>
      <c r="E59" s="9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49"/>
    </row>
    <row r="85" spans="1:23" x14ac:dyDescent="0.3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49"/>
      <c r="W85" s="49"/>
    </row>
    <row r="86" spans="1:23" x14ac:dyDescent="0.35">
      <c r="A86" s="98"/>
      <c r="B86" s="98"/>
      <c r="C86" s="98"/>
      <c r="D86" s="98"/>
      <c r="E86" s="9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49"/>
    </row>
    <row r="112" spans="1:23" x14ac:dyDescent="0.3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49"/>
      <c r="W112" s="49"/>
    </row>
    <row r="113" spans="1:23" x14ac:dyDescent="0.35">
      <c r="A113" s="98"/>
      <c r="B113" s="98"/>
      <c r="C113" s="98"/>
      <c r="D113" s="98"/>
      <c r="E113" s="9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</row>
    <row r="138" spans="1:24" x14ac:dyDescent="0.3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</row>
    <row r="139" spans="1:24" x14ac:dyDescent="0.3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topLeftCell="A6" workbookViewId="0">
      <selection activeCell="J20" sqref="J20"/>
    </sheetView>
  </sheetViews>
  <sheetFormatPr defaultRowHeight="14.5" x14ac:dyDescent="0.35"/>
  <cols>
    <col min="1" max="1" width="6.1796875" bestFit="1" customWidth="1"/>
    <col min="3" max="3" width="8.453125" bestFit="1" customWidth="1"/>
    <col min="4" max="4" width="14.26953125" customWidth="1"/>
    <col min="5" max="5" width="7.81640625" bestFit="1" customWidth="1"/>
    <col min="6" max="6" width="11.54296875" bestFit="1" customWidth="1"/>
    <col min="7" max="7" width="11.81640625" bestFit="1" customWidth="1"/>
    <col min="8" max="8" width="8.1796875" bestFit="1" customWidth="1"/>
    <col min="9" max="9" width="7.26953125" bestFit="1" customWidth="1"/>
    <col min="10" max="10" width="26.453125" bestFit="1" customWidth="1"/>
    <col min="11" max="11" width="6.81640625" bestFit="1" customWidth="1"/>
    <col min="12" max="12" width="8.54296875" bestFit="1" customWidth="1"/>
    <col min="13" max="13" width="8" bestFit="1" customWidth="1"/>
    <col min="15" max="15" width="8.453125" bestFit="1" customWidth="1"/>
    <col min="16" max="16" width="8" bestFit="1" customWidth="1"/>
    <col min="17" max="17" width="18.26953125" bestFit="1" customWidth="1"/>
    <col min="18" max="18" width="4.54296875" bestFit="1" customWidth="1"/>
    <col min="19" max="19" width="7.81640625" bestFit="1" customWidth="1"/>
    <col min="20" max="20" width="8.26953125" bestFit="1" customWidth="1"/>
    <col min="21" max="21" width="8.54296875" bestFit="1" customWidth="1"/>
    <col min="22" max="22" width="8.26953125" bestFit="1" customWidth="1"/>
    <col min="23" max="23" width="7.81640625" bestFit="1" customWidth="1"/>
  </cols>
  <sheetData>
    <row r="1" spans="1:23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3" x14ac:dyDescent="0.35">
      <c r="A3" s="104" t="s">
        <v>115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x14ac:dyDescent="0.3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3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30</v>
      </c>
      <c r="I7" s="2">
        <v>0</v>
      </c>
      <c r="J7" s="2">
        <v>7</v>
      </c>
      <c r="K7" s="2">
        <v>58600</v>
      </c>
      <c r="L7" s="2">
        <f>K7*0.34</f>
        <v>19924</v>
      </c>
      <c r="M7" s="2">
        <f>K7*0.16</f>
        <v>9376</v>
      </c>
      <c r="N7" s="2">
        <v>4020</v>
      </c>
      <c r="O7" s="2">
        <v>1000</v>
      </c>
      <c r="P7" s="2">
        <v>0</v>
      </c>
      <c r="Q7" s="1">
        <f>ROUND((K7+L7)*0.1,0)</f>
        <v>7852</v>
      </c>
      <c r="R7" s="1">
        <v>60</v>
      </c>
      <c r="S7" s="1">
        <v>1000</v>
      </c>
      <c r="T7" s="1">
        <v>2500</v>
      </c>
      <c r="U7" s="2">
        <f>K7+L7+M7+N7+O7+P7</f>
        <v>92920</v>
      </c>
      <c r="V7" s="1">
        <f>Q7+R7+S7+T7</f>
        <v>11412</v>
      </c>
      <c r="W7" s="1">
        <f>U7-V7</f>
        <v>81508</v>
      </c>
    </row>
    <row r="8" spans="1:23" ht="58" x14ac:dyDescent="0.35">
      <c r="A8" s="44">
        <v>2</v>
      </c>
      <c r="B8" s="44" t="s">
        <v>108</v>
      </c>
      <c r="C8" s="2" t="s">
        <v>73</v>
      </c>
      <c r="D8" s="4" t="s">
        <v>116</v>
      </c>
      <c r="E8" s="2"/>
      <c r="F8" s="1" t="s">
        <v>110</v>
      </c>
      <c r="G8" s="1">
        <v>33310567745</v>
      </c>
      <c r="H8" s="2">
        <v>30</v>
      </c>
      <c r="I8" s="2">
        <v>0</v>
      </c>
      <c r="J8" s="2">
        <v>7</v>
      </c>
      <c r="K8" s="2">
        <v>58600</v>
      </c>
      <c r="L8" s="2">
        <f>K8*0.34</f>
        <v>19924</v>
      </c>
      <c r="M8" s="2">
        <f>K8*0.16</f>
        <v>9376</v>
      </c>
      <c r="N8" s="2">
        <v>4020</v>
      </c>
      <c r="O8" s="2">
        <v>1000</v>
      </c>
      <c r="P8" s="2">
        <v>0</v>
      </c>
      <c r="Q8" s="1">
        <f t="shared" ref="Q8:Q15" si="0">ROUND((K8+L8)*0.1,0)</f>
        <v>7852</v>
      </c>
      <c r="R8" s="1">
        <v>60</v>
      </c>
      <c r="S8" s="1">
        <v>2000</v>
      </c>
      <c r="T8" s="1">
        <v>2500</v>
      </c>
      <c r="U8" s="2">
        <f t="shared" ref="U8:U16" si="1">K8+L8+M8+N8+O8+P8</f>
        <v>92920</v>
      </c>
      <c r="V8" s="1">
        <f t="shared" ref="V8:V16" si="2">Q8+R8+S8+T8</f>
        <v>12412</v>
      </c>
      <c r="W8" s="1">
        <f t="shared" ref="W8:W16" si="3">U8-V8</f>
        <v>80508</v>
      </c>
    </row>
    <row r="9" spans="1:23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30</v>
      </c>
      <c r="I9" s="1">
        <v>0</v>
      </c>
      <c r="J9" s="1">
        <v>7</v>
      </c>
      <c r="K9" s="2">
        <v>50500</v>
      </c>
      <c r="L9" s="2">
        <f t="shared" ref="L9:L16" si="4">K9*0.34</f>
        <v>17170</v>
      </c>
      <c r="M9" s="2">
        <f t="shared" ref="M9:M16" si="5">K9*0.16</f>
        <v>8080</v>
      </c>
      <c r="N9" s="2">
        <v>4020</v>
      </c>
      <c r="O9" s="1">
        <v>1000</v>
      </c>
      <c r="P9" s="2">
        <v>0</v>
      </c>
      <c r="Q9" s="1">
        <f t="shared" si="0"/>
        <v>6767</v>
      </c>
      <c r="R9" s="1">
        <v>60</v>
      </c>
      <c r="S9" s="1">
        <v>4000</v>
      </c>
      <c r="T9" s="1">
        <v>2000</v>
      </c>
      <c r="U9" s="2">
        <f t="shared" si="1"/>
        <v>80770</v>
      </c>
      <c r="V9" s="1">
        <f t="shared" si="2"/>
        <v>12827</v>
      </c>
      <c r="W9" s="1">
        <f t="shared" si="3"/>
        <v>67943</v>
      </c>
    </row>
    <row r="10" spans="1:23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30</v>
      </c>
      <c r="I10" s="1">
        <v>0</v>
      </c>
      <c r="J10" s="1">
        <v>7</v>
      </c>
      <c r="K10" s="2">
        <v>52000</v>
      </c>
      <c r="L10" s="2">
        <f t="shared" si="4"/>
        <v>17680</v>
      </c>
      <c r="M10" s="2">
        <f t="shared" si="5"/>
        <v>8320</v>
      </c>
      <c r="N10" s="2">
        <v>4020</v>
      </c>
      <c r="O10" s="1">
        <v>1000</v>
      </c>
      <c r="P10" s="2">
        <v>0</v>
      </c>
      <c r="Q10" s="1">
        <f t="shared" si="0"/>
        <v>6968</v>
      </c>
      <c r="R10" s="1">
        <v>60</v>
      </c>
      <c r="S10" s="1">
        <v>1000</v>
      </c>
      <c r="T10" s="1">
        <v>2500</v>
      </c>
      <c r="U10" s="2">
        <f t="shared" si="1"/>
        <v>83020</v>
      </c>
      <c r="V10" s="1">
        <f t="shared" si="2"/>
        <v>10528</v>
      </c>
      <c r="W10" s="1">
        <f t="shared" si="3"/>
        <v>72492</v>
      </c>
    </row>
    <row r="11" spans="1:23" ht="43.5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30</v>
      </c>
      <c r="I11" s="1">
        <v>0</v>
      </c>
      <c r="J11" s="1">
        <v>7</v>
      </c>
      <c r="K11" s="2">
        <v>52000</v>
      </c>
      <c r="L11" s="2">
        <f t="shared" si="4"/>
        <v>17680</v>
      </c>
      <c r="M11" s="2">
        <f t="shared" si="5"/>
        <v>8320</v>
      </c>
      <c r="N11" s="2">
        <v>4020</v>
      </c>
      <c r="O11" s="1">
        <v>1000</v>
      </c>
      <c r="P11" s="2">
        <v>0</v>
      </c>
      <c r="Q11" s="1">
        <f t="shared" si="0"/>
        <v>6968</v>
      </c>
      <c r="R11" s="1">
        <v>60</v>
      </c>
      <c r="S11" s="1">
        <v>1000</v>
      </c>
      <c r="T11" s="1">
        <v>2500</v>
      </c>
      <c r="U11" s="2">
        <f t="shared" si="1"/>
        <v>83020</v>
      </c>
      <c r="V11" s="1">
        <f t="shared" si="2"/>
        <v>10528</v>
      </c>
      <c r="W11" s="1">
        <f t="shared" si="3"/>
        <v>72492</v>
      </c>
    </row>
    <row r="12" spans="1:23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30</v>
      </c>
      <c r="I12" s="1">
        <v>0</v>
      </c>
      <c r="J12" s="1">
        <v>2</v>
      </c>
      <c r="K12" s="2">
        <v>32000</v>
      </c>
      <c r="L12" s="2">
        <f t="shared" si="4"/>
        <v>10880</v>
      </c>
      <c r="M12" s="2">
        <f t="shared" si="5"/>
        <v>5120</v>
      </c>
      <c r="N12" s="1">
        <v>2010</v>
      </c>
      <c r="O12" s="1">
        <v>1000</v>
      </c>
      <c r="P12" s="2">
        <v>0</v>
      </c>
      <c r="Q12" s="1">
        <f t="shared" si="0"/>
        <v>4288</v>
      </c>
      <c r="R12" s="1">
        <v>30</v>
      </c>
      <c r="S12" s="1">
        <v>0</v>
      </c>
      <c r="T12" s="1">
        <v>2000</v>
      </c>
      <c r="U12" s="2">
        <f t="shared" si="1"/>
        <v>51010</v>
      </c>
      <c r="V12" s="1">
        <f t="shared" si="2"/>
        <v>6318</v>
      </c>
      <c r="W12" s="1">
        <f t="shared" si="3"/>
        <v>44692</v>
      </c>
    </row>
    <row r="13" spans="1:23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30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2000</v>
      </c>
      <c r="U13" s="2">
        <f t="shared" si="1"/>
        <v>48310</v>
      </c>
      <c r="V13" s="1">
        <f t="shared" si="2"/>
        <v>6062</v>
      </c>
      <c r="W13" s="1">
        <f t="shared" si="3"/>
        <v>42248</v>
      </c>
    </row>
    <row r="14" spans="1:23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30</v>
      </c>
      <c r="I14" s="1">
        <v>0</v>
      </c>
      <c r="J14" s="1">
        <v>2</v>
      </c>
      <c r="K14" s="2">
        <v>30200</v>
      </c>
      <c r="L14" s="2">
        <f t="shared" si="4"/>
        <v>10268</v>
      </c>
      <c r="M14" s="2">
        <f t="shared" si="5"/>
        <v>4832</v>
      </c>
      <c r="N14" s="1">
        <v>2010</v>
      </c>
      <c r="O14" s="1">
        <v>1000</v>
      </c>
      <c r="P14" s="2">
        <v>0</v>
      </c>
      <c r="Q14" s="1">
        <f t="shared" si="0"/>
        <v>4047</v>
      </c>
      <c r="R14" s="1">
        <v>15</v>
      </c>
      <c r="S14" s="1">
        <v>0</v>
      </c>
      <c r="T14" s="1">
        <v>2000</v>
      </c>
      <c r="U14" s="2">
        <f t="shared" si="1"/>
        <v>48310</v>
      </c>
      <c r="V14" s="1">
        <f t="shared" si="2"/>
        <v>6062</v>
      </c>
      <c r="W14" s="1">
        <f t="shared" si="3"/>
        <v>42248</v>
      </c>
    </row>
    <row r="15" spans="1:23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30</v>
      </c>
      <c r="I15" s="1">
        <v>0</v>
      </c>
      <c r="J15" s="1">
        <v>1</v>
      </c>
      <c r="K15" s="2">
        <v>23500</v>
      </c>
      <c r="L15" s="2">
        <f t="shared" si="4"/>
        <v>7990.0000000000009</v>
      </c>
      <c r="M15" s="2">
        <f t="shared" si="5"/>
        <v>3760</v>
      </c>
      <c r="N15" s="1">
        <v>2010</v>
      </c>
      <c r="O15" s="1">
        <v>1000</v>
      </c>
      <c r="P15" s="1">
        <v>180</v>
      </c>
      <c r="Q15" s="1">
        <f t="shared" si="0"/>
        <v>3149</v>
      </c>
      <c r="R15" s="1">
        <v>15</v>
      </c>
      <c r="S15" s="1">
        <v>0</v>
      </c>
      <c r="T15" s="1">
        <v>1000</v>
      </c>
      <c r="U15" s="2">
        <f t="shared" si="1"/>
        <v>38440</v>
      </c>
      <c r="V15" s="1">
        <f t="shared" si="2"/>
        <v>4164</v>
      </c>
      <c r="W15" s="1">
        <f t="shared" si="3"/>
        <v>34276</v>
      </c>
    </row>
    <row r="16" spans="1:23" x14ac:dyDescent="0.3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387600</v>
      </c>
      <c r="L16" s="2">
        <f t="shared" si="4"/>
        <v>131784</v>
      </c>
      <c r="M16" s="2">
        <f t="shared" si="5"/>
        <v>62016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51938</v>
      </c>
      <c r="R16" s="41">
        <f t="shared" si="6"/>
        <v>375</v>
      </c>
      <c r="S16" s="41">
        <f t="shared" si="6"/>
        <v>9000</v>
      </c>
      <c r="T16" s="1">
        <f>SUM(T7:T15)</f>
        <v>19000</v>
      </c>
      <c r="U16" s="2">
        <f t="shared" si="1"/>
        <v>618720</v>
      </c>
      <c r="V16" s="1">
        <f t="shared" si="2"/>
        <v>80313</v>
      </c>
      <c r="W16" s="1">
        <f t="shared" si="3"/>
        <v>538407</v>
      </c>
    </row>
    <row r="17" spans="1:23" x14ac:dyDescent="0.35">
      <c r="A17" s="99" t="s">
        <v>117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4" t="s">
        <v>79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92" t="s">
        <v>72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26"/>
    </row>
    <row r="3" spans="1:24" x14ac:dyDescent="0.35">
      <c r="A3" s="93" t="s">
        <v>104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35">
      <c r="A5" s="98" t="s">
        <v>42</v>
      </c>
      <c r="B5" s="98"/>
      <c r="C5" s="98"/>
      <c r="D5" s="98"/>
      <c r="E5" s="98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2022-09-20T18:06:30Z</dcterms:modified>
</cp:coreProperties>
</file>