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6159907-4283-4B60-BD37-5C25631AB3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" i="2" l="1"/>
  <c r="L8" i="2" l="1"/>
  <c r="M8" i="2"/>
  <c r="L9" i="2"/>
  <c r="M9" i="2"/>
  <c r="L10" i="2"/>
  <c r="M10" i="2"/>
  <c r="L11" i="2"/>
  <c r="M11" i="2"/>
  <c r="L12" i="2"/>
  <c r="M12" i="2"/>
  <c r="L13" i="2"/>
  <c r="M13" i="2"/>
  <c r="M7" i="2"/>
  <c r="L7" i="2"/>
  <c r="M6" i="2"/>
  <c r="L6" i="2"/>
  <c r="V12" i="2" l="1"/>
  <c r="T7" i="2"/>
  <c r="V7" i="2" s="1"/>
  <c r="T8" i="2"/>
  <c r="V8" i="2" s="1"/>
  <c r="T9" i="2"/>
  <c r="T10" i="2"/>
  <c r="V10" i="2" s="1"/>
  <c r="T11" i="2"/>
  <c r="V11" i="2" s="1"/>
  <c r="T12" i="2"/>
  <c r="T13" i="2"/>
  <c r="U7" i="2"/>
  <c r="U8" i="2"/>
  <c r="U9" i="2"/>
  <c r="V9" i="2" s="1"/>
  <c r="U10" i="2"/>
  <c r="U11" i="2"/>
  <c r="U12" i="2"/>
  <c r="U13" i="2"/>
  <c r="U6" i="2"/>
  <c r="K14" i="2"/>
  <c r="N14" i="2"/>
  <c r="O14" i="2"/>
  <c r="P14" i="2"/>
  <c r="Q14" i="2"/>
  <c r="R14" i="2"/>
  <c r="S14" i="2"/>
  <c r="U14" i="2" l="1"/>
  <c r="V6" i="2"/>
  <c r="V13" i="2"/>
  <c r="L14" i="2"/>
  <c r="M14" i="2"/>
  <c r="T14" i="2" l="1"/>
  <c r="V14" i="2" s="1"/>
</calcChain>
</file>

<file path=xl/sharedStrings.xml><?xml version="1.0" encoding="utf-8"?>
<sst xmlns="http://schemas.openxmlformats.org/spreadsheetml/2006/main" count="64" uniqueCount="53">
  <si>
    <t>SL NO.</t>
  </si>
  <si>
    <t>NAME OF TEACHER</t>
  </si>
  <si>
    <t>DESIGNATION</t>
  </si>
  <si>
    <t>CPF/PRAN NO.</t>
  </si>
  <si>
    <t>A/C NO.</t>
  </si>
  <si>
    <t>BASIC PAY</t>
  </si>
  <si>
    <t>PAT/EDN-16654</t>
  </si>
  <si>
    <t>INSTRUCTOR</t>
  </si>
  <si>
    <t>PAT/EDN-18956</t>
  </si>
  <si>
    <t>SANGITA KUMARI</t>
  </si>
  <si>
    <t>PAT/EDN-18903</t>
  </si>
  <si>
    <t>1003849204-1</t>
  </si>
  <si>
    <t>MANJU KUMARI</t>
  </si>
  <si>
    <t>UPENDRA PRASAD</t>
  </si>
  <si>
    <t>GANESH KUMAR</t>
  </si>
  <si>
    <t>KALPANA KUMARI</t>
  </si>
  <si>
    <t>MUN/EDN-13191</t>
  </si>
  <si>
    <t>PAT/EDN-18955</t>
  </si>
  <si>
    <t>PAT/EDN-18954</t>
  </si>
  <si>
    <t>PAT/EDN-18952</t>
  </si>
  <si>
    <t>IFFAT IRFAN</t>
  </si>
  <si>
    <t>VINAY KUMAR SINGH</t>
  </si>
  <si>
    <t>DETAILS OF GOVERNMENT SERVANT</t>
  </si>
  <si>
    <t>EARNINGS OF GOVT. SERVANT</t>
  </si>
  <si>
    <t>DEDUCTION DETAILS</t>
  </si>
  <si>
    <t>AMOUNT</t>
  </si>
  <si>
    <t>PAY SLIP NO</t>
  </si>
  <si>
    <t>IFSC CODE</t>
  </si>
  <si>
    <t>TOTAL PRESENT DAYS</t>
  </si>
  <si>
    <t>TOTAL ABSENT DAY</t>
  </si>
  <si>
    <t>PAY LEVEL</t>
  </si>
  <si>
    <t>DEARNESS ALLOWANCE</t>
  </si>
  <si>
    <t>HOUSE RENT ALLOWANCE</t>
  </si>
  <si>
    <t>MEDICAL ALLOWANCE</t>
  </si>
  <si>
    <t>G.P.F/C.P.F</t>
  </si>
  <si>
    <t>G.I.S</t>
  </si>
  <si>
    <t>GROSS PAY</t>
  </si>
  <si>
    <t>DEDUCTION</t>
  </si>
  <si>
    <t>NET PAY</t>
  </si>
  <si>
    <t>SBIN0001215</t>
  </si>
  <si>
    <t>SBIN0003564</t>
  </si>
  <si>
    <t>LAB ASSIT</t>
  </si>
  <si>
    <t>LECTRURER</t>
  </si>
  <si>
    <t>INCOME TAX</t>
  </si>
  <si>
    <t>TOTAL-</t>
  </si>
  <si>
    <t>CITY TRANS ALLOW + D.A ON CITY TRANS ALLOW</t>
  </si>
  <si>
    <t xml:space="preserve">                                                                          ABSENTEE PERFORMA PAY FOR REGULAR TEACHERS AND NON TEACHING STAFF</t>
  </si>
  <si>
    <t>KAPILDEO PRASAD SINGH</t>
  </si>
  <si>
    <t>MUN/EDN-13188</t>
  </si>
  <si>
    <t xml:space="preserve">SCHOOL NAME-D.P.C.S.S(MILLER)SER SEC SCHOOL PATNA    SR NO OF SCHOOL-8   GROUP NAME-VOCATIONAL HIGH    BLOCK NAME -PATNA SADAR                                                                                                                                                       </t>
  </si>
  <si>
    <t>PROFESSIONAL TAX</t>
  </si>
  <si>
    <t>RS. SEVEN LAC FOURTEEN THOUSAND  FORTY SIX ONLY</t>
  </si>
  <si>
    <t>PRINCIPAL NAME-DR AZAD CHANDRA SEKHAR PRASAD CHAURASIYA                                    MONTH AND YEAR - AUG 2021      MOBILE NUMBER- 9431456363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</si>
</sst>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5"/>
  <sheetViews>
    <sheetView tabSelected="1" zoomScaleNormal="100" workbookViewId="0">
      <selection sqref="A1:V15"/>
    </sheetView>
  </sheetViews>
  <sheetFormatPr defaultRowHeight="14.5" x14ac:dyDescent="0.35"/>
  <cols>
    <col min="1" max="1" width="2.7265625" customWidth="1"/>
    <col min="2" max="2" width="7.81640625" customWidth="1"/>
    <col min="3" max="3" width="9.54296875" customWidth="1"/>
    <col min="4" max="4" width="7.453125" customWidth="1"/>
    <col min="5" max="5" width="2.7265625" customWidth="1"/>
    <col min="6" max="6" width="6.26953125" customWidth="1"/>
    <col min="7" max="7" width="10.7265625" customWidth="1"/>
    <col min="8" max="8" width="3.54296875" customWidth="1"/>
    <col min="9" max="9" width="3.1796875" customWidth="1"/>
    <col min="10" max="10" width="3.453125" customWidth="1"/>
    <col min="11" max="11" width="5.81640625" customWidth="1"/>
    <col min="12" max="12" width="6.26953125" customWidth="1"/>
    <col min="13" max="13" width="5.7265625" bestFit="1" customWidth="1"/>
    <col min="14" max="14" width="5.1796875" customWidth="1"/>
    <col min="15" max="15" width="4.453125" customWidth="1"/>
    <col min="16" max="16" width="5.1796875" customWidth="1"/>
    <col min="17" max="17" width="3.54296875" customWidth="1"/>
    <col min="18" max="18" width="6.1796875" customWidth="1"/>
    <col min="19" max="19" width="5.26953125" bestFit="1" customWidth="1"/>
    <col min="20" max="20" width="6.1796875" customWidth="1"/>
    <col min="21" max="21" width="6" customWidth="1"/>
    <col min="22" max="22" width="5.81640625" customWidth="1"/>
  </cols>
  <sheetData>
    <row r="1" spans="1:22" ht="17.25" customHeight="1" x14ac:dyDescent="0.35">
      <c r="A1" s="11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6.5" customHeight="1" x14ac:dyDescent="0.3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8.75" customHeight="1" x14ac:dyDescent="0.35">
      <c r="A3" s="13" t="s">
        <v>52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35">
      <c r="A4" s="8"/>
      <c r="B4" s="14" t="s">
        <v>22</v>
      </c>
      <c r="C4" s="14"/>
      <c r="D4" s="14"/>
      <c r="E4" s="8"/>
      <c r="F4" s="8"/>
      <c r="G4" s="8"/>
      <c r="H4" s="8"/>
      <c r="I4" s="8"/>
      <c r="J4" s="13" t="s">
        <v>23</v>
      </c>
      <c r="K4" s="13"/>
      <c r="L4" s="13"/>
      <c r="M4" s="13"/>
      <c r="N4" s="13"/>
      <c r="O4" s="13"/>
      <c r="P4" s="15" t="s">
        <v>24</v>
      </c>
      <c r="Q4" s="15"/>
      <c r="R4" s="15"/>
      <c r="S4" s="15"/>
      <c r="T4" s="15" t="s">
        <v>25</v>
      </c>
      <c r="U4" s="15"/>
      <c r="V4" s="15"/>
    </row>
    <row r="5" spans="1:22" ht="144.5" x14ac:dyDescent="0.35">
      <c r="A5" s="8" t="s">
        <v>0</v>
      </c>
      <c r="B5" s="8" t="s">
        <v>1</v>
      </c>
      <c r="C5" s="8" t="s">
        <v>2</v>
      </c>
      <c r="D5" s="8" t="s">
        <v>3</v>
      </c>
      <c r="E5" s="8" t="s">
        <v>26</v>
      </c>
      <c r="F5" s="1" t="s">
        <v>27</v>
      </c>
      <c r="G5" s="8" t="s">
        <v>4</v>
      </c>
      <c r="H5" s="8" t="s">
        <v>28</v>
      </c>
      <c r="I5" s="8" t="s">
        <v>29</v>
      </c>
      <c r="J5" s="8" t="s">
        <v>30</v>
      </c>
      <c r="K5" s="8" t="s">
        <v>5</v>
      </c>
      <c r="L5" s="8" t="s">
        <v>31</v>
      </c>
      <c r="M5" s="8" t="s">
        <v>32</v>
      </c>
      <c r="N5" s="8" t="s">
        <v>45</v>
      </c>
      <c r="O5" s="8" t="s">
        <v>33</v>
      </c>
      <c r="P5" s="8" t="s">
        <v>34</v>
      </c>
      <c r="Q5" s="2" t="s">
        <v>35</v>
      </c>
      <c r="R5" s="1" t="s">
        <v>43</v>
      </c>
      <c r="S5" s="1" t="s">
        <v>50</v>
      </c>
      <c r="T5" s="1" t="s">
        <v>36</v>
      </c>
      <c r="U5" s="1" t="s">
        <v>37</v>
      </c>
      <c r="V5" s="1" t="s">
        <v>38</v>
      </c>
    </row>
    <row r="6" spans="1:22" ht="36" x14ac:dyDescent="0.35">
      <c r="A6" s="3">
        <v>1</v>
      </c>
      <c r="B6" s="4" t="s">
        <v>21</v>
      </c>
      <c r="C6" s="4" t="s">
        <v>42</v>
      </c>
      <c r="D6" s="5" t="s">
        <v>6</v>
      </c>
      <c r="E6" s="4"/>
      <c r="F6" s="4" t="s">
        <v>39</v>
      </c>
      <c r="G6" s="4">
        <v>33807730935</v>
      </c>
      <c r="H6" s="3">
        <v>31</v>
      </c>
      <c r="I6" s="4">
        <v>0</v>
      </c>
      <c r="J6" s="3">
        <v>12</v>
      </c>
      <c r="K6" s="4">
        <v>109100</v>
      </c>
      <c r="L6" s="3">
        <f>K6*0.17</f>
        <v>18547</v>
      </c>
      <c r="M6" s="3">
        <f>K6*0.16</f>
        <v>17456</v>
      </c>
      <c r="N6" s="3">
        <v>4680</v>
      </c>
      <c r="O6" s="3">
        <v>1000</v>
      </c>
      <c r="P6" s="3">
        <v>11000</v>
      </c>
      <c r="Q6" s="3">
        <v>120</v>
      </c>
      <c r="R6" s="3">
        <v>20000</v>
      </c>
      <c r="S6" s="3">
        <v>0</v>
      </c>
      <c r="T6" s="3">
        <f>K6+L6+M6+N6+O6</f>
        <v>150783</v>
      </c>
      <c r="U6" s="3">
        <f>P6+Q6+R6+S6</f>
        <v>31120</v>
      </c>
      <c r="V6" s="3">
        <f>T6-U6</f>
        <v>119663</v>
      </c>
    </row>
    <row r="7" spans="1:22" ht="24.5" x14ac:dyDescent="0.35">
      <c r="A7" s="3">
        <v>2</v>
      </c>
      <c r="B7" s="4" t="s">
        <v>20</v>
      </c>
      <c r="C7" s="4" t="s">
        <v>7</v>
      </c>
      <c r="D7" s="5" t="s">
        <v>8</v>
      </c>
      <c r="E7" s="4"/>
      <c r="F7" s="9" t="s">
        <v>39</v>
      </c>
      <c r="G7" s="4">
        <v>10038466441</v>
      </c>
      <c r="H7" s="3">
        <v>31</v>
      </c>
      <c r="I7" s="3">
        <v>0</v>
      </c>
      <c r="J7" s="3">
        <v>8</v>
      </c>
      <c r="K7" s="4">
        <v>74300</v>
      </c>
      <c r="L7" s="3">
        <f>K7*0.17</f>
        <v>12631</v>
      </c>
      <c r="M7" s="3">
        <f>K7*0.16</f>
        <v>11888</v>
      </c>
      <c r="N7" s="3">
        <v>3510</v>
      </c>
      <c r="O7" s="3">
        <v>1000</v>
      </c>
      <c r="P7" s="3">
        <v>20000</v>
      </c>
      <c r="Q7" s="3">
        <v>60</v>
      </c>
      <c r="R7" s="3">
        <v>10000</v>
      </c>
      <c r="S7" s="3">
        <v>0</v>
      </c>
      <c r="T7" s="3">
        <f t="shared" ref="T7:T14" si="0">K7+L7+M7+N7+O7</f>
        <v>103329</v>
      </c>
      <c r="U7" s="3">
        <f t="shared" ref="U7:U14" si="1">P7+Q7+R7+S7</f>
        <v>30060</v>
      </c>
      <c r="V7" s="3">
        <f t="shared" ref="V7:V14" si="2">T7-U7</f>
        <v>73269</v>
      </c>
    </row>
    <row r="8" spans="1:22" ht="24" x14ac:dyDescent="0.35">
      <c r="A8" s="3">
        <v>3</v>
      </c>
      <c r="B8" s="4" t="s">
        <v>9</v>
      </c>
      <c r="C8" s="4" t="s">
        <v>7</v>
      </c>
      <c r="D8" s="5" t="s">
        <v>10</v>
      </c>
      <c r="E8" s="4"/>
      <c r="F8" s="4" t="s">
        <v>39</v>
      </c>
      <c r="G8" s="4" t="s">
        <v>11</v>
      </c>
      <c r="H8" s="3">
        <v>31</v>
      </c>
      <c r="I8" s="4">
        <v>0</v>
      </c>
      <c r="J8" s="3">
        <v>8</v>
      </c>
      <c r="K8" s="4">
        <v>74300</v>
      </c>
      <c r="L8" s="3">
        <f t="shared" ref="L8:L14" si="3">K8*0.17</f>
        <v>12631</v>
      </c>
      <c r="M8" s="3">
        <f t="shared" ref="M8:M14" si="4">K8*0.16</f>
        <v>11888</v>
      </c>
      <c r="N8" s="3">
        <v>3510</v>
      </c>
      <c r="O8" s="3">
        <v>1000</v>
      </c>
      <c r="P8" s="3">
        <v>20000</v>
      </c>
      <c r="Q8" s="3">
        <v>60</v>
      </c>
      <c r="R8" s="3">
        <v>10000</v>
      </c>
      <c r="S8" s="3">
        <v>0</v>
      </c>
      <c r="T8" s="3">
        <f t="shared" si="0"/>
        <v>103329</v>
      </c>
      <c r="U8" s="3">
        <f t="shared" si="1"/>
        <v>30060</v>
      </c>
      <c r="V8" s="3">
        <f t="shared" si="2"/>
        <v>73269</v>
      </c>
    </row>
    <row r="9" spans="1:22" ht="24" x14ac:dyDescent="0.35">
      <c r="A9" s="3">
        <v>4</v>
      </c>
      <c r="B9" s="4" t="s">
        <v>12</v>
      </c>
      <c r="C9" s="4" t="s">
        <v>7</v>
      </c>
      <c r="D9" s="5" t="s">
        <v>16</v>
      </c>
      <c r="E9" s="4"/>
      <c r="F9" s="4" t="s">
        <v>39</v>
      </c>
      <c r="G9" s="4">
        <v>20097103550</v>
      </c>
      <c r="H9" s="3">
        <v>31</v>
      </c>
      <c r="I9" s="3">
        <v>0</v>
      </c>
      <c r="J9" s="3">
        <v>8</v>
      </c>
      <c r="K9" s="4">
        <v>74300</v>
      </c>
      <c r="L9" s="3">
        <f t="shared" si="3"/>
        <v>12631</v>
      </c>
      <c r="M9" s="3">
        <f t="shared" si="4"/>
        <v>11888</v>
      </c>
      <c r="N9" s="3">
        <v>3510</v>
      </c>
      <c r="O9" s="3">
        <v>1000</v>
      </c>
      <c r="P9" s="3">
        <v>10000</v>
      </c>
      <c r="Q9" s="3">
        <v>60</v>
      </c>
      <c r="R9" s="3">
        <v>5000</v>
      </c>
      <c r="S9" s="3">
        <v>0</v>
      </c>
      <c r="T9" s="3">
        <f t="shared" si="0"/>
        <v>103329</v>
      </c>
      <c r="U9" s="3">
        <f t="shared" si="1"/>
        <v>15060</v>
      </c>
      <c r="V9" s="3">
        <f t="shared" si="2"/>
        <v>88269</v>
      </c>
    </row>
    <row r="10" spans="1:22" ht="24" x14ac:dyDescent="0.35">
      <c r="A10" s="3">
        <v>5</v>
      </c>
      <c r="B10" s="4" t="s">
        <v>13</v>
      </c>
      <c r="C10" s="4" t="s">
        <v>41</v>
      </c>
      <c r="D10" s="5" t="s">
        <v>17</v>
      </c>
      <c r="E10" s="4"/>
      <c r="F10" s="4" t="s">
        <v>39</v>
      </c>
      <c r="G10" s="4">
        <v>10038477544</v>
      </c>
      <c r="H10" s="3">
        <v>31</v>
      </c>
      <c r="I10" s="4">
        <v>0</v>
      </c>
      <c r="J10" s="3">
        <v>6</v>
      </c>
      <c r="K10" s="4">
        <v>74300</v>
      </c>
      <c r="L10" s="3">
        <f t="shared" si="3"/>
        <v>12631</v>
      </c>
      <c r="M10" s="3">
        <f t="shared" si="4"/>
        <v>11888</v>
      </c>
      <c r="N10" s="3">
        <v>3510</v>
      </c>
      <c r="O10" s="3">
        <v>1000</v>
      </c>
      <c r="P10" s="3">
        <v>6000</v>
      </c>
      <c r="Q10" s="3">
        <v>60</v>
      </c>
      <c r="R10" s="3">
        <v>3500</v>
      </c>
      <c r="S10" s="3">
        <v>0</v>
      </c>
      <c r="T10" s="3">
        <f t="shared" si="0"/>
        <v>103329</v>
      </c>
      <c r="U10" s="3">
        <f t="shared" si="1"/>
        <v>9560</v>
      </c>
      <c r="V10" s="3">
        <f t="shared" si="2"/>
        <v>93769</v>
      </c>
    </row>
    <row r="11" spans="1:22" ht="24" x14ac:dyDescent="0.35">
      <c r="A11" s="3">
        <v>6</v>
      </c>
      <c r="B11" s="4" t="s">
        <v>14</v>
      </c>
      <c r="C11" s="4" t="s">
        <v>41</v>
      </c>
      <c r="D11" s="5" t="s">
        <v>18</v>
      </c>
      <c r="E11" s="4"/>
      <c r="F11" s="4" t="s">
        <v>40</v>
      </c>
      <c r="G11" s="4">
        <v>10173341472</v>
      </c>
      <c r="H11" s="3">
        <v>31</v>
      </c>
      <c r="I11" s="3">
        <v>0</v>
      </c>
      <c r="J11" s="3">
        <v>8</v>
      </c>
      <c r="K11" s="4">
        <v>74300</v>
      </c>
      <c r="L11" s="3">
        <f t="shared" si="3"/>
        <v>12631</v>
      </c>
      <c r="M11" s="3">
        <f t="shared" si="4"/>
        <v>11888</v>
      </c>
      <c r="N11" s="3">
        <v>3510</v>
      </c>
      <c r="O11" s="3">
        <v>1000</v>
      </c>
      <c r="P11" s="3">
        <v>5000</v>
      </c>
      <c r="Q11" s="3">
        <v>60</v>
      </c>
      <c r="R11" s="3">
        <v>5000</v>
      </c>
      <c r="S11" s="3">
        <v>0</v>
      </c>
      <c r="T11" s="3">
        <f t="shared" si="0"/>
        <v>103329</v>
      </c>
      <c r="U11" s="3">
        <f t="shared" si="1"/>
        <v>10060</v>
      </c>
      <c r="V11" s="3">
        <f t="shared" si="2"/>
        <v>93269</v>
      </c>
    </row>
    <row r="12" spans="1:22" ht="24" x14ac:dyDescent="0.35">
      <c r="A12" s="3">
        <v>7</v>
      </c>
      <c r="B12" s="4" t="s">
        <v>15</v>
      </c>
      <c r="C12" s="4" t="s">
        <v>41</v>
      </c>
      <c r="D12" s="4" t="s">
        <v>19</v>
      </c>
      <c r="E12" s="4"/>
      <c r="F12" s="4" t="s">
        <v>39</v>
      </c>
      <c r="G12" s="4">
        <v>10038477929</v>
      </c>
      <c r="H12" s="3">
        <v>31</v>
      </c>
      <c r="I12" s="4">
        <v>0</v>
      </c>
      <c r="J12" s="4">
        <v>8</v>
      </c>
      <c r="K12" s="4">
        <v>74300</v>
      </c>
      <c r="L12" s="3">
        <f t="shared" si="3"/>
        <v>12631</v>
      </c>
      <c r="M12" s="3">
        <f t="shared" si="4"/>
        <v>11888</v>
      </c>
      <c r="N12" s="3">
        <v>3510</v>
      </c>
      <c r="O12" s="3">
        <v>1000</v>
      </c>
      <c r="P12" s="3">
        <v>15000</v>
      </c>
      <c r="Q12" s="3">
        <v>60</v>
      </c>
      <c r="R12" s="3">
        <v>8000</v>
      </c>
      <c r="S12" s="3">
        <v>0</v>
      </c>
      <c r="T12" s="3">
        <f t="shared" si="0"/>
        <v>103329</v>
      </c>
      <c r="U12" s="3">
        <f t="shared" si="1"/>
        <v>23060</v>
      </c>
      <c r="V12" s="3">
        <f t="shared" si="2"/>
        <v>80269</v>
      </c>
    </row>
    <row r="13" spans="1:22" ht="36" x14ac:dyDescent="0.35">
      <c r="A13" s="3">
        <v>8</v>
      </c>
      <c r="B13" s="4" t="s">
        <v>47</v>
      </c>
      <c r="C13" s="4" t="s">
        <v>41</v>
      </c>
      <c r="D13" s="4" t="s">
        <v>48</v>
      </c>
      <c r="E13" s="4"/>
      <c r="F13" s="4" t="s">
        <v>39</v>
      </c>
      <c r="G13" s="4">
        <v>11173822455</v>
      </c>
      <c r="H13" s="3">
        <v>31</v>
      </c>
      <c r="I13" s="4">
        <v>0</v>
      </c>
      <c r="J13" s="4">
        <v>8</v>
      </c>
      <c r="K13" s="4">
        <v>74300</v>
      </c>
      <c r="L13" s="3">
        <f t="shared" si="3"/>
        <v>12631</v>
      </c>
      <c r="M13" s="3">
        <f t="shared" si="4"/>
        <v>11888</v>
      </c>
      <c r="N13" s="3">
        <v>3510</v>
      </c>
      <c r="O13" s="3">
        <v>1000</v>
      </c>
      <c r="P13" s="3">
        <v>6000</v>
      </c>
      <c r="Q13" s="3">
        <v>60</v>
      </c>
      <c r="R13" s="3">
        <v>5000</v>
      </c>
      <c r="S13" s="3">
        <v>0</v>
      </c>
      <c r="T13" s="3">
        <f t="shared" si="0"/>
        <v>103329</v>
      </c>
      <c r="U13" s="3">
        <f t="shared" si="1"/>
        <v>11060</v>
      </c>
      <c r="V13" s="3">
        <f t="shared" si="2"/>
        <v>92269</v>
      </c>
    </row>
    <row r="14" spans="1:22" x14ac:dyDescent="0.35">
      <c r="A14" s="10"/>
      <c r="B14" s="10"/>
      <c r="C14" s="10"/>
      <c r="D14" s="10"/>
      <c r="E14" s="10"/>
      <c r="F14" s="10"/>
      <c r="G14" s="10"/>
      <c r="H14" s="10"/>
      <c r="I14" s="10" t="s">
        <v>44</v>
      </c>
      <c r="J14" s="10"/>
      <c r="K14" s="6">
        <f t="shared" ref="K14:S14" si="5">SUM(K6:K13)</f>
        <v>629200</v>
      </c>
      <c r="L14" s="3">
        <f t="shared" si="3"/>
        <v>106964.00000000001</v>
      </c>
      <c r="M14" s="3">
        <f t="shared" si="4"/>
        <v>100672</v>
      </c>
      <c r="N14" s="7">
        <f t="shared" si="5"/>
        <v>29250</v>
      </c>
      <c r="O14" s="7">
        <f t="shared" si="5"/>
        <v>8000</v>
      </c>
      <c r="P14" s="7">
        <f t="shared" si="5"/>
        <v>93000</v>
      </c>
      <c r="Q14" s="7">
        <f t="shared" si="5"/>
        <v>540</v>
      </c>
      <c r="R14" s="7">
        <f t="shared" si="5"/>
        <v>66500</v>
      </c>
      <c r="S14" s="3">
        <f t="shared" si="5"/>
        <v>0</v>
      </c>
      <c r="T14" s="3">
        <f t="shared" si="0"/>
        <v>874086</v>
      </c>
      <c r="U14" s="3">
        <f t="shared" si="1"/>
        <v>160040</v>
      </c>
      <c r="V14" s="3">
        <f t="shared" si="2"/>
        <v>714046</v>
      </c>
    </row>
    <row r="15" spans="1:22" x14ac:dyDescent="0.35">
      <c r="A15" s="12" t="s">
        <v>51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</sheetData>
  <mergeCells count="8">
    <mergeCell ref="A1:V1"/>
    <mergeCell ref="A15:V15"/>
    <mergeCell ref="A2:V2"/>
    <mergeCell ref="B4:D4"/>
    <mergeCell ref="J4:O4"/>
    <mergeCell ref="P4:S4"/>
    <mergeCell ref="T4:V4"/>
    <mergeCell ref="A3:V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2021-08-15T04:36:08Z</dcterms:modified>
</cp:coreProperties>
</file>