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5" yWindow="-15" windowWidth="28830" windowHeight="12540" activeTab="8"/>
  </bookViews>
  <sheets>
    <sheet name="top 5 product" sheetId="2" r:id="rId1"/>
    <sheet name="avg star rating" sheetId="4" r:id="rId2"/>
    <sheet name="price analysis" sheetId="5" r:id="rId3"/>
    <sheet name="discount trend" sheetId="7" r:id="rId4"/>
    <sheet name="Sheet7" sheetId="8" state="hidden" r:id="rId5"/>
    <sheet name="Sheet8" sheetId="9" state="hidden" r:id="rId6"/>
    <sheet name="Sheet9" sheetId="10" state="hidden" r:id="rId7"/>
    <sheet name="apple_products (1)" sheetId="1" r:id="rId8"/>
    <sheet name="dashboard" sheetId="11" r:id="rId9"/>
    <sheet name="refined sheet" sheetId="13" r:id="rId10"/>
  </sheets>
  <definedNames>
    <definedName name="Slicer_Ram">#N/A</definedName>
    <definedName name="Slicer_Sale_Price">#N/A</definedName>
  </definedNames>
  <calcPr calcId="145621"/>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5" i="1" l="1"/>
  <c r="N6" i="1"/>
  <c r="M30" i="1"/>
  <c r="N30" i="1" s="1"/>
  <c r="M31" i="1"/>
  <c r="N31" i="1" s="1"/>
  <c r="N26" i="1"/>
  <c r="N25" i="1"/>
  <c r="N21" i="1"/>
  <c r="N17" i="1"/>
  <c r="N16" i="1"/>
  <c r="P11" i="1"/>
  <c r="N12" i="1"/>
  <c r="N11" i="1"/>
  <c r="P6" i="1"/>
  <c r="F6" i="4"/>
</calcChain>
</file>

<file path=xl/sharedStrings.xml><?xml version="1.0" encoding="utf-8"?>
<sst xmlns="http://schemas.openxmlformats.org/spreadsheetml/2006/main" count="775" uniqueCount="238">
  <si>
    <t>Product Name</t>
  </si>
  <si>
    <t>Product URL</t>
  </si>
  <si>
    <t>Brand</t>
  </si>
  <si>
    <t>Sale Price</t>
  </si>
  <si>
    <t>Mrp</t>
  </si>
  <si>
    <t>Discount Percentage</t>
  </si>
  <si>
    <t>Number Of Ratings</t>
  </si>
  <si>
    <t>Number Of Reviews</t>
  </si>
  <si>
    <t>Upc</t>
  </si>
  <si>
    <t>Star Rating</t>
  </si>
  <si>
    <t>Ram</t>
  </si>
  <si>
    <t>APPLE iPhone 8 Plus (Gold, 64 GB)</t>
  </si>
  <si>
    <t>https://www.flipkart.com/apple-iphone-8-plus-gold-64-gb/p/itmexrgvuzgzttzh?pid=MOBEXRGV7EHHTGUH</t>
  </si>
  <si>
    <t>Apple</t>
  </si>
  <si>
    <t>MOBEXRGV7EHHTGUH</t>
  </si>
  <si>
    <t>2 GB</t>
  </si>
  <si>
    <t>APPLE iPhone 8 Plus (Space Grey, 256 GB)</t>
  </si>
  <si>
    <t>https://www.flipkart.com/apple-iphone-8-plus-space-grey-256-gb/p/itmexrgvzkbyqgtf?pid=MOBEXRGVAC6TJT4F</t>
  </si>
  <si>
    <t>MOBEXRGVAC6TJT4F</t>
  </si>
  <si>
    <t>APPLE iPhone 8 Plus (Silver, 256 GB)</t>
  </si>
  <si>
    <t>https://www.flipkart.com/apple-iphone-8-plus-silver-256-gb/p/itmexrgvxatuyrqw?pid=MOBEXRGVGETABXWZ</t>
  </si>
  <si>
    <t>MOBEXRGVGETABXWZ</t>
  </si>
  <si>
    <t>APPLE iPhone 8 (Silver, 256 GB)</t>
  </si>
  <si>
    <t>https://www.flipkart.com/apple-iphone-8-silver-256-gb/p/itmexrgvae48gzhp?pid=MOBEXRGVMZWUHCBA</t>
  </si>
  <si>
    <t>MOBEXRGVMZWUHCBA</t>
  </si>
  <si>
    <t>APPLE iPhone 8 (Gold, 256 GB)</t>
  </si>
  <si>
    <t>https://www.flipkart.com/apple-iphone-8-gold-256-gb/p/itmexrgv8bvfbzgw?pid=MOBEXRGVPK7PFEJZ</t>
  </si>
  <si>
    <t>MOBEXRGVPK7PFEJZ</t>
  </si>
  <si>
    <t>APPLE iPhone 8 Plus (Silver, 64 GB)</t>
  </si>
  <si>
    <t>https://www.flipkart.com/apple-iphone-8-plus-silver-64-gb/p/itmexrgv7yfjbryy?pid=MOBEXRGVQGYYP8FV</t>
  </si>
  <si>
    <t>MOBEXRGVQGYYP8FV</t>
  </si>
  <si>
    <t>APPLE iPhone 8 Plus (Space Grey, 64 GB)</t>
  </si>
  <si>
    <t>https://www.flipkart.com/apple-iphone-8-plus-space-grey-64-gb/p/itmexrgvehtzhh9v?pid=MOBEXRGVQKBREZP8</t>
  </si>
  <si>
    <t>MOBEXRGVQKBREZP8</t>
  </si>
  <si>
    <t>APPLE iPhone 8 (Space Grey, 256 GB)</t>
  </si>
  <si>
    <t>https://www.flipkart.com/apple-iphone-8-space-grey-256-gb/p/itmexrgvypzqw6df?pid=MOBEXRGVZFZGZEWV</t>
  </si>
  <si>
    <t>MOBEXRGVZFZGZEWV</t>
  </si>
  <si>
    <t>APPLE iPhone XS Max (Silver, 64 GB)</t>
  </si>
  <si>
    <t>https://www.flipkart.com/apple-iphone-xs-max-silver-64-gb/p/itmf944ehzsh7emx?pid=MOBF944E2XAHW8V5</t>
  </si>
  <si>
    <t>MOBF944E2XAHW8V5</t>
  </si>
  <si>
    <t>4 GB</t>
  </si>
  <si>
    <t>Apple iPhone XR ((PRODUCT)RED, 128 GB) (Includes EarPods, Power Adapter)</t>
  </si>
  <si>
    <t>https://www.flipkart.com/apple-iphone-xr-product-red-128-gb-includes-earpods-power-adapter/p/itmf9z7zbkvjzegf?pid=MOBF9Z7ZHQC23PWQ</t>
  </si>
  <si>
    <t>MOBF9Z7ZHQC23PWQ</t>
  </si>
  <si>
    <t>Apple iPhone XR (Black, 64 GB) (Includes EarPods, Power Adapter)</t>
  </si>
  <si>
    <t>https://www.flipkart.com/apple-iphone-xr-black-64-gb-includes-earpods-power-adapter/p/itmf9z7zxu4uqyz2?pid=MOBF9Z7ZPHGV4GNH</t>
  </si>
  <si>
    <t>MOBF9Z7ZPHGV4GNH</t>
  </si>
  <si>
    <t>Apple iPhone XR (Coral, 128 GB) (Includes EarPods, Power Adapter)</t>
  </si>
  <si>
    <t>https://www.flipkart.com/apple-iphone-xr-coral-128-gb-includes-earpods-power-adapter/p/itmf9z7zgxx5wgez?pid=MOBF9Z7ZS6GF5UAP</t>
  </si>
  <si>
    <t>MOBF9Z7ZS6GF5UAP</t>
  </si>
  <si>
    <t>Apple iPhone XR (Black, 128 GB) (Includes EarPods, Power Adapter)</t>
  </si>
  <si>
    <t>https://www.flipkart.com/apple-iphone-xr-black-128-gb-includes-earpods-power-adapter/p/itmf9z7zhdgzwmzm?pid=MOBF9Z7ZYWNFGZUC</t>
  </si>
  <si>
    <t>MOBF9Z7ZYWNFGZUC</t>
  </si>
  <si>
    <t>3 GB</t>
  </si>
  <si>
    <t>Apple iPhone XR (White, 128 GB) (Includes EarPods, Power Adapter)</t>
  </si>
  <si>
    <t>https://www.flipkart.com/apple-iphone-xr-white-128-gb-includes-earpods-power-adapter/p/itmf9z7zrz4tbhwm?pid=MOBF9Z7ZZY3HCDZZ</t>
  </si>
  <si>
    <t>MOBF9Z7ZZY3HCDZZ</t>
  </si>
  <si>
    <t>APPLE iPhone 11 Pro Max (Gold, 256 GB)</t>
  </si>
  <si>
    <t>https://www.flipkart.com/apple-iphone-11-pro-max-gold-256-gb/p/itm94c6536eefc46?pid=MOBFKCTS7HCHSPFH</t>
  </si>
  <si>
    <t>MOBFKCTS7HCHSPFH</t>
  </si>
  <si>
    <t>APPLE iPhone 11 Pro Max (Gold, 64 GB)</t>
  </si>
  <si>
    <t>https://www.flipkart.com/apple-iphone-11-pro-max-gold-64-gb/p/itm6ef18218efdf6?pid=MOBFKCTSAPAYNSGG</t>
  </si>
  <si>
    <t>MOBFKCTSAPAYNSGG</t>
  </si>
  <si>
    <t>APPLE iPhone 11 Pro Max (Midnight Green, 256 GB)</t>
  </si>
  <si>
    <t>https://www.flipkart.com/apple-iphone-11-pro-max-midnight-green-256-gb/p/itm68e0db18f9ecc?pid=MOBFKCTSCAAKGQV7</t>
  </si>
  <si>
    <t>MOBFKCTSCAAKGQV7</t>
  </si>
  <si>
    <t>APPLE iPhone 11 Pro Max (Space Grey, 64 GB)</t>
  </si>
  <si>
    <t>https://www.flipkart.com/apple-iphone-11-pro-max-space-grey-64-gb/p/itme0101031155f8?pid=MOBFKCTSKDMKCGQS</t>
  </si>
  <si>
    <t>MOBFKCTSKDMKCGQS</t>
  </si>
  <si>
    <t>APPLE iPhone 11 Pro (Midnight Green, 64 GB)</t>
  </si>
  <si>
    <t>https://www.flipkart.com/apple-iphone-11-pro-midnight-green-64-gb/p/itm471de0d2e8474?pid=MOBFKCTSN3TG3RFJ</t>
  </si>
  <si>
    <t>MOBFKCTSN3TG3RFJ</t>
  </si>
  <si>
    <t>APPLE iPhone 11 Pro (Space Grey, 512 GB)</t>
  </si>
  <si>
    <t>https://www.flipkart.com/apple-iphone-11-pro-space-grey-512-gb/p/itmcd1f0ddbf1c21?pid=MOBFKCTSRTHRQTFT</t>
  </si>
  <si>
    <t>MOBFKCTSRTHRQTFT</t>
  </si>
  <si>
    <t>APPLE iPhone 11 Pro Max (Midnight Green, 64 GB)</t>
  </si>
  <si>
    <t>https://www.flipkart.com/apple-iphone-11-pro-max-midnight-green-64-gb/p/itmab1763b5ca244?pid=MOBFKCTSRYPAQNYT</t>
  </si>
  <si>
    <t>MOBFKCTSRYPAQNYT</t>
  </si>
  <si>
    <t>APPLE iPhone 11 Pro (Midnight Green, 512 GB)</t>
  </si>
  <si>
    <t>https://www.flipkart.com/apple-iphone-11-pro-midnight-green-512-gb/p/itm0bdd954387ca9?pid=MOBFKCTSSJCWYGCC</t>
  </si>
  <si>
    <t>MOBFKCTSSJCWYGCC</t>
  </si>
  <si>
    <t>APPLE iPhone 11 Pro (Space Grey, 256 GB)</t>
  </si>
  <si>
    <t>https://www.flipkart.com/apple-iphone-11-pro-space-grey-256-gb/p/itmbecef22a95790?pid=MOBFKCTSWGYSAS9X</t>
  </si>
  <si>
    <t>MOBFKCTSWGYSAS9X</t>
  </si>
  <si>
    <t>Apple iPhone SE (White, 256 GB) (Includes EarPods, Power Adapter)</t>
  </si>
  <si>
    <t>https://www.flipkart.com/apple-iphone-se-white-256-gb-includes-earpods-power-adapter/p/itm4d73793c30c4c?pid=MOBFRFXHPZCHAPEH</t>
  </si>
  <si>
    <t>MOBFRFXHPZCHAPEH</t>
  </si>
  <si>
    <t>APPLE iPhone 12 Pro (Silver, 512 GB)</t>
  </si>
  <si>
    <t>https://www.flipkart.com/apple-iphone-12-pro-silver-512-gb/p/itm0ccf9fc219a71?pid=MOBFWBYZ5UY6ZBVA</t>
  </si>
  <si>
    <t>MOBFWBYZ5UY6ZBVA</t>
  </si>
  <si>
    <t>APPLE iPhone 12 Pro Max (Pacific Blue, 256 GB)</t>
  </si>
  <si>
    <t>https://www.flipkart.com/apple-iphone-12-pro-max-pacific-blue-256-gb/p/itm3a0860c94250e?pid=MOBFWBYZ8STJXCVT</t>
  </si>
  <si>
    <t>MOBFWBYZ8STJXCVT</t>
  </si>
  <si>
    <t>6 GB</t>
  </si>
  <si>
    <t>APPLE iPhone 12 Mini (White, 128 GB)</t>
  </si>
  <si>
    <t>https://www.flipkart.com/apple-iphone-12-mini-white-128-gb/p/itm9098fa76548ba?pid=MOBFWBYZAGXJRDGB</t>
  </si>
  <si>
    <t>MOBFWBYZAGXJRDGB</t>
  </si>
  <si>
    <t>APPLE iPhone 12 Pro (Graphite, 256 GB)</t>
  </si>
  <si>
    <t>https://www.flipkart.com/apple-iphone-12-pro-graphite-256-gb/p/itm4fa4da575698c?pid=MOBFWBYZBA36UB7G</t>
  </si>
  <si>
    <t>MOBFWBYZBA36UB7G</t>
  </si>
  <si>
    <t>APPLE iPhone 12 Mini (White, 64 GB)</t>
  </si>
  <si>
    <t>https://www.flipkart.com/apple-iphone-12-mini-white-64-gb/p/itmf3b16d1640898?pid=MOBFWBYZBH4CEC4C</t>
  </si>
  <si>
    <t>MOBFWBYZBH4CEC4C</t>
  </si>
  <si>
    <t>APPLE iPhone 12 (White, 128 GB)</t>
  </si>
  <si>
    <t>https://www.flipkart.com/apple-iphone-12-white-128-gb/p/itm95393f4c6cc59?pid=MOBFWBYZBTZFGJF9</t>
  </si>
  <si>
    <t>MOBFWBYZBTZFGJF9</t>
  </si>
  <si>
    <t>APPLE iPhone 12 Pro (Graphite, 128 GB)</t>
  </si>
  <si>
    <t>https://www.flipkart.com/apple-iphone-12-pro-graphite-128-gb/p/itm03e5f2595d843?pid=MOBFWBYZBZ7Y56WD</t>
  </si>
  <si>
    <t>MOBFWBYZBZ7Y56WD</t>
  </si>
  <si>
    <t>APPLE iPhone 12 Pro Max (Graphite, 256 GB)</t>
  </si>
  <si>
    <t>https://www.flipkart.com/apple-iphone-12-pro-max-graphite-256-gb/p/itm8dbdf0b986725?pid=MOBFWBYZEF6XQ5ZW</t>
  </si>
  <si>
    <t>MOBFWBYZEF6XQ5ZW</t>
  </si>
  <si>
    <t>APPLE iPhone 12 Pro Max (Graphite, 128 GB)</t>
  </si>
  <si>
    <t>https://www.flipkart.com/apple-iphone-12-pro-max-graphite-128-gb/p/itm973c298184f51?pid=MOBFWBYZFDGQSDWS</t>
  </si>
  <si>
    <t>MOBFWBYZFDGQSDWS</t>
  </si>
  <si>
    <t>APPLE iPhone 12 Mini (Black, 128 GB)</t>
  </si>
  <si>
    <t>https://www.flipkart.com/apple-iphone-12-mini-black-128-gb/p/itm0eb512c195bdf?pid=MOBFWBYZH2AMPNPD</t>
  </si>
  <si>
    <t>MOBFWBYZH2AMPNPD</t>
  </si>
  <si>
    <t>APPLE iPhone 12 Mini (Blue, 128 GB)</t>
  </si>
  <si>
    <t>https://www.flipkart.com/apple-iphone-12-mini-blue-128-gb/p/itm9b6cdec9700ee?pid=MOBFWBYZHU58PHCZ</t>
  </si>
  <si>
    <t>MOBFWBYZHU58PHCZ</t>
  </si>
  <si>
    <t>APPLE iPhone 12 (Black, 128 GB)</t>
  </si>
  <si>
    <t>https://www.flipkart.com/apple-iphone-12-black-128-gb/p/itmf1f0a58f1ecd7?pid=MOBFWBYZK3HACR72</t>
  </si>
  <si>
    <t>MOBFWBYZK3HACR72</t>
  </si>
  <si>
    <t>APPLE iPhone 12 (Blue, 128 GB)</t>
  </si>
  <si>
    <t>https://www.flipkart.com/apple-iphone-12-blue-128-gb/p/itm02853ae92e90a?pid=MOBFWBYZKPTZF9VG</t>
  </si>
  <si>
    <t>MOBFWBYZKPTZF9VG</t>
  </si>
  <si>
    <t>APPLE iPhone 12 Pro Max (Silver, 128 GB)</t>
  </si>
  <si>
    <t>https://www.flipkart.com/apple-iphone-12-pro-max-silver-128-gb/p/itm5a51ba742a17e?pid=MOBFWBYZNSNVGGZC</t>
  </si>
  <si>
    <t>MOBFWBYZNSNVGGZC</t>
  </si>
  <si>
    <t>APPLE iPhone 12 Mini (Red, 64 GB)</t>
  </si>
  <si>
    <t>https://www.flipkart.com/apple-iphone-12-mini-red-64-gb/p/itm255dd64643767?pid=MOBFWBYZNVWGWN2U</t>
  </si>
  <si>
    <t>MOBFWBYZNVWGWN2U</t>
  </si>
  <si>
    <t>APPLE iPhone 12 Pro Max (Gold, 128 GB)</t>
  </si>
  <si>
    <t>https://www.flipkart.com/apple-iphone-12-pro-max-gold-128-gb/p/itme3ae592065711?pid=MOBFWBYZQVKT77YH</t>
  </si>
  <si>
    <t>MOBFWBYZQVKT77YH</t>
  </si>
  <si>
    <t>APPLE iPhone 12 (Green, 128 GB)</t>
  </si>
  <si>
    <t>https://www.flipkart.com/apple-iphone-12-green-128-gb/p/itm4e0a120f7d9c4?pid=MOBFWBYZQXUEHF48</t>
  </si>
  <si>
    <t>MOBFWBYZQXUEHF48</t>
  </si>
  <si>
    <t>APPLE iPhone 12 Pro (Pacific Blue, 512 GB)</t>
  </si>
  <si>
    <t>https://www.flipkart.com/apple-iphone-12-pro-pacific-blue-512-gb/p/itm8a39d6779b04e?pid=MOBFWBYZTHSXKMGW</t>
  </si>
  <si>
    <t>MOBFWBYZTHSXKMGW</t>
  </si>
  <si>
    <t>APPLE iPhone 12 (White, 64 GB)</t>
  </si>
  <si>
    <t>https://www.flipkart.com/apple-iphone-12-white-64-gb/p/itm8b88bdc03cd79?pid=MOBFWBYZTK33MBG9</t>
  </si>
  <si>
    <t>MOBFWBYZTK33MBG9</t>
  </si>
  <si>
    <t>APPLE iPhone 12 (Black, 64 GB)</t>
  </si>
  <si>
    <t>https://www.flipkart.com/apple-iphone-12-black-64-gb/p/itma2559422bf7c7?pid=MOBFWBYZU5FWK2VP</t>
  </si>
  <si>
    <t>MOBFWBYZU5FWK2VP</t>
  </si>
  <si>
    <t>APPLE iPhone 12 (Red, 128 GB)</t>
  </si>
  <si>
    <t>https://www.flipkart.com/apple-iphone-12-red-128-gb/p/itma7bd86885ed98?pid=MOBFWBYZUHPFWQRD</t>
  </si>
  <si>
    <t>MOBFWBYZUHPFWQRD</t>
  </si>
  <si>
    <t>APPLE iPhone 12 Mini (Black, 64 GB)</t>
  </si>
  <si>
    <t>https://www.flipkart.com/apple-iphone-12-mini-black-64-gb/p/itm38b727191eb08?pid=MOBFWBYZXSEGBS6F</t>
  </si>
  <si>
    <t>MOBFWBYZXSEGBS6F</t>
  </si>
  <si>
    <t>APPLE iPhone 12 Pro (Pacific Blue, 128 GB)</t>
  </si>
  <si>
    <t>https://www.flipkart.com/apple-iphone-12-pro-pacific-blue-128-gb/p/itm97c833296c221?pid=MOBFWBYZXYSCEEEH</t>
  </si>
  <si>
    <t>MOBFWBYZXYSCEEEH</t>
  </si>
  <si>
    <t>APPLE iPhone 12 Pro Max (Pacific Blue, 128 GB)</t>
  </si>
  <si>
    <t>https://www.flipkart.com/apple-iphone-12-pro-max-pacific-blue-128-gb/p/itmd89812b558a03?pid=MOBFWBYZZABKHZQA</t>
  </si>
  <si>
    <t>MOBFWBYZZABKHZQA</t>
  </si>
  <si>
    <t>APPLE iPhone 12 Pro Max (Silver, 256 GB)</t>
  </si>
  <si>
    <t>https://www.flipkart.com/apple-iphone-12-pro-max-silver-256-gb/p/itm30faf74442adb?pid=MOBFWBYZZH4AM8FE</t>
  </si>
  <si>
    <t>MOBFWBYZZH4AM8FE</t>
  </si>
  <si>
    <t>APPLE iPhone 12 Pro Max (Gold, 256 GB)</t>
  </si>
  <si>
    <t>https://www.flipkart.com/apple-iphone-12-pro-max-gold-256-gb/p/itm1e0354f5bbc8c?pid=MOBFWBYZZPW8JHQF</t>
  </si>
  <si>
    <t>MOBFWBYZZPW8JHQF</t>
  </si>
  <si>
    <t>APPLE iPhone 11 (White, 128 GB)</t>
  </si>
  <si>
    <t>https://www.flipkart.com/apple-iphone-11-white-128-gb/p/itme32df47ea6742?pid=MOBFWQ6B7KKRXDDS</t>
  </si>
  <si>
    <t>MOBFWQ6B7KKRXDDS</t>
  </si>
  <si>
    <t>APPLE iPhone 11 (Red, 128 GB)</t>
  </si>
  <si>
    <t>https://www.flipkart.com/apple-iphone-11-red-128-gb/p/itm8d14bd0e33a1c?pid=MOBFWQ6BEZTNK59G</t>
  </si>
  <si>
    <t>MOBFWQ6BEZTNK59G</t>
  </si>
  <si>
    <t>APPLE iPhone SE (White, 64 GB)</t>
  </si>
  <si>
    <t>https://www.flipkart.com/apple-iphone-se-white-64-gb/p/itma00a19e11c81b?pid=MOBFWQ6BGWDVGF3E</t>
  </si>
  <si>
    <t>MOBFWQ6BGWDVGF3E</t>
  </si>
  <si>
    <t>APPLE iPhone SE (Black, 128 GB)</t>
  </si>
  <si>
    <t>https://www.flipkart.com/apple-iphone-se-black-128-gb/p/itma9285ccc6af28?pid=MOBFWQ6BHUEVZPXD</t>
  </si>
  <si>
    <t>MOBFWQ6BHUEVZPXD</t>
  </si>
  <si>
    <t>APPLE iPhone SE (White, 128 GB)</t>
  </si>
  <si>
    <t>https://www.flipkart.com/apple-iphone-se-white-128-gb/p/itmc2a0f593a4ad8?pid=MOBFWQ6BJEHMUUZY</t>
  </si>
  <si>
    <t>MOBFWQ6BJEHMUUZY</t>
  </si>
  <si>
    <t>APPLE iPhone SE (Red, 128 GB)</t>
  </si>
  <si>
    <t>https://www.flipkart.com/apple-iphone-se-red-128-gb/p/itma4202509da171?pid=MOBFWQ6BJTVFKPEJ</t>
  </si>
  <si>
    <t>MOBFWQ6BJTVFKPEJ</t>
  </si>
  <si>
    <t>APPLE iPhone 11 (Black, 128 GB)</t>
  </si>
  <si>
    <t>https://www.flipkart.com/apple-iphone-11-black-128-gb/p/itm8244e8d955aba?pid=MOBFWQ6BKRYBP5X8</t>
  </si>
  <si>
    <t>MOBFWQ6BKRYBP5X8</t>
  </si>
  <si>
    <t>APPLE iPhone SE (Black, 64 GB)</t>
  </si>
  <si>
    <t>https://www.flipkart.com/apple-iphone-se-black-64-gb/p/itm4d3d5718a5c95?pid=MOBFWQ6BR3MK7AUG</t>
  </si>
  <si>
    <t>MOBFWQ6BR3MK7AUG</t>
  </si>
  <si>
    <t>APPLE iPhone 11 (Purple, 64 GB)</t>
  </si>
  <si>
    <t>https://www.flipkart.com/apple-iphone-11-purple-64-gb/p/itm2b8d03427ddac?pid=MOBFWQ6BTFFJKGKE</t>
  </si>
  <si>
    <t>MOBFWQ6BTFFJKGKE</t>
  </si>
  <si>
    <t>APPLE iPhone 11 (White, 64 GB)</t>
  </si>
  <si>
    <t>https://www.flipkart.com/apple-iphone-11-white-64-gb/p/itmfc6a7091eb20b?pid=MOBFWQ6BVWVEH3XE</t>
  </si>
  <si>
    <t>MOBFWQ6BVWVEH3XE</t>
  </si>
  <si>
    <t>APPLE iPhone 11 (Black, 64 GB)</t>
  </si>
  <si>
    <t>https://www.flipkart.com/apple-iphone-11-black-64-gb/p/itm4e5041ba101fd?pid=MOBFWQ6BXGJCEYNY</t>
  </si>
  <si>
    <t>MOBFWQ6BXGJCEYNY</t>
  </si>
  <si>
    <t>APPLE iPhone 11 (Red, 64 GB)</t>
  </si>
  <si>
    <t>https://www.flipkart.com/apple-iphone-11-red-64-gb/p/itmc3935326f2feb?pid=MOBFWQ6BYYV3FCU7</t>
  </si>
  <si>
    <t>MOBFWQ6BYYV3FCU7</t>
  </si>
  <si>
    <t>Total Revenue</t>
  </si>
  <si>
    <t>Average Selling price</t>
  </si>
  <si>
    <t>Highest &amp; Lowest Price Product</t>
  </si>
  <si>
    <t>Top Discounted Product</t>
  </si>
  <si>
    <t>Best Selling Product(by Ratings &amp; Review)</t>
  </si>
  <si>
    <t>MAX</t>
  </si>
  <si>
    <t>MIN</t>
  </si>
  <si>
    <t>Most Rated Product</t>
  </si>
  <si>
    <t>Most Reviewed Product</t>
  </si>
  <si>
    <t>Average Customer Rating</t>
  </si>
  <si>
    <t>Total No. Reviews &amp; Ratings</t>
  </si>
  <si>
    <t>Total Ratings</t>
  </si>
  <si>
    <t>Total Review</t>
  </si>
  <si>
    <t>Discounted VS Non-Discounted Product</t>
  </si>
  <si>
    <t>Row Labels</t>
  </si>
  <si>
    <t>Grand Total</t>
  </si>
  <si>
    <t>Sum of Star Rating</t>
  </si>
  <si>
    <t>Sum of Number Of Ratings</t>
  </si>
  <si>
    <t>Sum of Sale Price</t>
  </si>
  <si>
    <t>Top 5 Best Selling Products(By Number. Of Ratings)</t>
  </si>
  <si>
    <t>Average Star Rating per Product</t>
  </si>
  <si>
    <t>Price Analysis (Highest and Lowest Price Products)</t>
  </si>
  <si>
    <t>HIGHEST PRICE PRODUCT</t>
  </si>
  <si>
    <t>LOWEST PRICE PRODUCT</t>
  </si>
  <si>
    <t>Column Labels</t>
  </si>
  <si>
    <t>DISCOUNT TRENDS</t>
  </si>
  <si>
    <t>Max of Sale Price</t>
  </si>
  <si>
    <t>Min of Sale Price</t>
  </si>
  <si>
    <t>Count</t>
  </si>
  <si>
    <t>Discount Category</t>
  </si>
  <si>
    <t>Discounted Products</t>
  </si>
  <si>
    <t>Sum of Count</t>
  </si>
  <si>
    <t>Non-Discounted Products</t>
  </si>
  <si>
    <t>AVG STAR RATING</t>
  </si>
  <si>
    <t>Total Discount Given</t>
  </si>
  <si>
    <t>📊 iPhone Sales Performance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</si>
</sst>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20" x14ac:knownFonts="1">
    <font>
      <sz val="11"/>
      <color theme="1"/>
      <name val="Constantia"/>
      <family val="2"/>
      <scheme val="minor"/>
    </font>
    <font>
      <sz val="11"/>
      <color theme="1"/>
      <name val="Constantia"/>
      <family val="2"/>
      <scheme val="minor"/>
    </font>
    <font>
      <b/>
      <sz val="18"/>
      <color theme="3"/>
      <name val="Constantia"/>
      <family val="2"/>
      <scheme val="major"/>
    </font>
    <font>
      <b/>
      <sz val="15"/>
      <color theme="3"/>
      <name val="Constantia"/>
      <family val="2"/>
      <scheme val="minor"/>
    </font>
    <font>
      <b/>
      <sz val="13"/>
      <color theme="3"/>
      <name val="Constantia"/>
      <family val="2"/>
      <scheme val="minor"/>
    </font>
    <font>
      <b/>
      <sz val="11"/>
      <color theme="3"/>
      <name val="Constantia"/>
      <family val="2"/>
      <scheme val="minor"/>
    </font>
    <font>
      <sz val="11"/>
      <color rgb="FF006100"/>
      <name val="Constantia"/>
      <family val="2"/>
      <scheme val="minor"/>
    </font>
    <font>
      <sz val="11"/>
      <color rgb="FF9C0006"/>
      <name val="Constantia"/>
      <family val="2"/>
      <scheme val="minor"/>
    </font>
    <font>
      <sz val="11"/>
      <color rgb="FF9C6500"/>
      <name val="Constantia"/>
      <family val="2"/>
      <scheme val="minor"/>
    </font>
    <font>
      <sz val="11"/>
      <color rgb="FF3F3F76"/>
      <name val="Constantia"/>
      <family val="2"/>
      <scheme val="minor"/>
    </font>
    <font>
      <b/>
      <sz val="11"/>
      <color rgb="FF3F3F3F"/>
      <name val="Constantia"/>
      <family val="2"/>
      <scheme val="minor"/>
    </font>
    <font>
      <b/>
      <sz val="11"/>
      <color rgb="FFFA7D00"/>
      <name val="Constantia"/>
      <family val="2"/>
      <scheme val="minor"/>
    </font>
    <font>
      <sz val="11"/>
      <color rgb="FFFA7D00"/>
      <name val="Constantia"/>
      <family val="2"/>
      <scheme val="minor"/>
    </font>
    <font>
      <b/>
      <sz val="11"/>
      <color theme="0"/>
      <name val="Constantia"/>
      <family val="2"/>
      <scheme val="minor"/>
    </font>
    <font>
      <sz val="11"/>
      <color rgb="FFFF0000"/>
      <name val="Constantia"/>
      <family val="2"/>
      <scheme val="minor"/>
    </font>
    <font>
      <i/>
      <sz val="11"/>
      <color rgb="FF7F7F7F"/>
      <name val="Constantia"/>
      <family val="2"/>
      <scheme val="minor"/>
    </font>
    <font>
      <b/>
      <sz val="11"/>
      <color theme="1"/>
      <name val="Constantia"/>
      <family val="2"/>
      <scheme val="minor"/>
    </font>
    <font>
      <sz val="11"/>
      <color theme="0"/>
      <name val="Constantia"/>
      <family val="2"/>
      <scheme val="minor"/>
    </font>
    <font>
      <b/>
      <sz val="11"/>
      <color rgb="FF006100"/>
      <name val="Constantia"/>
      <family val="2"/>
      <scheme val="minor"/>
    </font>
    <font>
      <b/>
      <sz val="48"/>
      <color theme="1"/>
      <name val="Constantia"/>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164" fontId="0" fillId="0" borderId="0" xfId="0" applyNumberFormat="1"/>
    <xf numFmtId="0" fontId="0" fillId="0" borderId="0" xfId="0" applyNumberFormat="1"/>
    <xf numFmtId="0" fontId="0" fillId="0" borderId="0" xfId="1" applyNumberFormat="1" applyFont="1"/>
    <xf numFmtId="0" fontId="9" fillId="5" borderId="4" xfId="10"/>
    <xf numFmtId="0" fontId="6" fillId="2" borderId="0" xfId="7"/>
    <xf numFmtId="0" fontId="9" fillId="5" borderId="4" xfId="10" applyAlignment="1">
      <alignment horizontal="center"/>
    </xf>
    <xf numFmtId="164" fontId="6" fillId="2" borderId="0" xfId="7" applyNumberFormat="1"/>
    <xf numFmtId="0" fontId="6" fillId="2" borderId="0" xfId="7" applyNumberFormat="1"/>
    <xf numFmtId="2" fontId="6" fillId="2" borderId="0" xfId="7" applyNumberFormat="1"/>
    <xf numFmtId="0" fontId="0" fillId="0" borderId="0" xfId="0" pivotButton="1"/>
    <xf numFmtId="0" fontId="0" fillId="0" borderId="0" xfId="0" applyAlignment="1">
      <alignment horizontal="left"/>
    </xf>
    <xf numFmtId="0" fontId="6" fillId="2" borderId="0" xfId="7" applyAlignment="1">
      <alignment horizontal="center"/>
    </xf>
    <xf numFmtId="0" fontId="7" fillId="3" borderId="0" xfId="8" applyAlignment="1">
      <alignment horizontal="center"/>
    </xf>
    <xf numFmtId="0" fontId="18" fillId="2" borderId="0" xfId="7" applyFon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
    <dxf>
      <numFmt numFmtId="0" formatCode="General"/>
    </dxf>
    <dxf>
      <numFmt numFmtId="164" formatCode="&quot;₹&quot;\ #,##0"/>
    </dxf>
    <dxf>
      <numFmt numFmtId="164" formatCode="&quot;₹&quot;\ #,##0"/>
    </dxf>
    <dxf>
      <numFmt numFmtId="0" formatCode="General"/>
    </dxf>
    <dxf>
      <numFmt numFmtId="164" formatCode="&quot;₹&quot;\ #,##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2"/>
    </mc:Choice>
    <mc:Fallback>
      <c:style val="32"/>
    </mc:Fallback>
  </mc:AlternateContent>
  <c:pivotSource>
    <c:name>[iphone sales performance.xlsx]top 5 product!PivotTable1</c:name>
    <c:fmtId val="1"/>
  </c:pivotSource>
  <c:chart>
    <c:autoTitleDeleted val="1"/>
    <c:pivotFmts>
      <c:pivotFmt>
        <c:idx val="0"/>
        <c:marker>
          <c:symbol val="none"/>
        </c:marker>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'top 5 product'!$B$3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product'!$A$4:$A$10</c:f>
              <c:strCache>
                <c:ptCount val="6"/>
                <c:pt idx="0">
                  <c:v>APPLE iPhone SE (White, 64 GB)</c:v>
                </c:pt>
                <c:pt idx="1">
                  <c:v>Apple iPhone SE (White, 256 GB) (Includes EarPods, Power Adapter)</c:v>
                </c:pt>
                <c:pt idx="2">
                  <c:v>APPLE iPhone SE (White, 128 GB)</c:v>
                </c:pt>
                <c:pt idx="3">
                  <c:v>APPLE iPhone SE (Red, 128 GB)</c:v>
                </c:pt>
                <c:pt idx="4">
                  <c:v>APPLE iPhone SE (Black, 64 GB)</c:v>
                </c:pt>
                <c:pt idx="5">
                  <c:v>APPLE iPhone SE (Black, 128 GB)</c:v>
                </c:pt>
              </c:strCache>
            </c:strRef>
          </c:cat>
          <c:val>
            <c:numRef>
              <c:f>'top 5 product'!$B$4:$B$10</c:f>
              <c:numCache>
                <c:formatCode>General</c:formatCode>
                <c:ptCount val="6"/>
                <c:pt idx="0">
                  <c:v>95807</c:v>
                </c:pt>
                <c:pt idx="1">
                  <c:v>95909</c:v>
                </c:pt>
                <c:pt idx="2">
                  <c:v>95807</c:v>
                </c:pt>
                <c:pt idx="3">
                  <c:v>95909</c:v>
                </c:pt>
                <c:pt idx="4">
                  <c:v>95909</c:v>
                </c:pt>
                <c:pt idx="5">
                  <c:v>95909</c:v>
                </c:pt>
              </c:numCache>
            </c:numRef>
          </c:val>
        </c:ser>
        <c:dLbls>
          <c:showLegendKey val="0"/>
          <c:showVal val="1"/>
          <c:showCatName val="0"/>
          <c:showSerName val="0"/>
          <c:showPercent val="0"/>
          <c:showBubbleSize val="0"/>
        </c:dLbls>
        <c:gapWidth val="150"/>
        <c:overlap val="-25"/>
        <c:axId val="204032256"/>
        <c:axId val="204080256"/>
      </c:barChart>
      <c:catAx>
        <c:axId val="204032256"/>
        <c:scaling>
          <c:orientation val="minMax"/>
        </c:scaling>
        <c:delete val="0"/>
        <c:axPos val="b"/>
        <c:majorTickMark val="none"/>
        <c:minorTickMark val="none"/>
        <c:tickLblPos val="nextTo"/>
        <c:crossAx val="204080256"/>
        <c:crosses val="autoZero"/>
        <c:auto val="1"/>
        <c:lblAlgn val="ctr"/>
        <c:lblOffset val="100"/>
        <c:noMultiLvlLbl val="0"/>
      </c:catAx>
      <c:valAx>
        <c:axId val="204080256"/>
        <c:scaling>
          <c:orientation val="minMax"/>
        </c:scaling>
        <c:delete val="1"/>
        <c:axPos val="l"/>
        <c:numFmt formatCode="General" sourceLinked="1"/>
        <c:majorTickMark val="none"/>
        <c:minorTickMark val="none"/>
        <c:tickLblPos val="nextTo"/>
        <c:crossAx val="2040322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[iphone sales performance.xlsx]discount trend!PivotTable5</c:name>
    <c:fmtId val="4"/>
  </c:pivotSource>
  <c:chart>
    <c:autoTitleDeleted val="1"/>
    <c:pivotFmts>
      <c:pivotFmt>
        <c:idx val="0"/>
        <c:dLbl>
          <c:idx val="0"/>
          <c:showLegendKey val="0"/>
          <c:showVal val="0"/>
          <c:showCatName val="1"/>
          <c:showSerName val="0"/>
          <c:showPercent val="1"/>
          <c:showBubbleSize val="0"/>
        </c:dLbl>
      </c:pivotFmt>
      <c:pivotFmt>
        <c:idx val="1"/>
        <c:dLbl>
          <c:idx val="0"/>
          <c:showLegendKey val="0"/>
          <c:showVal val="0"/>
          <c:showCatName val="1"/>
          <c:showSerName val="0"/>
          <c:showPercent val="1"/>
          <c:showBubbleSize val="0"/>
        </c:dLbl>
      </c:pivotFmt>
      <c:pivotFmt>
        <c:idx val="2"/>
        <c:dLbl>
          <c:idx val="0"/>
          <c:showLegendKey val="0"/>
          <c:showVal val="0"/>
          <c:showCatName val="1"/>
          <c:showSerName val="0"/>
          <c:showPercent val="1"/>
          <c:showBubbleSize val="0"/>
        </c:dLbl>
      </c:pivotFmt>
      <c:pivotFmt>
        <c:idx val="3"/>
        <c:dLbl>
          <c:idx val="0"/>
          <c:showLegendKey val="0"/>
          <c:showVal val="0"/>
          <c:showCatName val="1"/>
          <c:showSerName val="0"/>
          <c:showPercent val="1"/>
          <c:showBubbleSize val="0"/>
        </c:dLbl>
      </c:pivotFmt>
      <c:pivotFmt>
        <c:idx val="4"/>
        <c:dLbl>
          <c:idx val="0"/>
          <c:showLegendKey val="0"/>
          <c:showVal val="0"/>
          <c:showCatName val="1"/>
          <c:showSerName val="0"/>
          <c:showPercent val="1"/>
          <c:showBubbleSize val="0"/>
        </c:dLbl>
      </c:pivotFmt>
      <c:pivotFmt>
        <c:idx val="5"/>
        <c:dLbl>
          <c:idx val="0"/>
          <c:showLegendKey val="0"/>
          <c:showVal val="0"/>
          <c:showCatName val="1"/>
          <c:showSerName val="0"/>
          <c:showPercent val="1"/>
          <c:showBubbleSize val="0"/>
        </c:dLbl>
      </c:pivotFmt>
      <c:pivotFmt>
        <c:idx val="6"/>
        <c:dLbl>
          <c:idx val="0"/>
          <c:showLegendKey val="0"/>
          <c:showVal val="0"/>
          <c:showCatName val="1"/>
          <c:showSerName val="0"/>
          <c:showPercent val="1"/>
          <c:showBubbleSize val="0"/>
        </c:dLbl>
      </c:pivotFmt>
      <c:pivotFmt>
        <c:idx val="7"/>
        <c:dLbl>
          <c:idx val="0"/>
          <c:showLegendKey val="0"/>
          <c:showVal val="0"/>
          <c:showCatName val="1"/>
          <c:showSerName val="0"/>
          <c:showPercent val="1"/>
          <c:showBubbleSize val="0"/>
        </c:dLbl>
      </c:pivotFmt>
      <c:pivotFmt>
        <c:idx val="8"/>
        <c:dLbl>
          <c:idx val="0"/>
          <c:showLegendKey val="0"/>
          <c:showVal val="0"/>
          <c:showCatName val="1"/>
          <c:showSerName val="0"/>
          <c:showPercent val="1"/>
          <c:showBubbleSize val="0"/>
        </c:dLbl>
      </c:pivotFmt>
      <c:pivotFmt>
        <c:idx val="9"/>
        <c:dLbl>
          <c:idx val="0"/>
          <c:showLegendKey val="0"/>
          <c:showVal val="0"/>
          <c:showCatName val="1"/>
          <c:showSerName val="0"/>
          <c:showPercent val="1"/>
          <c:showBubbleSize val="0"/>
        </c:dLbl>
      </c:pivotFmt>
      <c:pivotFmt>
        <c:idx val="10"/>
        <c:dLbl>
          <c:idx val="0"/>
          <c:showLegendKey val="0"/>
          <c:showVal val="0"/>
          <c:showCatName val="1"/>
          <c:showSerName val="0"/>
          <c:showPercent val="1"/>
          <c:showBubbleSize val="0"/>
        </c:dLbl>
      </c:pivotFmt>
      <c:pivotFmt>
        <c:idx val="11"/>
        <c:dLbl>
          <c:idx val="0"/>
          <c:showLegendKey val="0"/>
          <c:showVal val="0"/>
          <c:showCatName val="1"/>
          <c:showSerName val="0"/>
          <c:showPercent val="1"/>
          <c:showBubbleSize val="0"/>
        </c:dLbl>
      </c:pivotFmt>
      <c:pivotFmt>
        <c:idx val="12"/>
        <c:dLbl>
          <c:idx val="0"/>
          <c:showLegendKey val="0"/>
          <c:showVal val="0"/>
          <c:showCatName val="1"/>
          <c:showSerName val="0"/>
          <c:showPercent val="1"/>
          <c:showBubbleSize val="0"/>
        </c:dLbl>
      </c:pivotFmt>
      <c:pivotFmt>
        <c:idx val="13"/>
        <c:dLbl>
          <c:idx val="0"/>
          <c:showLegendKey val="0"/>
          <c:showVal val="0"/>
          <c:showCatName val="1"/>
          <c:showSerName val="0"/>
          <c:showPercent val="1"/>
          <c:showBubbleSize val="0"/>
        </c:dLbl>
      </c:pivotFmt>
      <c:pivotFmt>
        <c:idx val="14"/>
        <c:dLbl>
          <c:idx val="0"/>
          <c:showLegendKey val="0"/>
          <c:showVal val="0"/>
          <c:showCatName val="1"/>
          <c:showSerName val="0"/>
          <c:showPercent val="1"/>
          <c:showBubbleSize val="0"/>
        </c:dLbl>
      </c:pivotFmt>
      <c:pivotFmt>
        <c:idx val="15"/>
        <c:dLbl>
          <c:idx val="0"/>
          <c:showLegendKey val="0"/>
          <c:showVal val="0"/>
          <c:showCatName val="1"/>
          <c:showSerName val="0"/>
          <c:showPercent val="1"/>
          <c:showBubbleSize val="0"/>
        </c:dLbl>
      </c:pivotFmt>
      <c:pivotFmt>
        <c:idx val="16"/>
        <c:dLbl>
          <c:idx val="0"/>
          <c:showLegendKey val="0"/>
          <c:showVal val="0"/>
          <c:showCatName val="1"/>
          <c:showSerName val="0"/>
          <c:showPercent val="1"/>
          <c:showBubbleSize val="0"/>
        </c:dLbl>
      </c:pivotFmt>
      <c:pivotFmt>
        <c:idx val="17"/>
        <c:dLbl>
          <c:idx val="0"/>
          <c:showLegendKey val="0"/>
          <c:showVal val="0"/>
          <c:showCatName val="1"/>
          <c:showSerName val="0"/>
          <c:showPercent val="1"/>
          <c:showBubbleSize val="0"/>
        </c:dLbl>
      </c:pivotFmt>
      <c:pivotFmt>
        <c:idx val="18"/>
        <c:dLbl>
          <c:idx val="0"/>
          <c:showLegendKey val="0"/>
          <c:showVal val="0"/>
          <c:showCatName val="1"/>
          <c:showSerName val="0"/>
          <c:showPercent val="1"/>
          <c:showBubbleSize val="0"/>
        </c:dLbl>
      </c:pivotFmt>
      <c:pivotFmt>
        <c:idx val="19"/>
        <c:dLbl>
          <c:idx val="0"/>
          <c:showLegendKey val="0"/>
          <c:showVal val="0"/>
          <c:showCatName val="1"/>
          <c:showSerName val="0"/>
          <c:showPercent val="1"/>
          <c:showBubbleSize val="0"/>
        </c:dLbl>
      </c:pivotFmt>
      <c:pivotFmt>
        <c:idx val="20"/>
        <c:dLbl>
          <c:idx val="0"/>
          <c:showLegendKey val="0"/>
          <c:showVal val="0"/>
          <c:showCatName val="1"/>
          <c:showSerName val="0"/>
          <c:showPercent val="1"/>
          <c:showBubbleSize val="0"/>
        </c:dLbl>
      </c:pivotFmt>
      <c:pivotFmt>
        <c:idx val="21"/>
        <c:dLbl>
          <c:idx val="0"/>
          <c:showLegendKey val="0"/>
          <c:showVal val="0"/>
          <c:showCatName val="1"/>
          <c:showSerName val="0"/>
          <c:showPercent val="1"/>
          <c:showBubbleSize val="0"/>
        </c:dLbl>
      </c:pivotFmt>
      <c:pivotFmt>
        <c:idx val="22"/>
        <c:dLbl>
          <c:idx val="0"/>
          <c:showLegendKey val="0"/>
          <c:showVal val="0"/>
          <c:showCatName val="1"/>
          <c:showSerName val="0"/>
          <c:showPercent val="1"/>
          <c:showBubbleSize val="0"/>
        </c:dLbl>
      </c:pivotFmt>
      <c:pivotFmt>
        <c:idx val="23"/>
        <c:dLbl>
          <c:idx val="0"/>
          <c:showLegendKey val="0"/>
          <c:showVal val="0"/>
          <c:showCatName val="1"/>
          <c:showSerName val="0"/>
          <c:showPercent val="1"/>
          <c:showBubbleSize val="0"/>
        </c:dLbl>
      </c:pivotFmt>
      <c:pivotFmt>
        <c:idx val="24"/>
        <c:dLbl>
          <c:idx val="0"/>
          <c:showLegendKey val="0"/>
          <c:showVal val="0"/>
          <c:showCatName val="1"/>
          <c:showSerName val="0"/>
          <c:showPercent val="1"/>
          <c:showBubbleSize val="0"/>
        </c:dLbl>
      </c:pivotFmt>
      <c:pivotFmt>
        <c:idx val="25"/>
        <c:dLbl>
          <c:idx val="0"/>
          <c:showLegendKey val="0"/>
          <c:showVal val="0"/>
          <c:showCatName val="1"/>
          <c:showSerName val="0"/>
          <c:showPercent val="1"/>
          <c:showBubbleSize val="0"/>
        </c:dLbl>
      </c:pivotFmt>
      <c:pivotFmt>
        <c:idx val="26"/>
        <c:dLbl>
          <c:idx val="0"/>
          <c:showLegendKey val="0"/>
          <c:showVal val="0"/>
          <c:showCatName val="1"/>
          <c:showSerName val="0"/>
          <c:showPercent val="1"/>
          <c:showBubbleSize val="0"/>
        </c:dLbl>
      </c:pivotFmt>
      <c:pivotFmt>
        <c:idx val="27"/>
        <c:dLbl>
          <c:idx val="0"/>
          <c:showLegendKey val="0"/>
          <c:showVal val="0"/>
          <c:showCatName val="1"/>
          <c:showSerName val="0"/>
          <c:showPercent val="1"/>
          <c:showBubbleSize val="0"/>
        </c:dLbl>
      </c:pivotFmt>
      <c:pivotFmt>
        <c:idx val="28"/>
        <c:dLbl>
          <c:idx val="0"/>
          <c:showLegendKey val="0"/>
          <c:showVal val="0"/>
          <c:showCatName val="1"/>
          <c:showSerName val="0"/>
          <c:showPercent val="1"/>
          <c:showBubbleSize val="0"/>
        </c:dLbl>
      </c:pivotFmt>
      <c:pivotFmt>
        <c:idx val="29"/>
        <c:dLbl>
          <c:idx val="0"/>
          <c:showLegendKey val="0"/>
          <c:showVal val="0"/>
          <c:showCatName val="1"/>
          <c:showSerName val="0"/>
          <c:showPercent val="1"/>
          <c:showBubbleSize val="0"/>
        </c:dLbl>
      </c:pivotFmt>
      <c:pivotFmt>
        <c:idx val="30"/>
        <c:dLbl>
          <c:idx val="0"/>
          <c:showLegendKey val="0"/>
          <c:showVal val="0"/>
          <c:showCatName val="1"/>
          <c:showSerName val="0"/>
          <c:showPercent val="1"/>
          <c:showBubbleSize val="0"/>
        </c:dLbl>
      </c:pivotFmt>
      <c:pivotFmt>
        <c:idx val="31"/>
        <c:dLbl>
          <c:idx val="0"/>
          <c:showLegendKey val="0"/>
          <c:showVal val="0"/>
          <c:showCatName val="1"/>
          <c:showSerName val="0"/>
          <c:showPercent val="1"/>
          <c:showBubbleSize val="0"/>
        </c:dLbl>
      </c:pivotFmt>
      <c:pivotFmt>
        <c:idx val="32"/>
        <c:dLbl>
          <c:idx val="0"/>
          <c:layout/>
          <c:showLegendKey val="0"/>
          <c:showVal val="0"/>
          <c:showCatName val="0"/>
          <c:showSerName val="0"/>
          <c:showPercent val="1"/>
          <c:showBubbleSize val="0"/>
        </c:dLbl>
      </c:pivotFmt>
      <c:pivotFmt>
        <c:idx val="33"/>
        <c:dLbl>
          <c:idx val="0"/>
          <c:showLegendKey val="0"/>
          <c:showVal val="0"/>
          <c:showCatName val="0"/>
          <c:showSerName val="0"/>
          <c:showPercent val="1"/>
          <c:showBubbleSize val="0"/>
        </c:dLbl>
      </c:pivotFmt>
      <c:pivotFmt>
        <c:idx val="34"/>
        <c:dLbl>
          <c:idx val="0"/>
          <c:showLegendKey val="0"/>
          <c:showVal val="0"/>
          <c:showCatName val="0"/>
          <c:showSerName val="0"/>
          <c:showPercent val="1"/>
          <c:showBubbleSize val="0"/>
        </c:dLbl>
      </c:pivotFmt>
      <c:pivotFmt>
        <c:idx val="35"/>
        <c:dLbl>
          <c:idx val="0"/>
          <c:showLegendKey val="0"/>
          <c:showVal val="0"/>
          <c:showCatName val="0"/>
          <c:showSerName val="0"/>
          <c:showPercent val="1"/>
          <c:showBubbleSize val="0"/>
        </c:dLbl>
      </c:pivotFmt>
      <c:pivotFmt>
        <c:idx val="36"/>
        <c:dLbl>
          <c:idx val="0"/>
          <c:showLegendKey val="0"/>
          <c:showVal val="0"/>
          <c:showCatName val="0"/>
          <c:showSerName val="0"/>
          <c:showPercent val="1"/>
          <c:showBubbleSize val="0"/>
        </c:dLbl>
      </c:pivotFmt>
      <c:pivotFmt>
        <c:idx val="37"/>
        <c:dLbl>
          <c:idx val="0"/>
          <c:showLegendKey val="0"/>
          <c:showVal val="0"/>
          <c:showCatName val="0"/>
          <c:showSerName val="0"/>
          <c:showPercent val="1"/>
          <c:showBubbleSize val="0"/>
        </c:dLbl>
      </c:pivotFmt>
      <c:pivotFmt>
        <c:idx val="38"/>
        <c:dLbl>
          <c:idx val="0"/>
          <c:showLegendKey val="0"/>
          <c:showVal val="0"/>
          <c:showCatName val="0"/>
          <c:showSerName val="0"/>
          <c:showPercent val="1"/>
          <c:showBubbleSize val="0"/>
        </c:dLbl>
      </c:pivotFmt>
      <c:pivotFmt>
        <c:idx val="39"/>
        <c:dLbl>
          <c:idx val="0"/>
          <c:layout/>
          <c:showLegendKey val="0"/>
          <c:showVal val="0"/>
          <c:showCatName val="0"/>
          <c:showSerName val="0"/>
          <c:showPercent val="1"/>
          <c:showBubbleSize val="0"/>
        </c:dLbl>
      </c:pivotFmt>
      <c:pivotFmt>
        <c:idx val="40"/>
        <c:dLbl>
          <c:idx val="0"/>
          <c:showLegendKey val="0"/>
          <c:showVal val="0"/>
          <c:showCatName val="0"/>
          <c:showSerName val="0"/>
          <c:showPercent val="1"/>
          <c:showBubbleSize val="0"/>
        </c:dLbl>
      </c:pivotFmt>
      <c:pivotFmt>
        <c:idx val="41"/>
        <c:dLbl>
          <c:idx val="0"/>
          <c:layout/>
          <c:showLegendKey val="0"/>
          <c:showVal val="0"/>
          <c:showCatName val="0"/>
          <c:showSerName val="0"/>
          <c:showPercent val="1"/>
          <c:showBubbleSize val="0"/>
        </c:dLbl>
      </c:pivotFmt>
      <c:pivotFmt>
        <c:idx val="42"/>
        <c:dLbl>
          <c:idx val="0"/>
          <c:showLegendKey val="0"/>
          <c:showVal val="0"/>
          <c:showCatName val="0"/>
          <c:showSerName val="0"/>
          <c:showPercent val="1"/>
          <c:showBubbleSize val="0"/>
        </c:dLbl>
      </c:pivotFmt>
      <c:pivotFmt>
        <c:idx val="43"/>
        <c:dLbl>
          <c:idx val="0"/>
          <c:showLegendKey val="0"/>
          <c:showVal val="0"/>
          <c:showCatName val="0"/>
          <c:showSerName val="0"/>
          <c:showPercent val="1"/>
          <c:showBubbleSize val="0"/>
        </c:dLbl>
      </c:pivotFmt>
      <c:pivotFmt>
        <c:idx val="44"/>
        <c:dLbl>
          <c:idx val="0"/>
          <c:showLegendKey val="0"/>
          <c:showVal val="0"/>
          <c:showCatName val="0"/>
          <c:showSerName val="0"/>
          <c:showPercent val="1"/>
          <c:showBubbleSize val="0"/>
        </c:dLbl>
      </c:pivotFmt>
      <c:pivotFmt>
        <c:idx val="45"/>
        <c:dLbl>
          <c:idx val="0"/>
          <c:layout/>
          <c:showLegendKey val="0"/>
          <c:showVal val="0"/>
          <c:showCatName val="0"/>
          <c:showSerName val="0"/>
          <c:showPercent val="1"/>
          <c:showBubbleSize val="0"/>
        </c:dLbl>
      </c:pivotFmt>
      <c:pivotFmt>
        <c:idx val="46"/>
        <c:dLbl>
          <c:idx val="0"/>
          <c:layout/>
          <c:showLegendKey val="0"/>
          <c:showVal val="0"/>
          <c:showCatName val="0"/>
          <c:showSerName val="0"/>
          <c:showPercent val="1"/>
          <c:showBubbleSize val="0"/>
        </c:dLbl>
      </c:pivotFmt>
      <c:pivotFmt>
        <c:idx val="47"/>
        <c:dLbl>
          <c:idx val="0"/>
          <c:showLegendKey val="0"/>
          <c:showVal val="0"/>
          <c:showCatName val="0"/>
          <c:showSerName val="0"/>
          <c:showPercent val="1"/>
          <c:showBubbleSize val="0"/>
        </c:dLbl>
      </c:pivotFmt>
    </c:pivotFmts>
    <c:plotArea>
      <c:layout>
        <c:manualLayout>
          <c:layoutTarget val="inner"/>
          <c:xMode val="edge"/>
          <c:yMode val="edge"/>
          <c:x val="6.8528236020161282E-2"/>
          <c:y val="0.13968219173940402"/>
          <c:w val="0.51881162761787969"/>
          <c:h val="0.7206358527325879"/>
        </c:manualLayout>
      </c:layout>
      <c:pieChart>
        <c:varyColors val="1"/>
        <c:ser>
          <c:idx val="0"/>
          <c:order val="0"/>
          <c:tx>
            <c:strRef>
              <c:f>'discount trend'!$B$3:$B$4</c:f>
              <c:strCache>
                <c:ptCount val="1"/>
                <c:pt idx="0">
                  <c:v>0</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trend'!$B$5:$B$67</c:f>
              <c:numCache>
                <c:formatCode>General</c:formatCode>
                <c:ptCount val="62"/>
                <c:pt idx="11">
                  <c:v>131900</c:v>
                </c:pt>
                <c:pt idx="12">
                  <c:v>117100</c:v>
                </c:pt>
                <c:pt idx="13">
                  <c:v>131900</c:v>
                </c:pt>
                <c:pt idx="14">
                  <c:v>117100</c:v>
                </c:pt>
                <c:pt idx="15">
                  <c:v>117100</c:v>
                </c:pt>
                <c:pt idx="42">
                  <c:v>77000</c:v>
                </c:pt>
                <c:pt idx="43">
                  <c:v>77000</c:v>
                </c:pt>
                <c:pt idx="44">
                  <c:v>77000</c:v>
                </c:pt>
                <c:pt idx="45">
                  <c:v>49900</c:v>
                </c:pt>
                <c:pt idx="46">
                  <c:v>84900</c:v>
                </c:pt>
                <c:pt idx="47">
                  <c:v>49900</c:v>
                </c:pt>
                <c:pt idx="48">
                  <c:v>84900</c:v>
                </c:pt>
                <c:pt idx="49">
                  <c:v>49900</c:v>
                </c:pt>
                <c:pt idx="61">
                  <c:v>89900</c:v>
                </c:pt>
              </c:numCache>
            </c:numRef>
          </c:val>
        </c:ser>
        <c:ser>
          <c:idx val="1"/>
          <c:order val="1"/>
          <c:tx>
            <c:strRef>
              <c:f>'discount trend'!$C$3:$C$4</c:f>
              <c:strCache>
                <c:ptCount val="1"/>
                <c:pt idx="0">
                  <c:v>6</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trend'!$C$5:$C$67</c:f>
              <c:numCache>
                <c:formatCode>General</c:formatCode>
                <c:ptCount val="62"/>
                <c:pt idx="30">
                  <c:v>120900</c:v>
                </c:pt>
                <c:pt idx="32">
                  <c:v>140900</c:v>
                </c:pt>
                <c:pt idx="33">
                  <c:v>140900</c:v>
                </c:pt>
                <c:pt idx="34">
                  <c:v>120900</c:v>
                </c:pt>
                <c:pt idx="35">
                  <c:v>130900</c:v>
                </c:pt>
                <c:pt idx="36">
                  <c:v>120900</c:v>
                </c:pt>
                <c:pt idx="37">
                  <c:v>130900</c:v>
                </c:pt>
                <c:pt idx="38">
                  <c:v>120900</c:v>
                </c:pt>
                <c:pt idx="39">
                  <c:v>130900</c:v>
                </c:pt>
                <c:pt idx="40">
                  <c:v>120900</c:v>
                </c:pt>
                <c:pt idx="41">
                  <c:v>130900</c:v>
                </c:pt>
              </c:numCache>
            </c:numRef>
          </c:val>
        </c:ser>
        <c:ser>
          <c:idx val="2"/>
          <c:order val="2"/>
          <c:tx>
            <c:strRef>
              <c:f>'discount trend'!$D$3:$D$4</c:f>
              <c:strCache>
                <c:ptCount val="1"/>
                <c:pt idx="0">
                  <c:v>7</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trend'!$D$5:$D$67</c:f>
              <c:numCache>
                <c:formatCode>General</c:formatCode>
                <c:ptCount val="62"/>
                <c:pt idx="29">
                  <c:v>110900</c:v>
                </c:pt>
                <c:pt idx="31">
                  <c:v>110900</c:v>
                </c:pt>
              </c:numCache>
            </c:numRef>
          </c:val>
        </c:ser>
        <c:ser>
          <c:idx val="3"/>
          <c:order val="3"/>
          <c:tx>
            <c:strRef>
              <c:f>'discount trend'!$E$3:$E$4</c:f>
              <c:strCache>
                <c:ptCount val="1"/>
                <c:pt idx="0">
                  <c:v>8</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trend'!$E$5:$E$67</c:f>
              <c:numCache>
                <c:formatCode>General</c:formatCode>
                <c:ptCount val="62"/>
                <c:pt idx="0">
                  <c:v>54999</c:v>
                </c:pt>
                <c:pt idx="3">
                  <c:v>54999</c:v>
                </c:pt>
                <c:pt idx="5">
                  <c:v>54999</c:v>
                </c:pt>
              </c:numCache>
            </c:numRef>
          </c:val>
        </c:ser>
        <c:ser>
          <c:idx val="4"/>
          <c:order val="4"/>
          <c:tx>
            <c:strRef>
              <c:f>'discount trend'!$F$3:$F$4</c:f>
              <c:strCache>
                <c:ptCount val="1"/>
                <c:pt idx="0">
                  <c:v>10</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trend'!$F$5:$F$67</c:f>
              <c:numCache>
                <c:formatCode>General</c:formatCode>
                <c:ptCount val="62"/>
                <c:pt idx="16">
                  <c:v>75900</c:v>
                </c:pt>
                <c:pt idx="18">
                  <c:v>75900</c:v>
                </c:pt>
                <c:pt idx="19">
                  <c:v>75900</c:v>
                </c:pt>
                <c:pt idx="20">
                  <c:v>75900</c:v>
                </c:pt>
                <c:pt idx="21">
                  <c:v>75900</c:v>
                </c:pt>
              </c:numCache>
            </c:numRef>
          </c:val>
        </c:ser>
        <c:ser>
          <c:idx val="5"/>
          <c:order val="5"/>
          <c:tx>
            <c:strRef>
              <c:f>'discount trend'!$G$3:$G$4</c:f>
              <c:strCache>
                <c:ptCount val="1"/>
                <c:pt idx="0">
                  <c:v>11</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trend'!$G$5:$G$67</c:f>
              <c:numCache>
                <c:formatCode>General</c:formatCode>
                <c:ptCount val="62"/>
                <c:pt idx="17">
                  <c:v>70900</c:v>
                </c:pt>
                <c:pt idx="22">
                  <c:v>70900</c:v>
                </c:pt>
              </c:numCache>
            </c:numRef>
          </c:val>
        </c:ser>
        <c:ser>
          <c:idx val="6"/>
          <c:order val="6"/>
          <c:tx>
            <c:strRef>
              <c:f>'discount trend'!$H$3:$H$4</c:f>
              <c:strCache>
                <c:ptCount val="1"/>
                <c:pt idx="0">
                  <c:v>13</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trend'!$H$5:$H$67</c:f>
              <c:numCache>
                <c:formatCode>General</c:formatCode>
                <c:ptCount val="62"/>
                <c:pt idx="23">
                  <c:v>64900</c:v>
                </c:pt>
                <c:pt idx="25">
                  <c:v>64900</c:v>
                </c:pt>
                <c:pt idx="27">
                  <c:v>64900</c:v>
                </c:pt>
              </c:numCache>
            </c:numRef>
          </c:val>
        </c:ser>
        <c:ser>
          <c:idx val="7"/>
          <c:order val="7"/>
          <c:tx>
            <c:strRef>
              <c:f>'discount trend'!$I$3:$I$4</c:f>
              <c:strCache>
                <c:ptCount val="1"/>
                <c:pt idx="0">
                  <c:v>14</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trend'!$I$5:$I$67</c:f>
              <c:numCache>
                <c:formatCode>General</c:formatCode>
                <c:ptCount val="62"/>
                <c:pt idx="1">
                  <c:v>46999</c:v>
                </c:pt>
                <c:pt idx="2">
                  <c:v>46999</c:v>
                </c:pt>
                <c:pt idx="4">
                  <c:v>46999</c:v>
                </c:pt>
                <c:pt idx="6">
                  <c:v>46999</c:v>
                </c:pt>
                <c:pt idx="24">
                  <c:v>59900</c:v>
                </c:pt>
                <c:pt idx="26">
                  <c:v>59900</c:v>
                </c:pt>
                <c:pt idx="28">
                  <c:v>59900</c:v>
                </c:pt>
              </c:numCache>
            </c:numRef>
          </c:val>
        </c:ser>
        <c:ser>
          <c:idx val="8"/>
          <c:order val="8"/>
          <c:tx>
            <c:strRef>
              <c:f>'discount trend'!$J$3:$J$4</c:f>
              <c:strCache>
                <c:ptCount val="1"/>
                <c:pt idx="0">
                  <c:v>15</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trend'!$J$5:$J$67</c:f>
              <c:numCache>
                <c:formatCode>General</c:formatCode>
                <c:ptCount val="62"/>
                <c:pt idx="7">
                  <c:v>117900</c:v>
                </c:pt>
                <c:pt idx="10">
                  <c:v>117900</c:v>
                </c:pt>
              </c:numCache>
            </c:numRef>
          </c:val>
        </c:ser>
        <c:ser>
          <c:idx val="9"/>
          <c:order val="9"/>
          <c:tx>
            <c:strRef>
              <c:f>'discount trend'!$K$3:$K$4</c:f>
              <c:strCache>
                <c:ptCount val="1"/>
                <c:pt idx="0">
                  <c:v>16</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trend'!$K$5:$K$67</c:f>
              <c:numCache>
                <c:formatCode>General</c:formatCode>
                <c:ptCount val="62"/>
                <c:pt idx="58">
                  <c:v>39999</c:v>
                </c:pt>
              </c:numCache>
            </c:numRef>
          </c:val>
        </c:ser>
        <c:ser>
          <c:idx val="10"/>
          <c:order val="10"/>
          <c:tx>
            <c:strRef>
              <c:f>'discount trend'!$L$3:$L$4</c:f>
              <c:strCache>
                <c:ptCount val="1"/>
                <c:pt idx="0">
                  <c:v>17</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trend'!$L$5:$L$67</c:f>
              <c:numCache>
                <c:formatCode>General</c:formatCode>
                <c:ptCount val="62"/>
                <c:pt idx="9">
                  <c:v>99900</c:v>
                </c:pt>
              </c:numCache>
            </c:numRef>
          </c:val>
        </c:ser>
        <c:ser>
          <c:idx val="11"/>
          <c:order val="11"/>
          <c:tx>
            <c:strRef>
              <c:f>'discount trend'!$M$3:$M$4</c:f>
              <c:strCache>
                <c:ptCount val="1"/>
                <c:pt idx="0">
                  <c:v>18</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trend'!$M$5:$M$67</c:f>
              <c:numCache>
                <c:formatCode>General</c:formatCode>
                <c:ptCount val="62"/>
                <c:pt idx="54">
                  <c:v>44999</c:v>
                </c:pt>
              </c:numCache>
            </c:numRef>
          </c:val>
        </c:ser>
        <c:ser>
          <c:idx val="12"/>
          <c:order val="12"/>
          <c:tx>
            <c:strRef>
              <c:f>'discount trend'!$N$3:$N$4</c:f>
              <c:strCache>
                <c:ptCount val="1"/>
                <c:pt idx="0">
                  <c:v>20</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trend'!$N$5:$N$67</c:f>
              <c:numCache>
                <c:formatCode>General</c:formatCode>
                <c:ptCount val="62"/>
                <c:pt idx="56">
                  <c:v>41999</c:v>
                </c:pt>
                <c:pt idx="57">
                  <c:v>41999</c:v>
                </c:pt>
                <c:pt idx="59">
                  <c:v>41999</c:v>
                </c:pt>
                <c:pt idx="60">
                  <c:v>41999</c:v>
                </c:pt>
              </c:numCache>
            </c:numRef>
          </c:val>
        </c:ser>
        <c:ser>
          <c:idx val="13"/>
          <c:order val="13"/>
          <c:tx>
            <c:strRef>
              <c:f>'discount trend'!$O$3:$O$4</c:f>
              <c:strCache>
                <c:ptCount val="1"/>
                <c:pt idx="0">
                  <c:v>22</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trend'!$O$5:$O$67</c:f>
              <c:numCache>
                <c:formatCode>General</c:formatCode>
                <c:ptCount val="62"/>
                <c:pt idx="50">
                  <c:v>34999</c:v>
                </c:pt>
                <c:pt idx="52">
                  <c:v>34999</c:v>
                </c:pt>
                <c:pt idx="53">
                  <c:v>34999</c:v>
                </c:pt>
              </c:numCache>
            </c:numRef>
          </c:val>
        </c:ser>
        <c:ser>
          <c:idx val="14"/>
          <c:order val="14"/>
          <c:tx>
            <c:strRef>
              <c:f>'discount trend'!$P$3:$P$4</c:f>
              <c:strCache>
                <c:ptCount val="1"/>
                <c:pt idx="0">
                  <c:v>24</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trend'!$P$5:$P$67</c:f>
              <c:numCache>
                <c:formatCode>General</c:formatCode>
                <c:ptCount val="62"/>
                <c:pt idx="51">
                  <c:v>29999</c:v>
                </c:pt>
                <c:pt idx="55">
                  <c:v>29999</c:v>
                </c:pt>
              </c:numCache>
            </c:numRef>
          </c:val>
        </c:ser>
        <c:ser>
          <c:idx val="15"/>
          <c:order val="15"/>
          <c:tx>
            <c:strRef>
              <c:f>'discount trend'!$Q$3:$Q$4</c:f>
              <c:strCache>
                <c:ptCount val="1"/>
                <c:pt idx="0">
                  <c:v>29</c:v>
                </c:pt>
              </c:strCache>
            </c:strRef>
          </c:tx>
          <c:dLbls>
            <c:spPr/>
            <c:txPr>
              <a:bodyPr/>
              <a:lstStyle/>
              <a:p>
                <a:pPr>
                  <a:defRPr/>
                </a:pPr>
                <a:endParaRPr lang="en-US"/>
              </a:p>
            </c:txPr>
            <c:showLegendKey val="0"/>
            <c:showVal val="0"/>
            <c:showCatName val="0"/>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trend'!$Q$5:$Q$67</c:f>
              <c:numCache>
                <c:formatCode>General</c:formatCode>
                <c:ptCount val="62"/>
                <c:pt idx="8">
                  <c:v>74999</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666666666666663"/>
          <c:y val="0.12472462240394393"/>
          <c:w val="0.33333333333333331"/>
          <c:h val="0.85614377166052891"/>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[iphone sales performance.xlsx]price analysis!PivotTable3</c:name>
    <c:fmtId val="4"/>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pivotFmt>
      <c:pivotFmt>
        <c:idx val="3"/>
      </c:pivotFmt>
      <c:pivotFmt>
        <c:idx val="4"/>
      </c:pivotFmt>
      <c:pivotFmt>
        <c:idx val="5"/>
      </c:pivotFmt>
      <c:pivotFmt>
        <c:idx val="6"/>
        <c:dLbl>
          <c:idx val="0"/>
          <c:spPr/>
          <c:txPr>
            <a:bodyPr/>
            <a:lstStyle/>
            <a:p>
              <a:pPr>
                <a:defRPr/>
              </a:pPr>
              <a:endParaRPr lang="en-US"/>
            </a:p>
          </c:txPr>
          <c:showLegendKey val="0"/>
          <c:showVal val="1"/>
          <c:showCatName val="0"/>
          <c:showSerName val="0"/>
          <c:showPercent val="0"/>
          <c:showBubbleSize val="0"/>
        </c:dLbl>
      </c:pivotFmt>
      <c:pivotFmt>
        <c:idx val="7"/>
        <c:dLbl>
          <c:idx val="0"/>
          <c:spPr/>
          <c:txPr>
            <a:bodyPr/>
            <a:lstStyle/>
            <a:p>
              <a:pPr>
                <a:defRPr/>
              </a:pPr>
              <a:endParaRPr lang="en-US"/>
            </a:p>
          </c:txPr>
          <c:showLegendKey val="0"/>
          <c:showVal val="1"/>
          <c:showCatName val="0"/>
          <c:showSerName val="0"/>
          <c:showPercent val="0"/>
          <c:showBubbleSize val="0"/>
        </c:dLbl>
      </c:pivotFmt>
      <c:pivotFmt>
        <c:idx val="8"/>
        <c:dLbl>
          <c:idx val="0"/>
          <c:layout/>
          <c:spPr/>
          <c:txPr>
            <a:bodyPr/>
            <a:lstStyle/>
            <a:p>
              <a:pPr>
                <a:defRPr/>
              </a:pPr>
              <a:endParaRPr lang="en-US"/>
            </a:p>
          </c:txPr>
          <c:showLegendKey val="0"/>
          <c:showVal val="1"/>
          <c:showCatName val="0"/>
          <c:showSerName val="0"/>
          <c:showPercent val="0"/>
          <c:showBubbleSize val="0"/>
        </c:dLbl>
      </c:pivotFmt>
      <c:pivotFmt>
        <c:idx val="9"/>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'price analysis'!$B$3</c:f>
              <c:strCache>
                <c:ptCount val="1"/>
                <c:pt idx="0">
                  <c:v>Max of Sale Price</c:v>
                </c:pt>
              </c:strCache>
            </c:strRef>
          </c:tx>
          <c:dLbls>
            <c:spPr/>
            <c:txPr>
              <a:bodyPr/>
              <a:lstStyle/>
              <a:p>
                <a:pPr>
                  <a:defRPr/>
                </a:pPr>
                <a:endParaRPr lang="en-US"/>
              </a:p>
            </c:txPr>
            <c:showLegendKey val="0"/>
            <c:showVal val="1"/>
            <c:showCatName val="0"/>
            <c:showSerName val="0"/>
            <c:showPercent val="0"/>
            <c:showBubbleSize val="0"/>
            <c:showLeaderLines val="0"/>
          </c:dLbls>
          <c:cat>
            <c:strRef>
              <c:f>'price analysis'!$A$4:$A$6</c:f>
              <c:strCache>
                <c:ptCount val="2"/>
                <c:pt idx="0">
                  <c:v>APPLE iPhone 11 (Black, 128 GB)</c:v>
                </c:pt>
                <c:pt idx="1">
                  <c:v>APPLE iPhone XS Max (Silver, 64 GB)</c:v>
                </c:pt>
              </c:strCache>
            </c:strRef>
          </c:cat>
          <c:val>
            <c:numRef>
              <c:f>'price analysis'!$B$4:$B$6</c:f>
              <c:numCache>
                <c:formatCode>General</c:formatCode>
                <c:ptCount val="2"/>
                <c:pt idx="0">
                  <c:v>54999</c:v>
                </c:pt>
                <c:pt idx="1">
                  <c:v>89900</c:v>
                </c:pt>
              </c:numCache>
            </c:numRef>
          </c:val>
          <c:smooth val="0"/>
        </c:ser>
        <c:dLbls>
          <c:showLegendKey val="0"/>
          <c:showVal val="1"/>
          <c:showCatName val="0"/>
          <c:showSerName val="0"/>
          <c:showPercent val="0"/>
          <c:showBubbleSize val="0"/>
        </c:dLbls>
        <c:marker val="1"/>
        <c:smooth val="0"/>
        <c:axId val="37921920"/>
        <c:axId val="37941248"/>
      </c:lineChart>
      <c:lineChart>
        <c:grouping val="standard"/>
        <c:varyColors val="0"/>
        <c:ser>
          <c:idx val="1"/>
          <c:order val="1"/>
          <c:tx>
            <c:strRef>
              <c:f>'price analysis'!$C$3</c:f>
              <c:strCache>
                <c:ptCount val="1"/>
                <c:pt idx="0">
                  <c:v>Min of Sale Price</c:v>
                </c:pt>
              </c:strCache>
            </c:strRef>
          </c:tx>
          <c:dLbls>
            <c:spPr/>
            <c:txPr>
              <a:bodyPr/>
              <a:lstStyle/>
              <a:p>
                <a:pPr>
                  <a:defRPr/>
                </a:pPr>
                <a:endParaRPr lang="en-US"/>
              </a:p>
            </c:txPr>
            <c:showLegendKey val="0"/>
            <c:showVal val="1"/>
            <c:showCatName val="0"/>
            <c:showSerName val="0"/>
            <c:showPercent val="0"/>
            <c:showBubbleSize val="0"/>
            <c:showLeaderLines val="0"/>
          </c:dLbls>
          <c:cat>
            <c:strRef>
              <c:f>'price analysis'!$A$4:$A$6</c:f>
              <c:strCache>
                <c:ptCount val="2"/>
                <c:pt idx="0">
                  <c:v>APPLE iPhone 11 (Black, 128 GB)</c:v>
                </c:pt>
                <c:pt idx="1">
                  <c:v>APPLE iPhone XS Max (Silver, 64 GB)</c:v>
                </c:pt>
              </c:strCache>
            </c:strRef>
          </c:cat>
          <c:val>
            <c:numRef>
              <c:f>'price analysis'!$C$4:$C$6</c:f>
              <c:numCache>
                <c:formatCode>General</c:formatCode>
                <c:ptCount val="2"/>
                <c:pt idx="0">
                  <c:v>54999</c:v>
                </c:pt>
                <c:pt idx="1">
                  <c:v>89900</c:v>
                </c:pt>
              </c:numCache>
            </c:numRef>
          </c:val>
          <c:smooth val="0"/>
        </c:ser>
        <c:dLbls>
          <c:showLegendKey val="0"/>
          <c:showVal val="1"/>
          <c:showCatName val="0"/>
          <c:showSerName val="0"/>
          <c:showPercent val="0"/>
          <c:showBubbleSize val="0"/>
        </c:dLbls>
        <c:marker val="1"/>
        <c:smooth val="0"/>
        <c:axId val="37944320"/>
        <c:axId val="37942784"/>
      </c:lineChart>
      <c:catAx>
        <c:axId val="37921920"/>
        <c:scaling>
          <c:orientation val="minMax"/>
        </c:scaling>
        <c:delete val="0"/>
        <c:axPos val="b"/>
        <c:majorTickMark val="none"/>
        <c:minorTickMark val="none"/>
        <c:tickLblPos val="nextTo"/>
        <c:crossAx val="37941248"/>
        <c:crosses val="autoZero"/>
        <c:auto val="1"/>
        <c:lblAlgn val="ctr"/>
        <c:lblOffset val="100"/>
        <c:noMultiLvlLbl val="0"/>
      </c:catAx>
      <c:valAx>
        <c:axId val="37941248"/>
        <c:scaling>
          <c:orientation val="minMax"/>
        </c:scaling>
        <c:delete val="0"/>
        <c:axPos val="l"/>
        <c:majorGridlines>
          <c:spPr>
            <a:ln>
              <a:noFill/>
            </a:ln>
          </c:spPr>
        </c:majorGridlines>
        <c:numFmt formatCode="General" sourceLinked="1"/>
        <c:majorTickMark val="none"/>
        <c:minorTickMark val="none"/>
        <c:tickLblPos val="nextTo"/>
        <c:crossAx val="37921920"/>
        <c:crosses val="autoZero"/>
        <c:crossBetween val="between"/>
      </c:valAx>
      <c:valAx>
        <c:axId val="37942784"/>
        <c:scaling>
          <c:orientation val="minMax"/>
        </c:scaling>
        <c:delete val="1"/>
        <c:axPos val="r"/>
        <c:numFmt formatCode="General" sourceLinked="1"/>
        <c:majorTickMark val="out"/>
        <c:minorTickMark val="none"/>
        <c:tickLblPos val="nextTo"/>
        <c:crossAx val="37944320"/>
        <c:crosses val="max"/>
        <c:crossBetween val="between"/>
      </c:valAx>
      <c:catAx>
        <c:axId val="37944320"/>
        <c:scaling>
          <c:orientation val="minMax"/>
        </c:scaling>
        <c:delete val="1"/>
        <c:axPos val="b"/>
        <c:majorTickMark val="out"/>
        <c:minorTickMark val="none"/>
        <c:tickLblPos val="nextTo"/>
        <c:crossAx val="37942784"/>
        <c:crosses val="autoZero"/>
        <c:auto val="1"/>
        <c:lblAlgn val="ctr"/>
        <c:lblOffset val="100"/>
        <c:noMultiLvlLbl val="0"/>
      </c:catAx>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title>
      <c:layout/>
      <c:overlay val="0"/>
    </c:title>
    <c:autoTitleDeleted val="0"/>
    <c:plotArea>
      <c:layout>
        <c:manualLayout>
          <c:layoutTarget val="inner"/>
          <c:xMode val="edge"/>
          <c:yMode val="edge"/>
          <c:x val="0.15219731546173246"/>
          <c:y val="0.31287019719117082"/>
          <c:w val="0.69560536907653503"/>
          <c:h val="0.59745413072902143"/>
        </c:manualLayout>
      </c:layout>
      <c:doughnutChart>
        <c:varyColors val="1"/>
        <c:ser>
          <c:idx val="0"/>
          <c:order val="0"/>
          <c:tx>
            <c:strRef>
              <c:f>'apple_products (1)'!$N$10</c:f>
              <c:strCache>
                <c:ptCount val="1"/>
                <c:pt idx="0">
                  <c:v>Highest &amp; Lowest Price Product</c:v>
                </c:pt>
              </c:strCache>
            </c:strRef>
          </c:tx>
          <c:dPt>
            <c:idx val="0"/>
            <c:bubble3D val="0"/>
            <c:explosion val="3"/>
          </c:dPt>
          <c:dLbls>
            <c:dLbl>
              <c:idx val="0"/>
              <c:layout>
                <c:manualLayout>
                  <c:x val="-8.9635854341736695E-2"/>
                  <c:y val="2.1929824561403508E-2"/>
                </c:manualLayout>
              </c:layout>
              <c:tx>
                <c:rich>
                  <a:bodyPr/>
                  <a:lstStyle/>
                  <a:p>
                    <a:r>
                      <a:rPr lang="en-US" b="1">
                        <a:solidFill>
                          <a:schemeClr val="bg1"/>
                        </a:solidFill>
                      </a:rPr>
                      <a:t>₹ 1,40,900</a:t>
                    </a:r>
                  </a:p>
                </c:rich>
              </c:tx>
              <c:showLegendKey val="0"/>
              <c:showVal val="1"/>
              <c:showCatName val="0"/>
              <c:showSerName val="0"/>
              <c:showPercent val="0"/>
              <c:showBubbleSize val="0"/>
            </c:dLbl>
            <c:dLbl>
              <c:idx val="1"/>
              <c:layout/>
              <c:tx>
                <c:rich>
                  <a:bodyPr/>
                  <a:lstStyle/>
                  <a:p>
                    <a:r>
                      <a:rPr lang="en-US" b="1">
                        <a:solidFill>
                          <a:schemeClr val="bg1"/>
                        </a:solidFill>
                      </a:rPr>
                      <a:t>₹ 29,999</a:t>
                    </a:r>
                  </a:p>
                </c:rich>
              </c:tx>
              <c:showLegendKey val="0"/>
              <c:showVal val="1"/>
              <c:showCatName val="0"/>
              <c:showSerName val="0"/>
              <c:showPercent val="0"/>
              <c:showBubbleSize val="0"/>
            </c:dLbl>
            <c:showLegendKey val="0"/>
            <c:showVal val="1"/>
            <c:showCatName val="0"/>
            <c:showSerName val="0"/>
            <c:showPercent val="0"/>
            <c:showBubbleSize val="0"/>
            <c:showLeaderLines val="1"/>
          </c:dLbls>
          <c:cat>
            <c:strRef>
              <c:f>'apple_products (1)'!$M$11:$M$12</c:f>
              <c:strCache>
                <c:ptCount val="2"/>
                <c:pt idx="0">
                  <c:v>MAX</c:v>
                </c:pt>
                <c:pt idx="1">
                  <c:v>MIN</c:v>
                </c:pt>
              </c:strCache>
            </c:strRef>
          </c:cat>
          <c:val>
            <c:numRef>
              <c:f>'apple_products (1)'!$N$11:$N$12</c:f>
              <c:numCache>
                <c:formatCode>"₹"\ #,##0</c:formatCode>
                <c:ptCount val="2"/>
                <c:pt idx="0">
                  <c:v>140900</c:v>
                </c:pt>
                <c:pt idx="1">
                  <c:v>29999</c:v>
                </c:pt>
              </c:numCache>
            </c:numRef>
          </c:val>
        </c:ser>
        <c:dLbls>
          <c:showLegendKey val="0"/>
          <c:showVal val="0"/>
          <c:showCatName val="1"/>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0.1357099552696758"/>
          <c:y val="0.10694425704510273"/>
          <c:w val="0.72858045913274927"/>
          <c:h val="0.76635840717083414"/>
        </c:manualLayout>
      </c:layout>
      <c:pieChart>
        <c:varyColors val="1"/>
        <c:ser>
          <c:idx val="0"/>
          <c:order val="0"/>
          <c:tx>
            <c:strRef>
              <c:f>'apple_products (1)'!$N$24</c:f>
              <c:strCache>
                <c:ptCount val="1"/>
                <c:pt idx="0">
                  <c:v>Total No. Reviews &amp; Ratings</c:v>
                </c:pt>
              </c:strCache>
            </c:strRef>
          </c:tx>
          <c:dLbls>
            <c:dLbl>
              <c:idx val="0"/>
              <c:layout>
                <c:manualLayout>
                  <c:x val="0.10756141245036469"/>
                  <c:y val="-0.31407420430726679"/>
                </c:manualLayout>
              </c:layout>
              <c:tx>
                <c:rich>
                  <a:bodyPr/>
                  <a:lstStyle/>
                  <a:p>
                    <a:r>
                      <a:rPr lang="en-US" b="1">
                        <a:solidFill>
                          <a:schemeClr val="bg1"/>
                        </a:solidFill>
                      </a:rPr>
                      <a:t>Total Ratings, 1390065</a:t>
                    </a:r>
                  </a:p>
                </c:rich>
              </c:tx>
              <c:showLegendKey val="0"/>
              <c:showVal val="1"/>
              <c:showCatName val="1"/>
              <c:showSerName val="0"/>
              <c:showPercent val="0"/>
              <c:showBubbleSize val="0"/>
            </c:dLbl>
            <c:dLbl>
              <c:idx val="1"/>
              <c:layout/>
              <c:tx>
                <c:rich>
                  <a:bodyPr/>
                  <a:lstStyle/>
                  <a:p>
                    <a:r>
                      <a:rPr lang="en-US" b="1">
                        <a:solidFill>
                          <a:schemeClr val="tx1"/>
                        </a:solidFill>
                      </a:rPr>
                      <a:t>Total Review, 115424</a:t>
                    </a:r>
                  </a:p>
                </c:rich>
              </c:tx>
              <c:dLblPos val="bestFit"/>
              <c:showLegendKey val="0"/>
              <c:showVal val="1"/>
              <c:showCatName val="1"/>
              <c:showSerName val="0"/>
              <c:showPercent val="0"/>
              <c:showBubbleSize val="0"/>
            </c:dLbl>
            <c:showLegendKey val="0"/>
            <c:showVal val="1"/>
            <c:showCatName val="1"/>
            <c:showSerName val="0"/>
            <c:showPercent val="0"/>
            <c:showBubbleSize val="0"/>
            <c:showLeaderLines val="1"/>
          </c:dLbls>
          <c:cat>
            <c:strRef>
              <c:f>'apple_products (1)'!$M$25:$M$26</c:f>
              <c:strCache>
                <c:ptCount val="2"/>
                <c:pt idx="0">
                  <c:v>Total Ratings</c:v>
                </c:pt>
                <c:pt idx="1">
                  <c:v>Total Review</c:v>
                </c:pt>
              </c:strCache>
            </c:strRef>
          </c:cat>
          <c:val>
            <c:numRef>
              <c:f>'apple_products (1)'!$N$25:$N$26</c:f>
              <c:numCache>
                <c:formatCode>General</c:formatCode>
                <c:ptCount val="2"/>
                <c:pt idx="0">
                  <c:v>1390065</c:v>
                </c:pt>
                <c:pt idx="1">
                  <c:v>115424</c:v>
                </c:pt>
              </c:numCache>
            </c:numRef>
          </c:val>
        </c:ser>
        <c:dLbls>
          <c:showLegendKey val="0"/>
          <c:showVal val="1"/>
          <c:showCatName val="1"/>
          <c:showSerName val="0"/>
          <c:showPercent val="0"/>
          <c:showBubbleSize val="0"/>
          <c:showLeaderLines val="1"/>
        </c:dLbls>
        <c:firstSliceAng val="36"/>
      </c:pieChart>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[iphone sales performance.xlsx]price analysis!PivotTable3</c:name>
    <c:fmtId val="0"/>
  </c:pivotSource>
  <c:chart>
    <c:title>
      <c:layout/>
      <c:overlay val="0"/>
    </c:title>
    <c:autoTitleDeleted val="0"/>
    <c:pivotFmts>
      <c:pivotFmt>
        <c:idx val="0"/>
        <c:dLbl>
          <c:idx val="0"/>
          <c:layout/>
          <c:spPr/>
          <c:txPr>
            <a:bodyPr/>
            <a:lstStyle/>
            <a:p>
              <a:pPr>
                <a:defRPr/>
              </a:pPr>
              <a:endParaRPr lang="en-US"/>
            </a:p>
          </c:txPr>
          <c:showLegendKey val="0"/>
          <c:showVal val="1"/>
          <c:showCatName val="0"/>
          <c:showSerName val="0"/>
          <c:showPercent val="0"/>
          <c:showBubbleSize val="0"/>
        </c:dLbl>
      </c:pivotFmt>
      <c:pivotFmt>
        <c:idx val="1"/>
        <c:dLbl>
          <c:idx val="0"/>
          <c:layout/>
          <c:spPr/>
          <c:txPr>
            <a:bodyPr/>
            <a:lstStyle/>
            <a:p>
              <a:pPr>
                <a:defRPr/>
              </a:pPr>
              <a:endParaRPr lang="en-US"/>
            </a:p>
          </c:txPr>
          <c:showLegendKey val="0"/>
          <c:showVal val="1"/>
          <c:showCatName val="0"/>
          <c:showSerName val="0"/>
          <c:showPercent val="0"/>
          <c:showBubbleSize val="0"/>
        </c:dLbl>
      </c:pivotFmt>
      <c:pivotFmt>
        <c:idx val="2"/>
      </c:pivotFmt>
      <c:pivotFmt>
        <c:idx val="3"/>
      </c:pivotFmt>
      <c:pivotFmt>
        <c:idx val="4"/>
      </c:pivotFmt>
      <c:pivotFmt>
        <c:idx val="5"/>
      </c:pivotFmt>
    </c:pivotFmts>
    <c:plotArea>
      <c:layout/>
      <c:lineChart>
        <c:grouping val="standard"/>
        <c:varyColors val="0"/>
        <c:ser>
          <c:idx val="0"/>
          <c:order val="0"/>
          <c:tx>
            <c:strRef>
              <c:f>'price analysis'!$B$3</c:f>
              <c:strCache>
                <c:ptCount val="1"/>
                <c:pt idx="0">
                  <c:v>Max of Sale Price</c:v>
                </c:pt>
              </c:strCache>
            </c:strRef>
          </c:tx>
          <c:dLbls>
            <c:spPr/>
            <c:txPr>
              <a:bodyPr/>
              <a:lstStyle/>
              <a:p>
                <a:pPr>
                  <a:defRPr/>
                </a:pPr>
                <a:endParaRPr lang="en-US"/>
              </a:p>
            </c:txPr>
            <c:showLegendKey val="0"/>
            <c:showVal val="1"/>
            <c:showCatName val="0"/>
            <c:showSerName val="0"/>
            <c:showPercent val="0"/>
            <c:showBubbleSize val="0"/>
            <c:showLeaderLines val="0"/>
          </c:dLbls>
          <c:cat>
            <c:strRef>
              <c:f>'price analysis'!$A$4:$A$6</c:f>
              <c:strCache>
                <c:ptCount val="2"/>
                <c:pt idx="0">
                  <c:v>APPLE iPhone 11 (Black, 128 GB)</c:v>
                </c:pt>
                <c:pt idx="1">
                  <c:v>APPLE iPhone XS Max (Silver, 64 GB)</c:v>
                </c:pt>
              </c:strCache>
            </c:strRef>
          </c:cat>
          <c:val>
            <c:numRef>
              <c:f>'price analysis'!$B$4:$B$6</c:f>
              <c:numCache>
                <c:formatCode>General</c:formatCode>
                <c:ptCount val="2"/>
                <c:pt idx="0">
                  <c:v>54999</c:v>
                </c:pt>
                <c:pt idx="1">
                  <c:v>89900</c:v>
                </c:pt>
              </c:numCache>
            </c:numRef>
          </c:val>
          <c:smooth val="0"/>
        </c:ser>
        <c:dLbls>
          <c:showLegendKey val="0"/>
          <c:showVal val="1"/>
          <c:showCatName val="0"/>
          <c:showSerName val="0"/>
          <c:showPercent val="0"/>
          <c:showBubbleSize val="0"/>
        </c:dLbls>
        <c:marker val="1"/>
        <c:smooth val="0"/>
        <c:axId val="204391168"/>
        <c:axId val="204393856"/>
      </c:lineChart>
      <c:lineChart>
        <c:grouping val="standard"/>
        <c:varyColors val="0"/>
        <c:ser>
          <c:idx val="1"/>
          <c:order val="1"/>
          <c:tx>
            <c:strRef>
              <c:f>'price analysis'!$C$3</c:f>
              <c:strCache>
                <c:ptCount val="1"/>
                <c:pt idx="0">
                  <c:v>Min of Sale Price</c:v>
                </c:pt>
              </c:strCache>
            </c:strRef>
          </c:tx>
          <c:dLbls>
            <c:spPr/>
            <c:txPr>
              <a:bodyPr/>
              <a:lstStyle/>
              <a:p>
                <a:pPr>
                  <a:defRPr/>
                </a:pPr>
                <a:endParaRPr lang="en-US"/>
              </a:p>
            </c:txPr>
            <c:showLegendKey val="0"/>
            <c:showVal val="1"/>
            <c:showCatName val="0"/>
            <c:showSerName val="0"/>
            <c:showPercent val="0"/>
            <c:showBubbleSize val="0"/>
            <c:showLeaderLines val="0"/>
          </c:dLbls>
          <c:cat>
            <c:strRef>
              <c:f>'price analysis'!$A$4:$A$6</c:f>
              <c:strCache>
                <c:ptCount val="2"/>
                <c:pt idx="0">
                  <c:v>APPLE iPhone 11 (Black, 128 GB)</c:v>
                </c:pt>
                <c:pt idx="1">
                  <c:v>APPLE iPhone XS Max (Silver, 64 GB)</c:v>
                </c:pt>
              </c:strCache>
            </c:strRef>
          </c:cat>
          <c:val>
            <c:numRef>
              <c:f>'price analysis'!$C$4:$C$6</c:f>
              <c:numCache>
                <c:formatCode>General</c:formatCode>
                <c:ptCount val="2"/>
                <c:pt idx="0">
                  <c:v>54999</c:v>
                </c:pt>
                <c:pt idx="1">
                  <c:v>89900</c:v>
                </c:pt>
              </c:numCache>
            </c:numRef>
          </c:val>
          <c:smooth val="0"/>
        </c:ser>
        <c:dLbls>
          <c:showLegendKey val="0"/>
          <c:showVal val="1"/>
          <c:showCatName val="0"/>
          <c:showSerName val="0"/>
          <c:showPercent val="0"/>
          <c:showBubbleSize val="0"/>
        </c:dLbls>
        <c:marker val="1"/>
        <c:smooth val="0"/>
        <c:axId val="204409472"/>
        <c:axId val="204407936"/>
      </c:lineChart>
      <c:catAx>
        <c:axId val="204391168"/>
        <c:scaling>
          <c:orientation val="minMax"/>
        </c:scaling>
        <c:delete val="0"/>
        <c:axPos val="b"/>
        <c:majorTickMark val="none"/>
        <c:minorTickMark val="none"/>
        <c:tickLblPos val="nextTo"/>
        <c:crossAx val="204393856"/>
        <c:crosses val="autoZero"/>
        <c:auto val="1"/>
        <c:lblAlgn val="ctr"/>
        <c:lblOffset val="100"/>
        <c:noMultiLvlLbl val="0"/>
      </c:catAx>
      <c:valAx>
        <c:axId val="204393856"/>
        <c:scaling>
          <c:orientation val="minMax"/>
        </c:scaling>
        <c:delete val="0"/>
        <c:axPos val="l"/>
        <c:majorGridlines/>
        <c:numFmt formatCode="General" sourceLinked="1"/>
        <c:majorTickMark val="none"/>
        <c:minorTickMark val="none"/>
        <c:tickLblPos val="nextTo"/>
        <c:crossAx val="204391168"/>
        <c:crosses val="autoZero"/>
        <c:crossBetween val="between"/>
      </c:valAx>
      <c:valAx>
        <c:axId val="204407936"/>
        <c:scaling>
          <c:orientation val="minMax"/>
        </c:scaling>
        <c:delete val="1"/>
        <c:axPos val="r"/>
        <c:numFmt formatCode="General" sourceLinked="1"/>
        <c:majorTickMark val="out"/>
        <c:minorTickMark val="none"/>
        <c:tickLblPos val="nextTo"/>
        <c:crossAx val="204409472"/>
        <c:crosses val="max"/>
        <c:crossBetween val="between"/>
      </c:valAx>
      <c:catAx>
        <c:axId val="204409472"/>
        <c:scaling>
          <c:orientation val="minMax"/>
        </c:scaling>
        <c:delete val="1"/>
        <c:axPos val="b"/>
        <c:majorTickMark val="out"/>
        <c:minorTickMark val="none"/>
        <c:tickLblPos val="nextTo"/>
        <c:crossAx val="204407936"/>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[iphone sales performance.xlsx]discount trend!PivotTable5</c:name>
    <c:fmtId val="2"/>
  </c:pivotSource>
  <c:chart>
    <c:title>
      <c:layout/>
      <c:overlay val="0"/>
    </c:title>
    <c:autoTitleDeleted val="0"/>
    <c:pivotFmts>
      <c:pivotFmt>
        <c:idx val="0"/>
        <c:marker>
          <c:symbol val="none"/>
        </c:marker>
        <c:dLbl>
          <c:idx val="0"/>
          <c:layout/>
          <c:showLegendKey val="0"/>
          <c:showVal val="0"/>
          <c:showCatName val="1"/>
          <c:showSerName val="0"/>
          <c:showPercent val="1"/>
          <c:showBubbleSize val="0"/>
        </c:dLbl>
      </c:pivotFmt>
      <c:pivotFmt>
        <c:idx val="1"/>
        <c:marker>
          <c:symbol val="none"/>
        </c:marker>
        <c:dLbl>
          <c:idx val="0"/>
          <c:showLegendKey val="0"/>
          <c:showVal val="0"/>
          <c:showCatName val="1"/>
          <c:showSerName val="0"/>
          <c:showPercent val="1"/>
          <c:showBubbleSize val="0"/>
        </c:dLbl>
      </c:pivotFmt>
      <c:pivotFmt>
        <c:idx val="2"/>
        <c:marker>
          <c:symbol val="none"/>
        </c:marker>
        <c:dLbl>
          <c:idx val="0"/>
          <c:showLegendKey val="0"/>
          <c:showVal val="0"/>
          <c:showCatName val="1"/>
          <c:showSerName val="0"/>
          <c:showPercent val="1"/>
          <c:showBubbleSize val="0"/>
        </c:dLbl>
      </c:pivotFmt>
      <c:pivotFmt>
        <c:idx val="3"/>
        <c:marker>
          <c:symbol val="none"/>
        </c:marker>
        <c:dLbl>
          <c:idx val="0"/>
          <c:showLegendKey val="0"/>
          <c:showVal val="0"/>
          <c:showCatName val="1"/>
          <c:showSerName val="0"/>
          <c:showPercent val="1"/>
          <c:showBubbleSize val="0"/>
        </c:dLbl>
      </c:pivotFmt>
      <c:pivotFmt>
        <c:idx val="4"/>
        <c:marker>
          <c:symbol val="none"/>
        </c:marker>
        <c:dLbl>
          <c:idx val="0"/>
          <c:showLegendKey val="0"/>
          <c:showVal val="0"/>
          <c:showCatName val="1"/>
          <c:showSerName val="0"/>
          <c:showPercent val="1"/>
          <c:showBubbleSize val="0"/>
        </c:dLbl>
      </c:pivotFmt>
      <c:pivotFmt>
        <c:idx val="5"/>
        <c:marker>
          <c:symbol val="none"/>
        </c:marker>
        <c:dLbl>
          <c:idx val="0"/>
          <c:showLegendKey val="0"/>
          <c:showVal val="0"/>
          <c:showCatName val="1"/>
          <c:showSerName val="0"/>
          <c:showPercent val="1"/>
          <c:showBubbleSize val="0"/>
        </c:dLbl>
      </c:pivotFmt>
      <c:pivotFmt>
        <c:idx val="6"/>
        <c:marker>
          <c:symbol val="none"/>
        </c:marker>
        <c:dLbl>
          <c:idx val="0"/>
          <c:showLegendKey val="0"/>
          <c:showVal val="0"/>
          <c:showCatName val="1"/>
          <c:showSerName val="0"/>
          <c:showPercent val="1"/>
          <c:showBubbleSize val="0"/>
        </c:dLbl>
      </c:pivotFmt>
      <c:pivotFmt>
        <c:idx val="7"/>
        <c:marker>
          <c:symbol val="none"/>
        </c:marker>
        <c:dLbl>
          <c:idx val="0"/>
          <c:showLegendKey val="0"/>
          <c:showVal val="0"/>
          <c:showCatName val="1"/>
          <c:showSerName val="0"/>
          <c:showPercent val="1"/>
          <c:showBubbleSize val="0"/>
        </c:dLbl>
      </c:pivotFmt>
      <c:pivotFmt>
        <c:idx val="8"/>
        <c:marker>
          <c:symbol val="none"/>
        </c:marker>
        <c:dLbl>
          <c:idx val="0"/>
          <c:showLegendKey val="0"/>
          <c:showVal val="0"/>
          <c:showCatName val="1"/>
          <c:showSerName val="0"/>
          <c:showPercent val="1"/>
          <c:showBubbleSize val="0"/>
        </c:dLbl>
      </c:pivotFmt>
      <c:pivotFmt>
        <c:idx val="9"/>
        <c:marker>
          <c:symbol val="none"/>
        </c:marker>
        <c:dLbl>
          <c:idx val="0"/>
          <c:showLegendKey val="0"/>
          <c:showVal val="0"/>
          <c:showCatName val="1"/>
          <c:showSerName val="0"/>
          <c:showPercent val="1"/>
          <c:showBubbleSize val="0"/>
        </c:dLbl>
      </c:pivotFmt>
      <c:pivotFmt>
        <c:idx val="10"/>
        <c:marker>
          <c:symbol val="none"/>
        </c:marker>
        <c:dLbl>
          <c:idx val="0"/>
          <c:showLegendKey val="0"/>
          <c:showVal val="0"/>
          <c:showCatName val="1"/>
          <c:showSerName val="0"/>
          <c:showPercent val="1"/>
          <c:showBubbleSize val="0"/>
        </c:dLbl>
      </c:pivotFmt>
      <c:pivotFmt>
        <c:idx val="11"/>
        <c:marker>
          <c:symbol val="none"/>
        </c:marker>
        <c:dLbl>
          <c:idx val="0"/>
          <c:showLegendKey val="0"/>
          <c:showVal val="0"/>
          <c:showCatName val="1"/>
          <c:showSerName val="0"/>
          <c:showPercent val="1"/>
          <c:showBubbleSize val="0"/>
        </c:dLbl>
      </c:pivotFmt>
      <c:pivotFmt>
        <c:idx val="12"/>
        <c:marker>
          <c:symbol val="none"/>
        </c:marker>
        <c:dLbl>
          <c:idx val="0"/>
          <c:showLegendKey val="0"/>
          <c:showVal val="0"/>
          <c:showCatName val="1"/>
          <c:showSerName val="0"/>
          <c:showPercent val="1"/>
          <c:showBubbleSize val="0"/>
        </c:dLbl>
      </c:pivotFmt>
      <c:pivotFmt>
        <c:idx val="13"/>
        <c:marker>
          <c:symbol val="none"/>
        </c:marker>
        <c:dLbl>
          <c:idx val="0"/>
          <c:showLegendKey val="0"/>
          <c:showVal val="0"/>
          <c:showCatName val="1"/>
          <c:showSerName val="0"/>
          <c:showPercent val="1"/>
          <c:showBubbleSize val="0"/>
        </c:dLbl>
      </c:pivotFmt>
      <c:pivotFmt>
        <c:idx val="14"/>
        <c:marker>
          <c:symbol val="none"/>
        </c:marker>
        <c:dLbl>
          <c:idx val="0"/>
          <c:showLegendKey val="0"/>
          <c:showVal val="0"/>
          <c:showCatName val="1"/>
          <c:showSerName val="0"/>
          <c:showPercent val="1"/>
          <c:showBubbleSize val="0"/>
        </c:dLbl>
      </c:pivotFmt>
      <c:pivotFmt>
        <c:idx val="15"/>
        <c:marker>
          <c:symbol val="none"/>
        </c:marker>
        <c:dLbl>
          <c:idx val="0"/>
          <c:showLegendKey val="0"/>
          <c:showVal val="0"/>
          <c:showCatName val="1"/>
          <c:showSerName val="0"/>
          <c:showPercent val="1"/>
          <c:showBubbleSize val="0"/>
        </c:dLbl>
      </c:pivotFmt>
    </c:pivotFmts>
    <c:plotArea>
      <c:layout/>
      <c:pieChart>
        <c:varyColors val="1"/>
        <c:ser>
          <c:idx val="0"/>
          <c:order val="0"/>
          <c:tx>
            <c:strRef>
              <c:f>'discount trend'!$B$3:$B$4</c:f>
              <c:strCache>
                <c:ptCount val="1"/>
                <c:pt idx="0">
                  <c:v>0</c:v>
                </c:pt>
              </c:strCache>
            </c:strRef>
          </c:tx>
          <c:explosion val="25"/>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trend'!$B$5:$B$67</c:f>
              <c:numCache>
                <c:formatCode>General</c:formatCode>
                <c:ptCount val="62"/>
                <c:pt idx="11">
                  <c:v>131900</c:v>
                </c:pt>
                <c:pt idx="12">
                  <c:v>117100</c:v>
                </c:pt>
                <c:pt idx="13">
                  <c:v>131900</c:v>
                </c:pt>
                <c:pt idx="14">
                  <c:v>117100</c:v>
                </c:pt>
                <c:pt idx="15">
                  <c:v>117100</c:v>
                </c:pt>
                <c:pt idx="42">
                  <c:v>77000</c:v>
                </c:pt>
                <c:pt idx="43">
                  <c:v>77000</c:v>
                </c:pt>
                <c:pt idx="44">
                  <c:v>77000</c:v>
                </c:pt>
                <c:pt idx="45">
                  <c:v>49900</c:v>
                </c:pt>
                <c:pt idx="46">
                  <c:v>84900</c:v>
                </c:pt>
                <c:pt idx="47">
                  <c:v>49900</c:v>
                </c:pt>
                <c:pt idx="48">
                  <c:v>84900</c:v>
                </c:pt>
                <c:pt idx="49">
                  <c:v>49900</c:v>
                </c:pt>
                <c:pt idx="61">
                  <c:v>89900</c:v>
                </c:pt>
              </c:numCache>
            </c:numRef>
          </c:val>
        </c:ser>
        <c:ser>
          <c:idx val="1"/>
          <c:order val="1"/>
          <c:tx>
            <c:strRef>
              <c:f>'discount trend'!$C$3:$C$4</c:f>
              <c:strCache>
                <c:ptCount val="1"/>
                <c:pt idx="0">
                  <c:v>6</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trend'!$C$5:$C$67</c:f>
              <c:numCache>
                <c:formatCode>General</c:formatCode>
                <c:ptCount val="62"/>
                <c:pt idx="30">
                  <c:v>120900</c:v>
                </c:pt>
                <c:pt idx="32">
                  <c:v>140900</c:v>
                </c:pt>
                <c:pt idx="33">
                  <c:v>140900</c:v>
                </c:pt>
                <c:pt idx="34">
                  <c:v>120900</c:v>
                </c:pt>
                <c:pt idx="35">
                  <c:v>130900</c:v>
                </c:pt>
                <c:pt idx="36">
                  <c:v>120900</c:v>
                </c:pt>
                <c:pt idx="37">
                  <c:v>130900</c:v>
                </c:pt>
                <c:pt idx="38">
                  <c:v>120900</c:v>
                </c:pt>
                <c:pt idx="39">
                  <c:v>130900</c:v>
                </c:pt>
                <c:pt idx="40">
                  <c:v>120900</c:v>
                </c:pt>
                <c:pt idx="41">
                  <c:v>130900</c:v>
                </c:pt>
              </c:numCache>
            </c:numRef>
          </c:val>
        </c:ser>
        <c:ser>
          <c:idx val="2"/>
          <c:order val="2"/>
          <c:tx>
            <c:strRef>
              <c:f>'discount trend'!$D$3:$D$4</c:f>
              <c:strCache>
                <c:ptCount val="1"/>
                <c:pt idx="0">
                  <c:v>7</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trend'!$D$5:$D$67</c:f>
              <c:numCache>
                <c:formatCode>General</c:formatCode>
                <c:ptCount val="62"/>
                <c:pt idx="29">
                  <c:v>110900</c:v>
                </c:pt>
                <c:pt idx="31">
                  <c:v>110900</c:v>
                </c:pt>
              </c:numCache>
            </c:numRef>
          </c:val>
        </c:ser>
        <c:ser>
          <c:idx val="3"/>
          <c:order val="3"/>
          <c:tx>
            <c:strRef>
              <c:f>'discount trend'!$E$3:$E$4</c:f>
              <c:strCache>
                <c:ptCount val="1"/>
                <c:pt idx="0">
                  <c:v>8</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trend'!$E$5:$E$67</c:f>
              <c:numCache>
                <c:formatCode>General</c:formatCode>
                <c:ptCount val="62"/>
                <c:pt idx="0">
                  <c:v>54999</c:v>
                </c:pt>
                <c:pt idx="3">
                  <c:v>54999</c:v>
                </c:pt>
                <c:pt idx="5">
                  <c:v>54999</c:v>
                </c:pt>
              </c:numCache>
            </c:numRef>
          </c:val>
        </c:ser>
        <c:ser>
          <c:idx val="4"/>
          <c:order val="4"/>
          <c:tx>
            <c:strRef>
              <c:f>'discount trend'!$F$3:$F$4</c:f>
              <c:strCache>
                <c:ptCount val="1"/>
                <c:pt idx="0">
                  <c:v>10</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trend'!$F$5:$F$67</c:f>
              <c:numCache>
                <c:formatCode>General</c:formatCode>
                <c:ptCount val="62"/>
                <c:pt idx="16">
                  <c:v>75900</c:v>
                </c:pt>
                <c:pt idx="18">
                  <c:v>75900</c:v>
                </c:pt>
                <c:pt idx="19">
                  <c:v>75900</c:v>
                </c:pt>
                <c:pt idx="20">
                  <c:v>75900</c:v>
                </c:pt>
                <c:pt idx="21">
                  <c:v>75900</c:v>
                </c:pt>
              </c:numCache>
            </c:numRef>
          </c:val>
        </c:ser>
        <c:ser>
          <c:idx val="5"/>
          <c:order val="5"/>
          <c:tx>
            <c:strRef>
              <c:f>'discount trend'!$G$3:$G$4</c:f>
              <c:strCache>
                <c:ptCount val="1"/>
                <c:pt idx="0">
                  <c:v>11</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trend'!$G$5:$G$67</c:f>
              <c:numCache>
                <c:formatCode>General</c:formatCode>
                <c:ptCount val="62"/>
                <c:pt idx="17">
                  <c:v>70900</c:v>
                </c:pt>
                <c:pt idx="22">
                  <c:v>70900</c:v>
                </c:pt>
              </c:numCache>
            </c:numRef>
          </c:val>
        </c:ser>
        <c:ser>
          <c:idx val="6"/>
          <c:order val="6"/>
          <c:tx>
            <c:strRef>
              <c:f>'discount trend'!$H$3:$H$4</c:f>
              <c:strCache>
                <c:ptCount val="1"/>
                <c:pt idx="0">
                  <c:v>13</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trend'!$H$5:$H$67</c:f>
              <c:numCache>
                <c:formatCode>General</c:formatCode>
                <c:ptCount val="62"/>
                <c:pt idx="23">
                  <c:v>64900</c:v>
                </c:pt>
                <c:pt idx="25">
                  <c:v>64900</c:v>
                </c:pt>
                <c:pt idx="27">
                  <c:v>64900</c:v>
                </c:pt>
              </c:numCache>
            </c:numRef>
          </c:val>
        </c:ser>
        <c:ser>
          <c:idx val="7"/>
          <c:order val="7"/>
          <c:tx>
            <c:strRef>
              <c:f>'discount trend'!$I$3:$I$4</c:f>
              <c:strCache>
                <c:ptCount val="1"/>
                <c:pt idx="0">
                  <c:v>14</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trend'!$I$5:$I$67</c:f>
              <c:numCache>
                <c:formatCode>General</c:formatCode>
                <c:ptCount val="62"/>
                <c:pt idx="1">
                  <c:v>46999</c:v>
                </c:pt>
                <c:pt idx="2">
                  <c:v>46999</c:v>
                </c:pt>
                <c:pt idx="4">
                  <c:v>46999</c:v>
                </c:pt>
                <c:pt idx="6">
                  <c:v>46999</c:v>
                </c:pt>
                <c:pt idx="24">
                  <c:v>59900</c:v>
                </c:pt>
                <c:pt idx="26">
                  <c:v>59900</c:v>
                </c:pt>
                <c:pt idx="28">
                  <c:v>59900</c:v>
                </c:pt>
              </c:numCache>
            </c:numRef>
          </c:val>
        </c:ser>
        <c:ser>
          <c:idx val="8"/>
          <c:order val="8"/>
          <c:tx>
            <c:strRef>
              <c:f>'discount trend'!$J$3:$J$4</c:f>
              <c:strCache>
                <c:ptCount val="1"/>
                <c:pt idx="0">
                  <c:v>15</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trend'!$J$5:$J$67</c:f>
              <c:numCache>
                <c:formatCode>General</c:formatCode>
                <c:ptCount val="62"/>
                <c:pt idx="7">
                  <c:v>117900</c:v>
                </c:pt>
                <c:pt idx="10">
                  <c:v>117900</c:v>
                </c:pt>
              </c:numCache>
            </c:numRef>
          </c:val>
        </c:ser>
        <c:ser>
          <c:idx val="9"/>
          <c:order val="9"/>
          <c:tx>
            <c:strRef>
              <c:f>'discount trend'!$K$3:$K$4</c:f>
              <c:strCache>
                <c:ptCount val="1"/>
                <c:pt idx="0">
                  <c:v>16</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trend'!$K$5:$K$67</c:f>
              <c:numCache>
                <c:formatCode>General</c:formatCode>
                <c:ptCount val="62"/>
                <c:pt idx="58">
                  <c:v>39999</c:v>
                </c:pt>
              </c:numCache>
            </c:numRef>
          </c:val>
        </c:ser>
        <c:ser>
          <c:idx val="10"/>
          <c:order val="10"/>
          <c:tx>
            <c:strRef>
              <c:f>'discount trend'!$L$3:$L$4</c:f>
              <c:strCache>
                <c:ptCount val="1"/>
                <c:pt idx="0">
                  <c:v>17</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trend'!$L$5:$L$67</c:f>
              <c:numCache>
                <c:formatCode>General</c:formatCode>
                <c:ptCount val="62"/>
                <c:pt idx="9">
                  <c:v>99900</c:v>
                </c:pt>
              </c:numCache>
            </c:numRef>
          </c:val>
        </c:ser>
        <c:ser>
          <c:idx val="11"/>
          <c:order val="11"/>
          <c:tx>
            <c:strRef>
              <c:f>'discount trend'!$M$3:$M$4</c:f>
              <c:strCache>
                <c:ptCount val="1"/>
                <c:pt idx="0">
                  <c:v>18</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trend'!$M$5:$M$67</c:f>
              <c:numCache>
                <c:formatCode>General</c:formatCode>
                <c:ptCount val="62"/>
                <c:pt idx="54">
                  <c:v>44999</c:v>
                </c:pt>
              </c:numCache>
            </c:numRef>
          </c:val>
        </c:ser>
        <c:ser>
          <c:idx val="12"/>
          <c:order val="12"/>
          <c:tx>
            <c:strRef>
              <c:f>'discount trend'!$N$3:$N$4</c:f>
              <c:strCache>
                <c:ptCount val="1"/>
                <c:pt idx="0">
                  <c:v>20</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trend'!$N$5:$N$67</c:f>
              <c:numCache>
                <c:formatCode>General</c:formatCode>
                <c:ptCount val="62"/>
                <c:pt idx="56">
                  <c:v>41999</c:v>
                </c:pt>
                <c:pt idx="57">
                  <c:v>41999</c:v>
                </c:pt>
                <c:pt idx="59">
                  <c:v>41999</c:v>
                </c:pt>
                <c:pt idx="60">
                  <c:v>41999</c:v>
                </c:pt>
              </c:numCache>
            </c:numRef>
          </c:val>
        </c:ser>
        <c:ser>
          <c:idx val="13"/>
          <c:order val="13"/>
          <c:tx>
            <c:strRef>
              <c:f>'discount trend'!$O$3:$O$4</c:f>
              <c:strCache>
                <c:ptCount val="1"/>
                <c:pt idx="0">
                  <c:v>22</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trend'!$O$5:$O$67</c:f>
              <c:numCache>
                <c:formatCode>General</c:formatCode>
                <c:ptCount val="62"/>
                <c:pt idx="50">
                  <c:v>34999</c:v>
                </c:pt>
                <c:pt idx="52">
                  <c:v>34999</c:v>
                </c:pt>
                <c:pt idx="53">
                  <c:v>34999</c:v>
                </c:pt>
              </c:numCache>
            </c:numRef>
          </c:val>
        </c:ser>
        <c:ser>
          <c:idx val="14"/>
          <c:order val="14"/>
          <c:tx>
            <c:strRef>
              <c:f>'discount trend'!$P$3:$P$4</c:f>
              <c:strCache>
                <c:ptCount val="1"/>
                <c:pt idx="0">
                  <c:v>24</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trend'!$P$5:$P$67</c:f>
              <c:numCache>
                <c:formatCode>General</c:formatCode>
                <c:ptCount val="62"/>
                <c:pt idx="51">
                  <c:v>29999</c:v>
                </c:pt>
                <c:pt idx="55">
                  <c:v>29999</c:v>
                </c:pt>
              </c:numCache>
            </c:numRef>
          </c:val>
        </c:ser>
        <c:ser>
          <c:idx val="15"/>
          <c:order val="15"/>
          <c:tx>
            <c:strRef>
              <c:f>'discount trend'!$Q$3:$Q$4</c:f>
              <c:strCache>
                <c:ptCount val="1"/>
                <c:pt idx="0">
                  <c:v>29</c:v>
                </c:pt>
              </c:strCache>
            </c:strRef>
          </c:tx>
          <c:dLbls>
            <c:spPr/>
            <c:txPr>
              <a:bodyPr/>
              <a:lstStyle/>
              <a:p>
                <a:pPr>
                  <a:defRPr/>
                </a:pPr>
                <a:endParaRPr lang="en-US"/>
              </a:p>
            </c:txPr>
            <c:showLegendKey val="0"/>
            <c:showVal val="0"/>
            <c:showCatName val="1"/>
            <c:showSerName val="0"/>
            <c:showPercent val="1"/>
            <c:showBubbleSize val="0"/>
            <c:showLeaderLines val="1"/>
          </c:dLbls>
          <c:cat>
            <c:strRef>
              <c:f>'discount trend'!$A$5:$A$67</c:f>
              <c:strCache>
                <c:ptCount val="62"/>
                <c:pt idx="0">
                  <c:v>APPLE iPhone 11 (Black, 128 GB)</c:v>
                </c:pt>
                <c:pt idx="1">
                  <c:v>APPLE iPhone 11 (Black, 64 GB)</c:v>
                </c:pt>
                <c:pt idx="2">
                  <c:v>APPLE iPhone 11 (Purple, 64 GB)</c:v>
                </c:pt>
                <c:pt idx="3">
                  <c:v>APPLE iPhone 11 (Red, 128 GB)</c:v>
                </c:pt>
                <c:pt idx="4">
                  <c:v>APPLE iPhone 11 (Red, 64 GB)</c:v>
                </c:pt>
                <c:pt idx="5">
                  <c:v>APPLE iPhone 11 (White, 128 GB)</c:v>
                </c:pt>
                <c:pt idx="6">
                  <c:v>APPLE iPhone 11 (White, 64 GB)</c:v>
                </c:pt>
                <c:pt idx="7">
                  <c:v>APPLE iPhone 11 Pro (Midnight Green, 512 GB)</c:v>
                </c:pt>
                <c:pt idx="8">
                  <c:v>APPLE iPhone 11 Pro (Midnight Green, 64 GB)</c:v>
                </c:pt>
                <c:pt idx="9">
                  <c:v>APPLE iPhone 11 Pro (Space Grey, 256 GB)</c:v>
                </c:pt>
                <c:pt idx="10">
                  <c:v>APPLE iPhone 11 Pro (Space Grey, 512 GB)</c:v>
                </c:pt>
                <c:pt idx="11">
                  <c:v>APPLE iPhone 11 Pro Max (Gold, 256 GB)</c:v>
                </c:pt>
                <c:pt idx="12">
                  <c:v>APPLE iPhone 11 Pro Max (Gold, 64 GB)</c:v>
                </c:pt>
                <c:pt idx="13">
                  <c:v>APPLE iPhone 11 Pro Max (Midnight Green, 256 GB)</c:v>
                </c:pt>
                <c:pt idx="14">
                  <c:v>APPLE iPhone 11 Pro Max (Midnight Green, 64 GB)</c:v>
                </c:pt>
                <c:pt idx="15">
                  <c:v>APPLE iPhone 11 Pro Max (Space Grey, 64 GB)</c:v>
                </c:pt>
                <c:pt idx="16">
                  <c:v>APPLE iPhone 12 (Black, 128 GB)</c:v>
                </c:pt>
                <c:pt idx="17">
                  <c:v>APPLE iPhone 12 (Black, 64 GB)</c:v>
                </c:pt>
                <c:pt idx="18">
                  <c:v>APPLE iPhone 12 (Blue, 128 GB)</c:v>
                </c:pt>
                <c:pt idx="19">
                  <c:v>APPLE iPhone 12 (Green, 128 GB)</c:v>
                </c:pt>
                <c:pt idx="20">
                  <c:v>APPLE iPhone 12 (Red, 128 GB)</c:v>
                </c:pt>
                <c:pt idx="21">
                  <c:v>APPLE iPhone 12 (White, 128 GB)</c:v>
                </c:pt>
                <c:pt idx="22">
                  <c:v>APPLE iPhone 12 (White, 64 GB)</c:v>
                </c:pt>
                <c:pt idx="23">
                  <c:v>APPLE iPhone 12 Mini (Black, 128 GB)</c:v>
                </c:pt>
                <c:pt idx="24">
                  <c:v>APPLE iPhone 12 Mini (Black, 64 GB)</c:v>
                </c:pt>
                <c:pt idx="25">
                  <c:v>APPLE iPhone 12 Mini (Blue, 128 GB)</c:v>
                </c:pt>
                <c:pt idx="26">
                  <c:v>APPLE iPhone 12 Mini (Red, 64 GB)</c:v>
                </c:pt>
                <c:pt idx="27">
                  <c:v>APPLE iPhone 12 Mini (White, 128 GB)</c:v>
                </c:pt>
                <c:pt idx="28">
                  <c:v>APPLE iPhone 12 Mini (White, 64 GB)</c:v>
                </c:pt>
                <c:pt idx="29">
                  <c:v>APPLE iPhone 12 Pro (Graphite, 128 GB)</c:v>
                </c:pt>
                <c:pt idx="30">
                  <c:v>APPLE iPhone 12 Pro (Graphite, 256 GB)</c:v>
                </c:pt>
                <c:pt idx="31">
                  <c:v>APPLE iPhone 12 Pro (Pacific Blue, 128 GB)</c:v>
                </c:pt>
                <c:pt idx="32">
                  <c:v>APPLE iPhone 12 Pro (Pacific Blue, 512 GB)</c:v>
                </c:pt>
                <c:pt idx="33">
                  <c:v>APPLE iPhone 12 Pro (Silver, 512 GB)</c:v>
                </c:pt>
                <c:pt idx="34">
                  <c:v>APPLE iPhone 12 Pro Max (Gold, 128 GB)</c:v>
                </c:pt>
                <c:pt idx="35">
                  <c:v>APPLE iPhone 12 Pro Max (Gold, 256 GB)</c:v>
                </c:pt>
                <c:pt idx="36">
                  <c:v>APPLE iPhone 12 Pro Max (Graphite, 128 GB)</c:v>
                </c:pt>
                <c:pt idx="37">
                  <c:v>APPLE iPhone 12 Pro Max (Graphite, 256 GB)</c:v>
                </c:pt>
                <c:pt idx="38">
                  <c:v>APPLE iPhone 12 Pro Max (Pacific Blue, 128 GB)</c:v>
                </c:pt>
                <c:pt idx="39">
                  <c:v>APPLE iPhone 12 Pro Max (Pacific Blue, 256 GB)</c:v>
                </c:pt>
                <c:pt idx="40">
                  <c:v>APPLE iPhone 12 Pro Max (Silver, 128 GB)</c:v>
                </c:pt>
                <c:pt idx="41">
                  <c:v>APPLE iPhone 12 Pro Max (Silver, 256 GB)</c:v>
                </c:pt>
                <c:pt idx="42">
                  <c:v>APPLE iPhone 8 (Gold, 256 GB)</c:v>
                </c:pt>
                <c:pt idx="43">
                  <c:v>APPLE iPhone 8 (Silver, 256 GB)</c:v>
                </c:pt>
                <c:pt idx="44">
                  <c:v>APPLE iPhone 8 (Space Grey, 256 GB)</c:v>
                </c:pt>
                <c:pt idx="45">
                  <c:v>APPLE iPhone 8 Plus (Gold, 64 GB)</c:v>
                </c:pt>
                <c:pt idx="46">
                  <c:v>APPLE iPhone 8 Plus (Silver, 256 GB)</c:v>
                </c:pt>
                <c:pt idx="47">
                  <c:v>APPLE iPhone 8 Plus (Silver, 64 GB)</c:v>
                </c:pt>
                <c:pt idx="48">
                  <c:v>APPLE iPhone 8 Plus (Space Grey, 256 GB)</c:v>
                </c:pt>
                <c:pt idx="49">
                  <c:v>APPLE iPhone 8 Plus (Space Grey, 64 GB)</c:v>
                </c:pt>
                <c:pt idx="50">
                  <c:v>APPLE iPhone SE (Black, 128 GB)</c:v>
                </c:pt>
                <c:pt idx="51">
                  <c:v>APPLE iPhone SE (Black, 64 GB)</c:v>
                </c:pt>
                <c:pt idx="52">
                  <c:v>APPLE iPhone SE (Red, 128 GB)</c:v>
                </c:pt>
                <c:pt idx="53">
                  <c:v>APPLE iPhone SE (White, 128 GB)</c:v>
                </c:pt>
                <c:pt idx="54">
                  <c:v>Apple iPhone SE (White, 256 GB) (Includes EarPods, Power Adapter)</c:v>
                </c:pt>
                <c:pt idx="55">
                  <c:v>APPLE iPhone SE (White, 64 GB)</c:v>
                </c:pt>
                <c:pt idx="56">
                  <c:v>Apple iPhone XR ((PRODUCT)RED, 128 GB) (Includes EarPods, Power Adapter)</c:v>
                </c:pt>
                <c:pt idx="57">
                  <c:v>Apple iPhone XR (Black, 128 GB) (Includes EarPods, Power Adapter)</c:v>
                </c:pt>
                <c:pt idx="58">
                  <c:v>Apple iPhone XR (Black, 64 GB) (Includes EarPods, Power Adapter)</c:v>
                </c:pt>
                <c:pt idx="59">
                  <c:v>Apple iPhone XR (Coral, 128 GB) (Includes EarPods, Power Adapter)</c:v>
                </c:pt>
                <c:pt idx="60">
                  <c:v>Apple iPhone XR (White, 128 GB) (Includes EarPods, Power Adapter)</c:v>
                </c:pt>
                <c:pt idx="61">
                  <c:v>APPLE iPhone XS Max (Silver, 64 GB)</c:v>
                </c:pt>
              </c:strCache>
            </c:strRef>
          </c:cat>
          <c:val>
            <c:numRef>
              <c:f>'discount trend'!$Q$5:$Q$67</c:f>
              <c:numCache>
                <c:formatCode>General</c:formatCode>
                <c:ptCount val="62"/>
                <c:pt idx="8">
                  <c:v>74999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[iphone sales performance.xlsx]Sheet9!PivotTable8</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Sheet9!$B$1</c:f>
              <c:strCache>
                <c:ptCount val="1"/>
                <c:pt idx="0">
                  <c:v>Total</c:v>
                </c:pt>
              </c:strCache>
            </c:strRef>
          </c:tx>
          <c:invertIfNegative val="0"/>
          <c:cat>
            <c:strRef>
              <c:f>Sheet9!$A$2:$A$3</c:f>
              <c:strCache>
                <c:ptCount val="1"/>
                <c:pt idx="0">
                  <c:v>Discounted Products</c:v>
                </c:pt>
              </c:strCache>
            </c:strRef>
          </c:cat>
          <c:val>
            <c:numRef>
              <c:f>Sheet9!$B$2:$B$3</c:f>
              <c:numCache>
                <c:formatCode>General</c:formatCode>
                <c:ptCount val="1"/>
                <c:pt idx="0">
                  <c:v>110</c:v>
                </c:pt>
              </c:numCache>
            </c:numRef>
          </c:val>
        </c:ser>
        <c:dLbls>
          <c:showLegendKey val="0"/>
          <c:showVal val="0"/>
          <c:showCatName val="0"/>
          <c:showSerName val="0"/>
          <c:showPercent val="0"/>
          <c:showBubbleSize val="0"/>
        </c:dLbls>
        <c:gapWidth val="150"/>
        <c:axId val="204951552"/>
        <c:axId val="204953088"/>
      </c:barChart>
      <c:catAx>
        <c:axId val="204951552"/>
        <c:scaling>
          <c:orientation val="minMax"/>
        </c:scaling>
        <c:delete val="0"/>
        <c:axPos val="b"/>
        <c:majorTickMark val="out"/>
        <c:minorTickMark val="none"/>
        <c:tickLblPos val="nextTo"/>
        <c:crossAx val="204953088"/>
        <c:crosses val="autoZero"/>
        <c:auto val="1"/>
        <c:lblAlgn val="ctr"/>
        <c:lblOffset val="100"/>
        <c:noMultiLvlLbl val="0"/>
      </c:catAx>
      <c:valAx>
        <c:axId val="204953088"/>
        <c:scaling>
          <c:orientation val="minMax"/>
        </c:scaling>
        <c:delete val="0"/>
        <c:axPos val="l"/>
        <c:majorGridlines/>
        <c:numFmt formatCode="General" sourceLinked="1"/>
        <c:majorTickMark val="out"/>
        <c:minorTickMark val="none"/>
        <c:tickLblPos val="nextTo"/>
        <c:crossAx val="20495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pieChart>
        <c:varyColors val="1"/>
        <c:ser>
          <c:idx val="0"/>
          <c:order val="0"/>
          <c:tx>
            <c:strRef>
              <c:f>'apple_products (1)'!$M$29</c:f>
              <c:strCache>
                <c:ptCount val="1"/>
                <c:pt idx="0">
                  <c:v>Count</c:v>
                </c:pt>
              </c:strCache>
            </c:strRef>
          </c:tx>
          <c:dLbls>
            <c:dLbl>
              <c:idx val="0"/>
              <c:layout>
                <c:manualLayout>
                  <c:x val="-0.18955271216097988"/>
                  <c:y val="7.6118037328667246E-2"/>
                </c:manualLayout>
              </c:layout>
              <c:tx>
                <c:rich>
                  <a:bodyPr/>
                  <a:lstStyle/>
                  <a:p>
                    <a:r>
                      <a:rPr lang="en-US"/>
                      <a:t>Discounted Products, </a:t>
                    </a:r>
                  </a:p>
                  <a:p>
                    <a:r>
                      <a:rPr lang="en-US" sz="1800" b="1"/>
                      <a:t>48</a:t>
                    </a:r>
                  </a:p>
                </c:rich>
              </c:tx>
              <c:showLegendKey val="0"/>
              <c:showVal val="1"/>
              <c:showCatName val="1"/>
              <c:showSerName val="0"/>
              <c:showPercent val="0"/>
              <c:showBubbleSize val="0"/>
            </c:dLbl>
            <c:dLbl>
              <c:idx val="1"/>
              <c:layout>
                <c:manualLayout>
                  <c:x val="0.23322583114610673"/>
                  <c:y val="-5.1070282881306502E-2"/>
                </c:manualLayout>
              </c:layout>
              <c:tx>
                <c:rich>
                  <a:bodyPr/>
                  <a:lstStyle/>
                  <a:p>
                    <a:r>
                      <a:rPr lang="en-US"/>
                      <a:t>Non-Discounted Products, </a:t>
                    </a:r>
                  </a:p>
                  <a:p>
                    <a:r>
                      <a:rPr lang="en-US" sz="1600" b="1"/>
                      <a:t>62</a:t>
                    </a:r>
                  </a:p>
                </c:rich>
              </c:tx>
              <c:showLegendKey val="0"/>
              <c:showVal val="1"/>
              <c:showCatName val="1"/>
              <c:showSerName val="0"/>
              <c:showPercent val="0"/>
              <c:showBubbleSize val="0"/>
            </c:dLbl>
            <c:showLegendKey val="0"/>
            <c:showVal val="1"/>
            <c:showCatName val="1"/>
            <c:showSerName val="0"/>
            <c:showPercent val="0"/>
            <c:showBubbleSize val="0"/>
            <c:showLeaderLines val="1"/>
          </c:dLbls>
          <c:cat>
            <c:strRef>
              <c:f>'apple_products (1)'!$L$30:$L$31</c:f>
              <c:strCache>
                <c:ptCount val="2"/>
                <c:pt idx="0">
                  <c:v>Discounted Products</c:v>
                </c:pt>
                <c:pt idx="1">
                  <c:v>Non-Discounted Products</c:v>
                </c:pt>
              </c:strCache>
            </c:strRef>
          </c:cat>
          <c:val>
            <c:numRef>
              <c:f>'apple_products (1)'!$M$30:$M$31</c:f>
              <c:numCache>
                <c:formatCode>General</c:formatCode>
                <c:ptCount val="2"/>
                <c:pt idx="0">
                  <c:v>48</c:v>
                </c:pt>
                <c:pt idx="1">
                  <c:v>62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title>
      <c:layout/>
      <c:overlay val="0"/>
    </c:title>
    <c:autoTitleDeleted val="0"/>
    <c:plotArea>
      <c:layout/>
      <c:doughnutChart>
        <c:varyColors val="1"/>
        <c:ser>
          <c:idx val="0"/>
          <c:order val="0"/>
          <c:tx>
            <c:strRef>
              <c:f>'apple_products (1)'!$N$10</c:f>
              <c:strCache>
                <c:ptCount val="1"/>
                <c:pt idx="0">
                  <c:v>Highest &amp; Lowest Price Product</c:v>
                </c:pt>
              </c:strCache>
            </c:strRef>
          </c:tx>
          <c:dLbls>
            <c:showLegendKey val="0"/>
            <c:showVal val="1"/>
            <c:showCatName val="0"/>
            <c:showSerName val="0"/>
            <c:showPercent val="0"/>
            <c:showBubbleSize val="0"/>
            <c:showLeaderLines val="1"/>
          </c:dLbls>
          <c:cat>
            <c:strRef>
              <c:f>'apple_products (1)'!$M$11:$M$12</c:f>
              <c:strCache>
                <c:ptCount val="2"/>
                <c:pt idx="0">
                  <c:v>MAX</c:v>
                </c:pt>
                <c:pt idx="1">
                  <c:v>MIN</c:v>
                </c:pt>
              </c:strCache>
            </c:strRef>
          </c:cat>
          <c:val>
            <c:numRef>
              <c:f>'apple_products (1)'!$N$11:$N$12</c:f>
              <c:numCache>
                <c:formatCode>"₹"\ #,##0</c:formatCode>
                <c:ptCount val="2"/>
                <c:pt idx="0">
                  <c:v>140900</c:v>
                </c:pt>
                <c:pt idx="1">
                  <c:v>29999</c:v>
                </c:pt>
              </c:numCache>
            </c:numRef>
          </c:val>
        </c:ser>
        <c:dLbls>
          <c:showLegendKey val="0"/>
          <c:showVal val="0"/>
          <c:showCatName val="1"/>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pieChart>
        <c:varyColors val="1"/>
        <c:ser>
          <c:idx val="0"/>
          <c:order val="0"/>
          <c:tx>
            <c:strRef>
              <c:f>'apple_products (1)'!$N$24</c:f>
              <c:strCache>
                <c:ptCount val="1"/>
                <c:pt idx="0">
                  <c:v>Total No. Reviews &amp; Ratings</c:v>
                </c:pt>
              </c:strCache>
            </c:strRef>
          </c:tx>
          <c:dLbls>
            <c:dLbl>
              <c:idx val="0"/>
              <c:layout>
                <c:manualLayout>
                  <c:x val="-0.13928346456692914"/>
                  <c:y val="-0.31407407407407406"/>
                </c:manualLayout>
              </c:layout>
              <c:showLegendKey val="0"/>
              <c:showVal val="1"/>
              <c:showCatName val="1"/>
              <c:showSerName val="0"/>
              <c:showPercent val="0"/>
              <c:showBubbleSize val="0"/>
            </c:dLbl>
            <c:dLbl>
              <c:idx val="1"/>
              <c:layout/>
              <c:dLblPos val="inEnd"/>
              <c:showLegendKey val="0"/>
              <c:showVal val="1"/>
              <c:showCatName val="1"/>
              <c:showSerName val="0"/>
              <c:showPercent val="0"/>
              <c:showBubbleSize val="0"/>
            </c:dLbl>
            <c:showLegendKey val="0"/>
            <c:showVal val="1"/>
            <c:showCatName val="1"/>
            <c:showSerName val="0"/>
            <c:showPercent val="0"/>
            <c:showBubbleSize val="0"/>
            <c:showLeaderLines val="1"/>
          </c:dLbls>
          <c:cat>
            <c:strRef>
              <c:f>'apple_products (1)'!$M$25:$M$26</c:f>
              <c:strCache>
                <c:ptCount val="2"/>
                <c:pt idx="0">
                  <c:v>Total Ratings</c:v>
                </c:pt>
                <c:pt idx="1">
                  <c:v>Total Review</c:v>
                </c:pt>
              </c:strCache>
            </c:strRef>
          </c:cat>
          <c:val>
            <c:numRef>
              <c:f>'apple_products (1)'!$N$25:$N$26</c:f>
              <c:numCache>
                <c:formatCode>General</c:formatCode>
                <c:ptCount val="2"/>
                <c:pt idx="0">
                  <c:v>1390065</c:v>
                </c:pt>
                <c:pt idx="1">
                  <c:v>115424</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0.27031258223810678"/>
          <c:y val="0.11342592592592593"/>
          <c:w val="0.45937461892959586"/>
          <c:h val="0.77314814814814814"/>
        </c:manualLayout>
      </c:layout>
      <c:pieChart>
        <c:varyColors val="1"/>
        <c:ser>
          <c:idx val="0"/>
          <c:order val="0"/>
          <c:tx>
            <c:strRef>
              <c:f>'apple_products (1)'!$M$29</c:f>
              <c:strCache>
                <c:ptCount val="1"/>
                <c:pt idx="0">
                  <c:v>Count</c:v>
                </c:pt>
              </c:strCache>
            </c:strRef>
          </c:tx>
          <c:dPt>
            <c:idx val="1"/>
            <c:bubble3D val="0"/>
            <c:explosion val="3"/>
          </c:dPt>
          <c:dLbls>
            <c:dLbl>
              <c:idx val="0"/>
              <c:layout/>
              <c:tx>
                <c:rich>
                  <a:bodyPr/>
                  <a:lstStyle/>
                  <a:p>
                    <a:r>
                      <a:rPr lang="en-US">
                        <a:solidFill>
                          <a:schemeClr val="bg1"/>
                        </a:solidFill>
                      </a:rPr>
                      <a:t>Discounted Products, </a:t>
                    </a:r>
                  </a:p>
                  <a:p>
                    <a:r>
                      <a:rPr lang="en-US" sz="1800" b="1">
                        <a:solidFill>
                          <a:schemeClr val="bg1"/>
                        </a:solidFill>
                      </a:rPr>
                      <a:t>48</a:t>
                    </a:r>
                  </a:p>
                </c:rich>
              </c:tx>
              <c:dLblPos val="ctr"/>
              <c:showLegendKey val="0"/>
              <c:showVal val="1"/>
              <c:showCatName val="1"/>
              <c:showSerName val="0"/>
              <c:showPercent val="0"/>
              <c:showBubbleSize val="0"/>
            </c:dLbl>
            <c:dLbl>
              <c:idx val="1"/>
              <c:layout/>
              <c:tx>
                <c:rich>
                  <a:bodyPr/>
                  <a:lstStyle/>
                  <a:p>
                    <a:r>
                      <a:rPr lang="en-US">
                        <a:solidFill>
                          <a:schemeClr val="bg1"/>
                        </a:solidFill>
                      </a:rPr>
                      <a:t>Non-Discounted Products, </a:t>
                    </a:r>
                  </a:p>
                  <a:p>
                    <a:r>
                      <a:rPr lang="en-US" sz="1600" b="1">
                        <a:solidFill>
                          <a:schemeClr val="bg1"/>
                        </a:solidFill>
                      </a:rPr>
                      <a:t>62</a:t>
                    </a:r>
                  </a:p>
                </c:rich>
              </c:tx>
              <c:dLblPos val="ctr"/>
              <c:showLegendKey val="0"/>
              <c:showVal val="1"/>
              <c:showCatName val="1"/>
              <c:showSerName val="0"/>
              <c:showPercent val="0"/>
              <c:showBubbleSize val="0"/>
            </c:dLbl>
            <c:dLblPos val="ctr"/>
            <c:showLegendKey val="0"/>
            <c:showVal val="1"/>
            <c:showCatName val="1"/>
            <c:showSerName val="0"/>
            <c:showPercent val="0"/>
            <c:showBubbleSize val="0"/>
            <c:showLeaderLines val="0"/>
          </c:dLbls>
          <c:cat>
            <c:strRef>
              <c:f>'apple_products (1)'!$L$30:$L$31</c:f>
              <c:strCache>
                <c:ptCount val="2"/>
                <c:pt idx="0">
                  <c:v>Discounted Products</c:v>
                </c:pt>
                <c:pt idx="1">
                  <c:v>Non-Discounted Products</c:v>
                </c:pt>
              </c:strCache>
            </c:strRef>
          </c:cat>
          <c:val>
            <c:numRef>
              <c:f>'apple_products (1)'!$M$30:$M$31</c:f>
              <c:numCache>
                <c:formatCode>General</c:formatCode>
                <c:ptCount val="2"/>
                <c:pt idx="0">
                  <c:v>48</c:v>
                </c:pt>
                <c:pt idx="1">
                  <c:v>62</c:v>
                </c:pt>
              </c:numCache>
            </c:numRef>
          </c:val>
        </c:ser>
        <c:dLbls>
          <c:showLegendKey val="0"/>
          <c:showVal val="1"/>
          <c:showCatName val="1"/>
          <c:showSerName val="0"/>
          <c:showPercent val="0"/>
          <c:showBubbleSize val="0"/>
          <c:showLeaderLines val="0"/>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[iphone sales performance.xlsx]top 5 product!PivotTable1</c:name>
    <c:fmtId val="3"/>
  </c:pivotSource>
  <c:chart>
    <c:title>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pivotFmt>
      <c:pivotFmt>
        <c:idx val="3"/>
      </c:pivotFmt>
    </c:pivotFmts>
    <c:plotArea>
      <c:layout/>
      <c:barChart>
        <c:barDir val="col"/>
        <c:grouping val="clustered"/>
        <c:varyColors val="0"/>
        <c:ser>
          <c:idx val="0"/>
          <c:order val="0"/>
          <c:tx>
            <c:strRef>
              <c:f>'top 5 product'!$B$3</c:f>
              <c:strCache>
                <c:ptCount val="1"/>
                <c:pt idx="0">
                  <c:v>Total</c:v>
                </c:pt>
              </c:strCache>
            </c:strRef>
          </c:tx>
          <c:invertIfNegative val="0"/>
          <c:cat>
            <c:strRef>
              <c:f>'top 5 product'!$A$4:$A$10</c:f>
              <c:strCache>
                <c:ptCount val="6"/>
                <c:pt idx="0">
                  <c:v>APPLE iPhone SE (White, 64 GB)</c:v>
                </c:pt>
                <c:pt idx="1">
                  <c:v>Apple iPhone SE (White, 256 GB) (Includes EarPods, Power Adapter)</c:v>
                </c:pt>
                <c:pt idx="2">
                  <c:v>APPLE iPhone SE (White, 128 GB)</c:v>
                </c:pt>
                <c:pt idx="3">
                  <c:v>APPLE iPhone SE (Red, 128 GB)</c:v>
                </c:pt>
                <c:pt idx="4">
                  <c:v>APPLE iPhone SE (Black, 64 GB)</c:v>
                </c:pt>
                <c:pt idx="5">
                  <c:v>APPLE iPhone SE (Black, 128 GB)</c:v>
                </c:pt>
              </c:strCache>
            </c:strRef>
          </c:cat>
          <c:val>
            <c:numRef>
              <c:f>'top 5 product'!$B$4:$B$10</c:f>
              <c:numCache>
                <c:formatCode>General</c:formatCode>
                <c:ptCount val="6"/>
                <c:pt idx="0">
                  <c:v>95807</c:v>
                </c:pt>
                <c:pt idx="1">
                  <c:v>95909</c:v>
                </c:pt>
                <c:pt idx="2">
                  <c:v>95807</c:v>
                </c:pt>
                <c:pt idx="3">
                  <c:v>95909</c:v>
                </c:pt>
                <c:pt idx="4">
                  <c:v>95909</c:v>
                </c:pt>
                <c:pt idx="5">
                  <c:v>95909</c:v>
                </c:pt>
              </c:numCache>
            </c:numRef>
          </c:val>
        </c:ser>
        <c:dLbls>
          <c:showLegendKey val="0"/>
          <c:showVal val="0"/>
          <c:showCatName val="0"/>
          <c:showSerName val="0"/>
          <c:showPercent val="0"/>
          <c:showBubbleSize val="0"/>
        </c:dLbls>
        <c:gapWidth val="75"/>
        <c:overlap val="-25"/>
        <c:axId val="215335296"/>
        <c:axId val="215337984"/>
      </c:barChart>
      <c:catAx>
        <c:axId val="215335296"/>
        <c:scaling>
          <c:orientation val="minMax"/>
        </c:scaling>
        <c:delete val="0"/>
        <c:axPos val="b"/>
        <c:majorTickMark val="none"/>
        <c:minorTickMark val="none"/>
        <c:tickLblPos val="nextTo"/>
        <c:crossAx val="215337984"/>
        <c:crosses val="autoZero"/>
        <c:auto val="1"/>
        <c:lblAlgn val="ctr"/>
        <c:lblOffset val="100"/>
        <c:noMultiLvlLbl val="0"/>
      </c:catAx>
      <c:valAx>
        <c:axId val="215337984"/>
        <c:scaling>
          <c:orientation val="minMax"/>
        </c:scaling>
        <c:delete val="0"/>
        <c:axPos val="l"/>
        <c:majorGridlines/>
        <c:numFmt formatCode="General" sourceLinked="1"/>
        <c:majorTickMark val="none"/>
        <c:minorTickMark val="none"/>
        <c:tickLblPos val="nextTo"/>
        <c:spPr>
          <a:ln w="9525">
            <a:noFill/>
          </a:ln>
        </c:spPr>
        <c:crossAx val="215335296"/>
        <c:crosses val="autoZero"/>
        <c:crossBetween val="between"/>
      </c:valAx>
      <c:spPr>
        <a:noFill/>
      </c:spPr>
    </c:plotArea>
    <c:plotVisOnly val="1"/>
    <c:dispBlanksAs val="gap"/>
    <c:showDLblsOverMax val="0"/>
  </c:chart>
  <c:spPr>
    <a:noFill/>
    <a:ln>
      <a:noFill/>
    </a:ln>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0.xml"/><Relationship Id="rId7" Type="http://schemas.openxmlformats.org/officeDocument/2006/relationships/hyperlink" Target="https://github.com/krackofficer" TargetMode="Externa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hyperlink" Target="https://krackofficer.github.io/arvindgithub.io/" TargetMode="External"/></Relationships>
</file>

<file path=xl/drawings/drawing1.xml><?xml version="1.0" encoding="utf-8"?>
<xdr:wsDr xmlns:xdr="http://schemas.openxmlformats.org/drawingml/2006/spreadsheetDrawing" xmlns:a="http://schemas.openxmlformats.org/drawingml/2006/main">
  <xdr:twoCellAnchor>
    <xdr:from>
      <xdr:col>2</xdr:col>
      <xdr:colOff>209550</xdr:colOff>
      <xdr:row>4</xdr:row>
      <xdr:rowOff>104773</xdr:rowOff>
    </xdr:from>
    <xdr:to>
      <xdr:col>13</xdr:col>
      <xdr:colOff>123825</xdr:colOff>
      <xdr:row>29</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752476</xdr:colOff>
      <xdr:row>13</xdr:row>
      <xdr:rowOff>152400</xdr:rowOff>
    </xdr:from>
    <xdr:ext cx="1085850" cy="843693"/>
    <xdr:sp macro="" textlink="">
      <xdr:nvSpPr>
        <xdr:cNvPr id="3" name="TextBox 2"/>
        <xdr:cNvSpPr txBox="1"/>
      </xdr:nvSpPr>
      <xdr:spPr>
        <a:xfrm>
          <a:off x="6867526" y="2628900"/>
          <a:ext cx="1085850" cy="843693"/>
        </a:xfrm>
        <a:prstGeom prst="rect">
          <a:avLst/>
        </a:prstGeom>
        <a:solidFill>
          <a:schemeClr val="accent6">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tx1"/>
              </a:solidFill>
            </a:rPr>
            <a:t>AVG STAR RATING</a:t>
          </a:r>
        </a:p>
        <a:p>
          <a:r>
            <a:rPr lang="en-IN" sz="1600" b="0" i="0" u="none" strike="noStrike">
              <a:solidFill>
                <a:schemeClr val="tx1"/>
              </a:solidFill>
              <a:effectLst/>
              <a:latin typeface="+mn-lt"/>
              <a:ea typeface="+mn-ea"/>
              <a:cs typeface="+mn-cs"/>
            </a:rPr>
            <a:t>4.7</a:t>
          </a:r>
          <a:r>
            <a:rPr lang="en-IN" sz="1600">
              <a:solidFill>
                <a:schemeClr val="tx1"/>
              </a:solidFill>
            </a:rPr>
            <a:t>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800101</xdr:colOff>
      <xdr:row>11</xdr:row>
      <xdr:rowOff>76200</xdr:rowOff>
    </xdr:from>
    <xdr:to>
      <xdr:col>7</xdr:col>
      <xdr:colOff>409575</xdr:colOff>
      <xdr:row>27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5210174</xdr:colOff>
      <xdr:row>4</xdr:row>
      <xdr:rowOff>19050</xdr:rowOff>
    </xdr:from>
    <xdr:to>
      <xdr:col>17</xdr:col>
      <xdr:colOff>761999</xdr:colOff>
      <xdr:row>32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1676759</xdr:colOff>
      <xdr:row>17</xdr:row>
      <xdr:rowOff>164980</xdr:rowOff>
    </xdr:from>
    <xdr:to>
      <xdr:col>13</xdr:col>
      <xdr:colOff>129396</xdr:colOff>
      <xdr:row>32</xdr:row>
      <xdr:rowOff>77637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611038</xdr:colOff>
      <xdr:row>5</xdr:row>
      <xdr:rowOff>89859</xdr:rowOff>
    </xdr:from>
    <xdr:ext cx="184731" cy="264560"/>
    <xdr:sp macro="" textlink="">
      <xdr:nvSpPr>
        <xdr:cNvPr id="4" name="TextBox 3"/>
        <xdr:cNvSpPr txBox="1"/>
      </xdr:nvSpPr>
      <xdr:spPr>
        <a:xfrm>
          <a:off x="24351651" y="103337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11</xdr:col>
      <xdr:colOff>323492</xdr:colOff>
      <xdr:row>5</xdr:row>
      <xdr:rowOff>98844</xdr:rowOff>
    </xdr:from>
    <xdr:ext cx="1069316" cy="611038"/>
    <xdr:sp macro="" textlink="">
      <xdr:nvSpPr>
        <xdr:cNvPr id="5" name="TextBox 4"/>
        <xdr:cNvSpPr txBox="1"/>
      </xdr:nvSpPr>
      <xdr:spPr>
        <a:xfrm>
          <a:off x="24064105" y="1042358"/>
          <a:ext cx="1069316" cy="61103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TOtal</a:t>
          </a:r>
          <a:r>
            <a:rPr lang="en-IN" sz="1100" baseline="0"/>
            <a:t> Revenue</a:t>
          </a:r>
          <a:endParaRPr lang="en-IN" sz="1100"/>
        </a:p>
        <a:p>
          <a:r>
            <a:rPr lang="en-IN" sz="1600" b="1" i="0" u="none" strike="noStrike">
              <a:solidFill>
                <a:schemeClr val="tx1"/>
              </a:solidFill>
              <a:effectLst/>
              <a:latin typeface="+mn-lt"/>
              <a:ea typeface="+mn-ea"/>
              <a:cs typeface="+mn-cs"/>
            </a:rPr>
            <a:t>₹ 3 Billion</a:t>
          </a:r>
          <a:r>
            <a:rPr lang="en-IN" sz="1600" b="1"/>
            <a:t> </a:t>
          </a:r>
        </a:p>
      </xdr:txBody>
    </xdr:sp>
    <xdr:clientData/>
  </xdr:oneCellAnchor>
  <xdr:twoCellAnchor>
    <xdr:from>
      <xdr:col>13</xdr:col>
      <xdr:colOff>1506029</xdr:colOff>
      <xdr:row>2</xdr:row>
      <xdr:rowOff>53914</xdr:rowOff>
    </xdr:from>
    <xdr:to>
      <xdr:col>18</xdr:col>
      <xdr:colOff>21566</xdr:colOff>
      <xdr:row>16</xdr:row>
      <xdr:rowOff>155275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894990</xdr:colOff>
      <xdr:row>0</xdr:row>
      <xdr:rowOff>30191</xdr:rowOff>
    </xdr:from>
    <xdr:to>
      <xdr:col>12</xdr:col>
      <xdr:colOff>866234</xdr:colOff>
      <xdr:row>14</xdr:row>
      <xdr:rowOff>131551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15</xdr:col>
      <xdr:colOff>44928</xdr:colOff>
      <xdr:row>16</xdr:row>
      <xdr:rowOff>35944</xdr:rowOff>
    </xdr:from>
    <xdr:ext cx="1024388" cy="655949"/>
    <xdr:sp macro="" textlink="">
      <xdr:nvSpPr>
        <xdr:cNvPr id="10" name="TextBox 9"/>
        <xdr:cNvSpPr txBox="1"/>
      </xdr:nvSpPr>
      <xdr:spPr>
        <a:xfrm>
          <a:off x="30075636" y="3055189"/>
          <a:ext cx="1024388" cy="65594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AVG S.P</a:t>
          </a:r>
        </a:p>
        <a:p>
          <a:r>
            <a:rPr lang="en-IN" sz="1400" b="1" i="0" u="none" strike="noStrike">
              <a:solidFill>
                <a:schemeClr val="tx1"/>
              </a:solidFill>
              <a:effectLst/>
              <a:latin typeface="+mn-lt"/>
              <a:ea typeface="+mn-ea"/>
              <a:cs typeface="+mn-cs"/>
            </a:rPr>
            <a:t>₹ 80,074</a:t>
          </a:r>
          <a:r>
            <a:rPr lang="en-IN" sz="1400" b="1"/>
            <a:t> </a:t>
          </a:r>
        </a:p>
        <a:p>
          <a:endParaRPr lang="en-IN"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13</xdr:col>
      <xdr:colOff>18318</xdr:colOff>
      <xdr:row>23</xdr:row>
      <xdr:rowOff>146537</xdr:rowOff>
    </xdr:from>
    <xdr:to>
      <xdr:col>19</xdr:col>
      <xdr:colOff>523353</xdr:colOff>
      <xdr:row>41</xdr:row>
      <xdr:rowOff>167472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73271</xdr:colOff>
      <xdr:row>4</xdr:row>
      <xdr:rowOff>8687</xdr:rowOff>
    </xdr:from>
    <xdr:to>
      <xdr:col>20</xdr:col>
      <xdr:colOff>439616</xdr:colOff>
      <xdr:row>24</xdr:row>
      <xdr:rowOff>83737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62069</xdr:colOff>
      <xdr:row>19</xdr:row>
      <xdr:rowOff>52336</xdr:rowOff>
    </xdr:from>
    <xdr:to>
      <xdr:col>29</xdr:col>
      <xdr:colOff>478657</xdr:colOff>
      <xdr:row>41</xdr:row>
      <xdr:rowOff>140887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361950</xdr:colOff>
      <xdr:row>5</xdr:row>
      <xdr:rowOff>104774</xdr:rowOff>
    </xdr:from>
    <xdr:ext cx="876300" cy="436786"/>
    <xdr:sp macro="" textlink="">
      <xdr:nvSpPr>
        <xdr:cNvPr id="6" name="TextBox 5"/>
        <xdr:cNvSpPr txBox="1"/>
      </xdr:nvSpPr>
      <xdr:spPr>
        <a:xfrm>
          <a:off x="1581150" y="1057274"/>
          <a:ext cx="8763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a:p>
          <a:endParaRPr lang="en-IN" sz="1100"/>
        </a:p>
      </xdr:txBody>
    </xdr:sp>
    <xdr:clientData/>
  </xdr:oneCellAnchor>
  <xdr:oneCellAnchor>
    <xdr:from>
      <xdr:col>2</xdr:col>
      <xdr:colOff>491112</xdr:colOff>
      <xdr:row>6</xdr:row>
      <xdr:rowOff>135233</xdr:rowOff>
    </xdr:from>
    <xdr:ext cx="1255138" cy="1159189"/>
    <xdr:sp macro="" textlink="">
      <xdr:nvSpPr>
        <xdr:cNvPr id="7" name="TextBox 6"/>
        <xdr:cNvSpPr txBox="1"/>
      </xdr:nvSpPr>
      <xdr:spPr>
        <a:xfrm>
          <a:off x="1858804" y="1307541"/>
          <a:ext cx="1255138" cy="1159189"/>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t">
          <a:noAutofit/>
        </a:bodyPr>
        <a:lstStyle/>
        <a:p>
          <a:r>
            <a:rPr lang="en-IN" sz="1400" b="0">
              <a:solidFill>
                <a:schemeClr val="tx1"/>
              </a:solidFill>
            </a:rPr>
            <a:t>AVG STAR RATING</a:t>
          </a:r>
        </a:p>
        <a:p>
          <a:r>
            <a:rPr lang="en-IN" sz="1600" b="0" i="0" u="none" strike="noStrike">
              <a:solidFill>
                <a:schemeClr val="tx1"/>
              </a:solidFill>
              <a:effectLst/>
              <a:latin typeface="+mn-lt"/>
              <a:ea typeface="+mn-ea"/>
              <a:cs typeface="+mn-cs"/>
            </a:rPr>
            <a:t>       </a:t>
          </a:r>
          <a:r>
            <a:rPr lang="en-IN" sz="1600" b="0" i="0" u="none" strike="noStrike" baseline="0">
              <a:solidFill>
                <a:schemeClr val="tx1"/>
              </a:solidFill>
              <a:effectLst/>
              <a:latin typeface="+mn-lt"/>
              <a:ea typeface="+mn-ea"/>
              <a:cs typeface="+mn-cs"/>
            </a:rPr>
            <a:t>   </a:t>
          </a:r>
          <a:r>
            <a:rPr lang="en-IN" sz="2400" b="1" i="0" u="none" strike="noStrike">
              <a:solidFill>
                <a:schemeClr val="tx1"/>
              </a:solidFill>
              <a:effectLst/>
              <a:latin typeface="+mn-lt"/>
              <a:ea typeface="+mn-ea"/>
              <a:cs typeface="+mn-cs"/>
            </a:rPr>
            <a:t>4.7</a:t>
          </a:r>
          <a:r>
            <a:rPr lang="en-IN" sz="2400" b="1">
              <a:solidFill>
                <a:schemeClr val="tx1"/>
              </a:solidFill>
            </a:rPr>
            <a:t> </a:t>
          </a:r>
        </a:p>
      </xdr:txBody>
    </xdr:sp>
    <xdr:clientData/>
  </xdr:oneCellAnchor>
  <xdr:twoCellAnchor>
    <xdr:from>
      <xdr:col>21</xdr:col>
      <xdr:colOff>420984</xdr:colOff>
      <xdr:row>4</xdr:row>
      <xdr:rowOff>1988</xdr:rowOff>
    </xdr:from>
    <xdr:to>
      <xdr:col>29</xdr:col>
      <xdr:colOff>450083</xdr:colOff>
      <xdr:row>21</xdr:row>
      <xdr:rowOff>62803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298832</xdr:colOff>
      <xdr:row>6</xdr:row>
      <xdr:rowOff>140990</xdr:rowOff>
    </xdr:from>
    <xdr:ext cx="1264245" cy="1165644"/>
    <xdr:sp macro="" textlink="">
      <xdr:nvSpPr>
        <xdr:cNvPr id="13" name="TextBox 12"/>
        <xdr:cNvSpPr txBox="1"/>
      </xdr:nvSpPr>
      <xdr:spPr>
        <a:xfrm>
          <a:off x="298832" y="1313298"/>
          <a:ext cx="1264245" cy="1165644"/>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t">
          <a:noAutofit/>
        </a:bodyPr>
        <a:lstStyle/>
        <a:p>
          <a:r>
            <a:rPr lang="en-IN" sz="1400" b="1">
              <a:solidFill>
                <a:sysClr val="windowText" lastClr="000000"/>
              </a:solidFill>
            </a:rPr>
            <a:t>TOtal</a:t>
          </a:r>
          <a:r>
            <a:rPr lang="en-IN" sz="1400" b="1" baseline="0">
              <a:solidFill>
                <a:sysClr val="windowText" lastClr="000000"/>
              </a:solidFill>
            </a:rPr>
            <a:t> Revenue</a:t>
          </a:r>
          <a:endParaRPr lang="en-IN" sz="1400" b="1">
            <a:solidFill>
              <a:sysClr val="windowText" lastClr="000000"/>
            </a:solidFill>
          </a:endParaRPr>
        </a:p>
        <a:p>
          <a:r>
            <a:rPr lang="en-IN" sz="1400" b="1" i="0" u="none" strike="noStrike" baseline="0">
              <a:solidFill>
                <a:schemeClr val="tx1"/>
              </a:solidFill>
              <a:effectLst/>
              <a:latin typeface="+mn-lt"/>
              <a:ea typeface="+mn-ea"/>
              <a:cs typeface="+mn-cs"/>
            </a:rPr>
            <a:t>  </a:t>
          </a:r>
        </a:p>
        <a:p>
          <a:r>
            <a:rPr lang="en-IN" sz="1400" b="1" i="0" u="none" strike="noStrike" baseline="0">
              <a:solidFill>
                <a:schemeClr val="tx1"/>
              </a:solidFill>
              <a:effectLst/>
              <a:latin typeface="+mn-lt"/>
              <a:ea typeface="+mn-ea"/>
              <a:cs typeface="+mn-cs"/>
            </a:rPr>
            <a:t>   </a:t>
          </a:r>
          <a:r>
            <a:rPr lang="en-IN" sz="1600" b="1" i="0" u="none" strike="noStrike">
              <a:solidFill>
                <a:schemeClr val="tx1"/>
              </a:solidFill>
              <a:effectLst/>
              <a:latin typeface="+mn-lt"/>
              <a:ea typeface="+mn-ea"/>
              <a:cs typeface="+mn-cs"/>
            </a:rPr>
            <a:t>₹ 3 Billion</a:t>
          </a:r>
          <a:r>
            <a:rPr lang="en-IN" sz="1600" b="1"/>
            <a:t> </a:t>
          </a:r>
        </a:p>
      </xdr:txBody>
    </xdr:sp>
    <xdr:clientData/>
  </xdr:oneCellAnchor>
  <xdr:twoCellAnchor>
    <xdr:from>
      <xdr:col>8</xdr:col>
      <xdr:colOff>513095</xdr:colOff>
      <xdr:row>23</xdr:row>
      <xdr:rowOff>110530</xdr:rowOff>
    </xdr:from>
    <xdr:to>
      <xdr:col>13</xdr:col>
      <xdr:colOff>163182</xdr:colOff>
      <xdr:row>40</xdr:row>
      <xdr:rowOff>34330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295587</xdr:colOff>
      <xdr:row>25</xdr:row>
      <xdr:rowOff>26795</xdr:rowOff>
    </xdr:from>
    <xdr:to>
      <xdr:col>8</xdr:col>
      <xdr:colOff>38412</xdr:colOff>
      <xdr:row>41</xdr:row>
      <xdr:rowOff>72328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257175</xdr:colOff>
      <xdr:row>0</xdr:row>
      <xdr:rowOff>0</xdr:rowOff>
    </xdr:from>
    <xdr:to>
      <xdr:col>2</xdr:col>
      <xdr:colOff>362020</xdr:colOff>
      <xdr:row>5</xdr:row>
      <xdr:rowOff>151637</xdr:rowOff>
    </xdr:to>
    <xdr:pic>
      <xdr:nvPicPr>
        <xdr:cNvPr id="17" name="Picture 16">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7175" y="0"/>
          <a:ext cx="1495425" cy="1079714"/>
        </a:xfrm>
        <a:prstGeom prst="rect">
          <a:avLst/>
        </a:prstGeom>
      </xdr:spPr>
    </xdr:pic>
    <xdr:clientData/>
  </xdr:twoCellAnchor>
  <xdr:twoCellAnchor editAs="oneCell">
    <xdr:from>
      <xdr:col>26</xdr:col>
      <xdr:colOff>342900</xdr:colOff>
      <xdr:row>0</xdr:row>
      <xdr:rowOff>0</xdr:rowOff>
    </xdr:from>
    <xdr:to>
      <xdr:col>28</xdr:col>
      <xdr:colOff>445232</xdr:colOff>
      <xdr:row>5</xdr:row>
      <xdr:rowOff>151637</xdr:rowOff>
    </xdr:to>
    <xdr:pic>
      <xdr:nvPicPr>
        <xdr:cNvPr id="18" name="Picture 1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192500" y="0"/>
          <a:ext cx="1495425" cy="1079714"/>
        </a:xfrm>
        <a:prstGeom prst="rect">
          <a:avLst/>
        </a:prstGeom>
      </xdr:spPr>
    </xdr:pic>
    <xdr:clientData/>
  </xdr:twoCellAnchor>
  <xdr:twoCellAnchor editAs="oneCell">
    <xdr:from>
      <xdr:col>0</xdr:col>
      <xdr:colOff>303018</xdr:colOff>
      <xdr:row>23</xdr:row>
      <xdr:rowOff>10468</xdr:rowOff>
    </xdr:from>
    <xdr:to>
      <xdr:col>2</xdr:col>
      <xdr:colOff>508976</xdr:colOff>
      <xdr:row>42</xdr:row>
      <xdr:rowOff>63117</xdr:rowOff>
    </xdr:to>
    <mc:AlternateContent xmlns:mc="http://schemas.openxmlformats.org/markup-compatibility/2006">
      <mc:Choice xmlns:a14="http://schemas.microsoft.com/office/drawing/2010/main" Requires="a14">
        <xdr:graphicFrame macro="">
          <xdr:nvGraphicFramePr>
            <xdr:cNvPr id="25" name="Sale Price"/>
            <xdr:cNvGraphicFramePr/>
          </xdr:nvGraphicFramePr>
          <xdr:xfrm>
            <a:off x="0" y="0"/>
            <a:ext cx="0" cy="0"/>
          </xdr:xfrm>
          <a:graphic>
            <a:graphicData uri="http://schemas.microsoft.com/office/drawing/2010/slicer">
              <sle:slicer xmlns:sle="http://schemas.microsoft.com/office/drawing/2010/slicer" name="Sale Price"/>
            </a:graphicData>
          </a:graphic>
        </xdr:graphicFrame>
      </mc:Choice>
      <mc:Fallback>
        <xdr:sp macro="" textlink="">
          <xdr:nvSpPr>
            <xdr:cNvPr id="0" name=""/>
            <xdr:cNvSpPr>
              <a:spLocks noTextEdit="1"/>
            </xdr:cNvSpPr>
          </xdr:nvSpPr>
          <xdr:spPr>
            <a:xfrm>
              <a:off x="303018" y="4504314"/>
              <a:ext cx="1573650" cy="376495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306893</xdr:colOff>
      <xdr:row>13</xdr:row>
      <xdr:rowOff>167473</xdr:rowOff>
    </xdr:from>
    <xdr:to>
      <xdr:col>2</xdr:col>
      <xdr:colOff>523526</xdr:colOff>
      <xdr:row>22</xdr:row>
      <xdr:rowOff>96298</xdr:rowOff>
    </xdr:to>
    <mc:AlternateContent xmlns:mc="http://schemas.openxmlformats.org/markup-compatibility/2006">
      <mc:Choice xmlns:a14="http://schemas.microsoft.com/office/drawing/2010/main" Requires="a14">
        <xdr:graphicFrame macro="">
          <xdr:nvGraphicFramePr>
            <xdr:cNvPr id="27" name="Ram"/>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dr:sp macro="" textlink="">
          <xdr:nvSpPr>
            <xdr:cNvPr id="0" name=""/>
            <xdr:cNvSpPr>
              <a:spLocks noTextEdit="1"/>
            </xdr:cNvSpPr>
          </xdr:nvSpPr>
          <xdr:spPr>
            <a:xfrm>
              <a:off x="306893" y="2707473"/>
              <a:ext cx="1584325" cy="168728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5</xdr:col>
      <xdr:colOff>94203</xdr:colOff>
      <xdr:row>6</xdr:row>
      <xdr:rowOff>136071</xdr:rowOff>
    </xdr:from>
    <xdr:ext cx="1162051" cy="1140907"/>
    <xdr:sp macro="" textlink="">
      <xdr:nvSpPr>
        <xdr:cNvPr id="20" name="TextBox 19"/>
        <xdr:cNvSpPr txBox="1"/>
      </xdr:nvSpPr>
      <xdr:spPr>
        <a:xfrm>
          <a:off x="3129643" y="1266511"/>
          <a:ext cx="1162051" cy="1140907"/>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t">
          <a:noAutofit/>
        </a:bodyPr>
        <a:lstStyle/>
        <a:p>
          <a:r>
            <a:rPr lang="en-IN" sz="1600" b="1">
              <a:solidFill>
                <a:sysClr val="windowText" lastClr="000000"/>
              </a:solidFill>
              <a:effectLst/>
              <a:latin typeface="+mn-lt"/>
              <a:ea typeface="+mn-ea"/>
              <a:cs typeface="+mn-cs"/>
            </a:rPr>
            <a:t>AVG </a:t>
          </a:r>
          <a:endParaRPr lang="en-IN" sz="1600" b="1">
            <a:solidFill>
              <a:sysClr val="windowText" lastClr="000000"/>
            </a:solidFill>
            <a:effectLst/>
          </a:endParaRPr>
        </a:p>
        <a:p>
          <a:r>
            <a:rPr lang="en-IN" sz="1600" b="1" baseline="0">
              <a:solidFill>
                <a:sysClr val="windowText" lastClr="000000"/>
              </a:solidFill>
              <a:effectLst/>
              <a:latin typeface="+mn-lt"/>
              <a:ea typeface="+mn-ea"/>
              <a:cs typeface="+mn-cs"/>
            </a:rPr>
            <a:t> </a:t>
          </a:r>
          <a:r>
            <a:rPr lang="en-IN" sz="1600" b="1">
              <a:solidFill>
                <a:sysClr val="windowText" lastClr="000000"/>
              </a:solidFill>
              <a:effectLst/>
              <a:latin typeface="+mn-lt"/>
              <a:ea typeface="+mn-ea"/>
              <a:cs typeface="+mn-cs"/>
            </a:rPr>
            <a:t>S.P</a:t>
          </a:r>
          <a:endParaRPr lang="en-IN" sz="1600" b="1">
            <a:solidFill>
              <a:sysClr val="windowText" lastClr="000000"/>
            </a:solidFill>
            <a:effectLst/>
          </a:endParaRPr>
        </a:p>
        <a:p>
          <a:r>
            <a:rPr lang="en-IN" sz="1400" b="1" i="0" u="none" strike="noStrike" baseline="0">
              <a:solidFill>
                <a:schemeClr val="tx1"/>
              </a:solidFill>
              <a:effectLst/>
              <a:latin typeface="+mn-lt"/>
              <a:ea typeface="+mn-ea"/>
              <a:cs typeface="+mn-cs"/>
            </a:rPr>
            <a:t>  </a:t>
          </a:r>
        </a:p>
        <a:p>
          <a:r>
            <a:rPr lang="en-IN" sz="1400" b="1" i="0" u="none" strike="noStrike" baseline="0">
              <a:solidFill>
                <a:schemeClr val="tx1"/>
              </a:solidFill>
              <a:effectLst/>
              <a:latin typeface="+mn-lt"/>
              <a:ea typeface="+mn-ea"/>
              <a:cs typeface="+mn-cs"/>
            </a:rPr>
            <a:t>   </a:t>
          </a:r>
          <a:r>
            <a:rPr lang="en-IN" sz="1600" b="1" i="0">
              <a:solidFill>
                <a:sysClr val="windowText" lastClr="000000"/>
              </a:solidFill>
              <a:effectLst/>
              <a:latin typeface="+mn-lt"/>
              <a:ea typeface="+mn-ea"/>
              <a:cs typeface="+mn-cs"/>
            </a:rPr>
            <a:t>₹ 80,074</a:t>
          </a:r>
          <a:r>
            <a:rPr lang="en-IN" sz="1600" b="1">
              <a:solidFill>
                <a:sysClr val="windowText" lastClr="000000"/>
              </a:solidFill>
              <a:effectLst/>
              <a:latin typeface="+mn-lt"/>
              <a:ea typeface="+mn-ea"/>
              <a:cs typeface="+mn-cs"/>
            </a:rPr>
            <a:t> </a:t>
          </a:r>
          <a:endParaRPr lang="en-IN" sz="1600" b="1">
            <a:solidFill>
              <a:sysClr val="windowText" lastClr="000000"/>
            </a:solidFill>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708.668799421299" createdVersion="4" refreshedVersion="4" minRefreshableVersion="3" recordCount="62">
  <cacheSource type="worksheet">
    <worksheetSource name="Table2"/>
  </cacheSource>
  <cacheFields count="11">
    <cacheField name="Product Name" numFmtId="0">
      <sharedItems count="62">
        <s v="APPLE iPhone 8 Plus (Gold, 64 GB)"/>
        <s v="APPLE iPhone 8 Plus (Space Grey, 256 GB)"/>
        <s v="APPLE iPhone 8 Plus (Silver, 256 GB)"/>
        <s v="APPLE iPhone 8 (Silver, 256 GB)"/>
        <s v="APPLE iPhone 8 (Gold, 256 GB)"/>
        <s v="APPLE iPhone 8 Plus (Silver, 64 GB)"/>
        <s v="APPLE iPhone 8 Plus (Space Grey, 64 GB)"/>
        <s v="APPLE iPhone 8 (Space Grey, 256 GB)"/>
        <s v="APPLE iPhone XS Max (Silver, 64 GB)"/>
        <s v="Apple iPhone XR ((PRODUCT)RED, 128 GB) (Includes EarPods, Power Adapter)"/>
        <s v="Apple iPhone XR (Black, 64 GB) (Includes EarPods, Power Adapter)"/>
        <s v="Apple iPhone XR (Coral, 128 GB) (Includes EarPods, Power Adapter)"/>
        <s v="Apple iPhone XR (Black, 128 GB) (Includes EarPods, Power Adapter)"/>
        <s v="Apple iPhone XR (White, 128 GB) (Includes EarPods, Power Adapter)"/>
        <s v="APPLE iPhone 11 Pro Max (Gold, 256 GB)"/>
        <s v="APPLE iPhone 11 Pro Max (Gold, 64 GB)"/>
        <s v="APPLE iPhone 11 Pro Max (Midnight Green, 256 GB)"/>
        <s v="APPLE iPhone 11 Pro Max (Space Grey, 64 GB)"/>
        <s v="APPLE iPhone 11 Pro (Midnight Green, 64 GB)"/>
        <s v="APPLE iPhone 11 Pro (Space Grey, 512 GB)"/>
        <s v="APPLE iPhone 11 Pro Max (Midnight Green, 64 GB)"/>
        <s v="APPLE iPhone 11 Pro (Midnight Green, 512 GB)"/>
        <s v="APPLE iPhone 11 Pro (Space Grey, 256 GB)"/>
        <s v="Apple iPhone SE (White, 256 GB) (Includes EarPods, Power Adapter)"/>
        <s v="APPLE iPhone 12 Pro (Silver, 512 GB)"/>
        <s v="APPLE iPhone 12 Pro Max (Pacific Blue, 256 GB)"/>
        <s v="APPLE iPhone 12 Mini (White, 128 GB)"/>
        <s v="APPLE iPhone 12 Pro (Graphite, 256 GB)"/>
        <s v="APPLE iPhone 12 Mini (White, 64 GB)"/>
        <s v="APPLE iPhone 12 (White, 128 GB)"/>
        <s v="APPLE iPhone 12 Pro (Graphite, 128 GB)"/>
        <s v="APPLE iPhone 12 Pro Max (Graphite, 256 GB)"/>
        <s v="APPLE iPhone 12 Pro Max (Graphite, 128 GB)"/>
        <s v="APPLE iPhone 12 Mini (Black, 128 GB)"/>
        <s v="APPLE iPhone 12 Mini (Blue, 128 GB)"/>
        <s v="APPLE iPhone 12 (Black, 128 GB)"/>
        <s v="APPLE iPhone 12 (Blue, 128 GB)"/>
        <s v="APPLE iPhone 12 Pro Max (Silver, 128 GB)"/>
        <s v="APPLE iPhone 12 Mini (Red, 64 GB)"/>
        <s v="APPLE iPhone 12 Pro Max (Gold, 128 GB)"/>
        <s v="APPLE iPhone 12 (Green, 128 GB)"/>
        <s v="APPLE iPhone 12 Pro (Pacific Blue, 512 GB)"/>
        <s v="APPLE iPhone 12 (White, 64 GB)"/>
        <s v="APPLE iPhone 12 (Black, 64 GB)"/>
        <s v="APPLE iPhone 12 (Red, 128 GB)"/>
        <s v="APPLE iPhone 12 Mini (Black, 64 GB)"/>
        <s v="APPLE iPhone 12 Pro (Pacific Blue, 128 GB)"/>
        <s v="APPLE iPhone 12 Pro Max (Pacific Blue, 128 GB)"/>
        <s v="APPLE iPhone 12 Pro Max (Silver, 256 GB)"/>
        <s v="APPLE iPhone 12 Pro Max (Gold, 256 GB)"/>
        <s v="APPLE iPhone 11 (White, 128 GB)"/>
        <s v="APPLE iPhone 11 (Red, 128 GB)"/>
        <s v="APPLE iPhone SE (White, 64 GB)"/>
        <s v="APPLE iPhone SE (Black, 128 GB)"/>
        <s v="APPLE iPhone SE (White, 128 GB)"/>
        <s v="APPLE iPhone SE (Red, 128 GB)"/>
        <s v="APPLE iPhone 11 (Black, 128 GB)"/>
        <s v="APPLE iPhone SE (Black, 64 GB)"/>
        <s v="APPLE iPhone 11 (Purple, 64 GB)"/>
        <s v="APPLE iPhone 11 (White, 64 GB)"/>
        <s v="APPLE iPhone 11 (Black, 64 GB)"/>
        <s v="APPLE iPhone 11 (Red, 64 GB)"/>
      </sharedItems>
    </cacheField>
    <cacheField name="Product URL" numFmtId="0">
      <sharedItems/>
    </cacheField>
    <cacheField name="Brand" numFmtId="0">
      <sharedItems/>
    </cacheField>
    <cacheField name="Sale Price" numFmtId="164">
      <sharedItems containsSemiMixedTypes="0" containsString="0" containsNumber="1" containsInteger="1" minValue="29999" maxValue="140900" count="24">
        <n v="49900"/>
        <n v="84900"/>
        <n v="77000"/>
        <n v="89900"/>
        <n v="41999"/>
        <n v="39999"/>
        <n v="131900"/>
        <n v="117100"/>
        <n v="74999"/>
        <n v="117900"/>
        <n v="99900"/>
        <n v="44999"/>
        <n v="140900"/>
        <n v="130900"/>
        <n v="64900"/>
        <n v="120900"/>
        <n v="59900"/>
        <n v="75900"/>
        <n v="110900"/>
        <n v="70900"/>
        <n v="54999"/>
        <n v="29999"/>
        <n v="34999"/>
        <n v="46999"/>
      </sharedItems>
    </cacheField>
    <cacheField name="Mrp" numFmtId="164">
      <sharedItems containsSemiMixedTypes="0" containsString="0" containsNumber="1" containsInteger="1" minValue="39900" maxValue="149900"/>
    </cacheField>
    <cacheField name="Discount Percentage" numFmtId="0">
      <sharedItems containsSemiMixedTypes="0" containsString="0" containsNumber="1" containsInteger="1" minValue="0" maxValue="29" count="16">
        <n v="0"/>
        <n v="20"/>
        <n v="16"/>
        <n v="29"/>
        <n v="15"/>
        <n v="17"/>
        <n v="18"/>
        <n v="6"/>
        <n v="13"/>
        <n v="14"/>
        <n v="10"/>
        <n v="7"/>
        <n v="11"/>
        <n v="8"/>
        <n v="24"/>
        <n v="22"/>
      </sharedItems>
    </cacheField>
    <cacheField name="Number Of Ratings" numFmtId="0">
      <sharedItems containsSemiMixedTypes="0" containsString="0" containsNumber="1" containsInteger="1" minValue="542" maxValue="95909"/>
    </cacheField>
    <cacheField name="Number Of Reviews" numFmtId="0">
      <sharedItems containsSemiMixedTypes="0" containsString="0" containsNumber="1" containsInteger="1" minValue="42" maxValue="8161"/>
    </cacheField>
    <cacheField name="Upc" numFmtId="0">
      <sharedItems/>
    </cacheField>
    <cacheField name="Star Rating" numFmtId="0">
      <sharedItems containsSemiMixedTypes="0" containsString="0" containsNumber="1" minValue="4.5" maxValue="4.7" count="3">
        <n v="4.5999999999999996"/>
        <n v="4.5"/>
        <n v="4.7"/>
      </sharedItems>
    </cacheField>
    <cacheField name="Ram" numFmtId="0">
      <sharedItems count="4">
        <s v="2 GB"/>
        <s v="4 GB"/>
        <s v="3 GB"/>
        <s v="6 GB"/>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708.731713078705" createdVersion="4" refreshedVersion="4" minRefreshableVersion="3" recordCount="2">
  <cacheSource type="worksheet">
    <worksheetSource ref="L29:M31" sheet="apple_products (1)"/>
  </cacheSource>
  <cacheFields count="2">
    <cacheField name="Discount Category" numFmtId="0">
      <sharedItems count="1">
        <s v="Discounted Products"/>
      </sharedItems>
    </cacheField>
    <cacheField name="Count" numFmtId="0">
      <sharedItems containsSemiMixedTypes="0" containsString="0" containsNumber="1" containsInteger="1" minValue="48" maxValue="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x v="0"/>
    <s v="https://www.flipkart.com/apple-iphone-8-plus-gold-64-gb/p/itmexrgvuzgzttzh?pid=MOBEXRGV7EHHTGUH"/>
    <s v="Apple"/>
    <x v="0"/>
    <n v="49900"/>
    <x v="0"/>
    <n v="3431"/>
    <n v="356"/>
    <s v="MOBEXRGV7EHHTGUH"/>
    <x v="0"/>
    <x v="0"/>
  </r>
  <r>
    <x v="1"/>
    <s v="https://www.flipkart.com/apple-iphone-8-plus-space-grey-256-gb/p/itmexrgvzkbyqgtf?pid=MOBEXRGVAC6TJT4F"/>
    <s v="Apple"/>
    <x v="1"/>
    <n v="84900"/>
    <x v="0"/>
    <n v="3431"/>
    <n v="356"/>
    <s v="MOBEXRGVAC6TJT4F"/>
    <x v="0"/>
    <x v="0"/>
  </r>
  <r>
    <x v="2"/>
    <s v="https://www.flipkart.com/apple-iphone-8-plus-silver-256-gb/p/itmexrgvxatuyrqw?pid=MOBEXRGVGETABXWZ"/>
    <s v="Apple"/>
    <x v="1"/>
    <n v="84900"/>
    <x v="0"/>
    <n v="3431"/>
    <n v="356"/>
    <s v="MOBEXRGVGETABXWZ"/>
    <x v="0"/>
    <x v="0"/>
  </r>
  <r>
    <x v="3"/>
    <s v="https://www.flipkart.com/apple-iphone-8-silver-256-gb/p/itmexrgvae48gzhp?pid=MOBEXRGVMZWUHCBA"/>
    <s v="Apple"/>
    <x v="2"/>
    <n v="77000"/>
    <x v="0"/>
    <n v="11202"/>
    <n v="794"/>
    <s v="MOBEXRGVMZWUHCBA"/>
    <x v="1"/>
    <x v="0"/>
  </r>
  <r>
    <x v="4"/>
    <s v="https://www.flipkart.com/apple-iphone-8-gold-256-gb/p/itmexrgv8bvfbzgw?pid=MOBEXRGVPK7PFEJZ"/>
    <s v="Apple"/>
    <x v="2"/>
    <n v="77000"/>
    <x v="0"/>
    <n v="11202"/>
    <n v="794"/>
    <s v="MOBEXRGVPK7PFEJZ"/>
    <x v="1"/>
    <x v="0"/>
  </r>
  <r>
    <x v="5"/>
    <s v="https://www.flipkart.com/apple-iphone-8-plus-silver-64-gb/p/itmexrgv7yfjbryy?pid=MOBEXRGVQGYYP8FV"/>
    <s v="Apple"/>
    <x v="0"/>
    <n v="49900"/>
    <x v="0"/>
    <n v="3431"/>
    <n v="356"/>
    <s v="MOBEXRGVQGYYP8FV"/>
    <x v="0"/>
    <x v="0"/>
  </r>
  <r>
    <x v="6"/>
    <s v="https://www.flipkart.com/apple-iphone-8-plus-space-grey-64-gb/p/itmexrgvehtzhh9v?pid=MOBEXRGVQKBREZP8"/>
    <s v="Apple"/>
    <x v="0"/>
    <n v="49900"/>
    <x v="0"/>
    <n v="3431"/>
    <n v="356"/>
    <s v="MOBEXRGVQKBREZP8"/>
    <x v="0"/>
    <x v="0"/>
  </r>
  <r>
    <x v="7"/>
    <s v="https://www.flipkart.com/apple-iphone-8-space-grey-256-gb/p/itmexrgvypzqw6df?pid=MOBEXRGVZFZGZEWV"/>
    <s v="Apple"/>
    <x v="2"/>
    <n v="77000"/>
    <x v="0"/>
    <n v="11202"/>
    <n v="794"/>
    <s v="MOBEXRGVZFZGZEWV"/>
    <x v="1"/>
    <x v="0"/>
  </r>
  <r>
    <x v="8"/>
    <s v="https://www.flipkart.com/apple-iphone-xs-max-silver-64-gb/p/itmf944ehzsh7emx?pid=MOBF944E2XAHW8V5"/>
    <s v="Apple"/>
    <x v="3"/>
    <n v="89900"/>
    <x v="0"/>
    <n v="1454"/>
    <n v="149"/>
    <s v="MOBF944E2XAHW8V5"/>
    <x v="0"/>
    <x v="1"/>
  </r>
  <r>
    <x v="9"/>
    <s v="https://www.flipkart.com/apple-iphone-xr-product-red-128-gb-includes-earpods-power-adapter/p/itmf9z7zbkvjzegf?pid=MOBF9Z7ZHQC23PWQ"/>
    <s v="Apple"/>
    <x v="4"/>
    <n v="52900"/>
    <x v="1"/>
    <n v="79512"/>
    <n v="6796"/>
    <s v="MOBF9Z7ZHQC23PWQ"/>
    <x v="0"/>
    <x v="1"/>
  </r>
  <r>
    <x v="10"/>
    <s v="https://www.flipkart.com/apple-iphone-xr-black-64-gb-includes-earpods-power-adapter/p/itmf9z7zxu4uqyz2?pid=MOBF9Z7ZPHGV4GNH"/>
    <s v="Apple"/>
    <x v="5"/>
    <n v="47900"/>
    <x v="2"/>
    <n v="79512"/>
    <n v="6796"/>
    <s v="MOBF9Z7ZPHGV4GNH"/>
    <x v="0"/>
    <x v="1"/>
  </r>
  <r>
    <x v="11"/>
    <s v="https://www.flipkart.com/apple-iphone-xr-coral-128-gb-includes-earpods-power-adapter/p/itmf9z7zgxx5wgez?pid=MOBF9Z7ZS6GF5UAP"/>
    <s v="Apple"/>
    <x v="4"/>
    <n v="52900"/>
    <x v="1"/>
    <n v="79582"/>
    <n v="6804"/>
    <s v="MOBF9Z7ZS6GF5UAP"/>
    <x v="0"/>
    <x v="1"/>
  </r>
  <r>
    <x v="12"/>
    <s v="https://www.flipkart.com/apple-iphone-xr-black-128-gb-includes-earpods-power-adapter/p/itmf9z7zhdgzwmzm?pid=MOBF9Z7ZYWNFGZUC"/>
    <s v="Apple"/>
    <x v="4"/>
    <n v="52900"/>
    <x v="1"/>
    <n v="79512"/>
    <n v="6796"/>
    <s v="MOBF9Z7ZYWNFGZUC"/>
    <x v="0"/>
    <x v="2"/>
  </r>
  <r>
    <x v="13"/>
    <s v="https://www.flipkart.com/apple-iphone-xr-white-128-gb-includes-earpods-power-adapter/p/itmf9z7zrz4tbhwm?pid=MOBF9Z7ZZY3HCDZZ"/>
    <s v="Apple"/>
    <x v="4"/>
    <n v="52900"/>
    <x v="1"/>
    <n v="79512"/>
    <n v="6796"/>
    <s v="MOBF9Z7ZZY3HCDZZ"/>
    <x v="0"/>
    <x v="1"/>
  </r>
  <r>
    <x v="14"/>
    <s v="https://www.flipkart.com/apple-iphone-11-pro-max-gold-256-gb/p/itm94c6536eefc46?pid=MOBFKCTS7HCHSPFH"/>
    <s v="Apple"/>
    <x v="6"/>
    <n v="131900"/>
    <x v="0"/>
    <n v="1078"/>
    <n v="101"/>
    <s v="MOBFKCTS7HCHSPFH"/>
    <x v="2"/>
    <x v="1"/>
  </r>
  <r>
    <x v="15"/>
    <s v="https://www.flipkart.com/apple-iphone-11-pro-max-gold-64-gb/p/itm6ef18218efdf6?pid=MOBFKCTSAPAYNSGG"/>
    <s v="Apple"/>
    <x v="7"/>
    <n v="117100"/>
    <x v="0"/>
    <n v="1078"/>
    <n v="101"/>
    <s v="MOBFKCTSAPAYNSGG"/>
    <x v="2"/>
    <x v="1"/>
  </r>
  <r>
    <x v="16"/>
    <s v="https://www.flipkart.com/apple-iphone-11-pro-max-midnight-green-256-gb/p/itm68e0db18f9ecc?pid=MOBFKCTSCAAKGQV7"/>
    <s v="Apple"/>
    <x v="6"/>
    <n v="131900"/>
    <x v="0"/>
    <n v="1078"/>
    <n v="101"/>
    <s v="MOBFKCTSCAAKGQV7"/>
    <x v="2"/>
    <x v="1"/>
  </r>
  <r>
    <x v="17"/>
    <s v="https://www.flipkart.com/apple-iphone-11-pro-max-space-grey-64-gb/p/itme0101031155f8?pid=MOBFKCTSKDMKCGQS"/>
    <s v="Apple"/>
    <x v="7"/>
    <n v="117100"/>
    <x v="0"/>
    <n v="1078"/>
    <n v="101"/>
    <s v="MOBFKCTSKDMKCGQS"/>
    <x v="2"/>
    <x v="1"/>
  </r>
  <r>
    <x v="18"/>
    <s v="https://www.flipkart.com/apple-iphone-11-pro-midnight-green-64-gb/p/itm471de0d2e8474?pid=MOBFKCTSN3TG3RFJ"/>
    <s v="Apple"/>
    <x v="8"/>
    <n v="106600"/>
    <x v="3"/>
    <n v="7088"/>
    <n v="523"/>
    <s v="MOBFKCTSN3TG3RFJ"/>
    <x v="0"/>
    <x v="1"/>
  </r>
  <r>
    <x v="19"/>
    <s v="https://www.flipkart.com/apple-iphone-11-pro-space-grey-512-gb/p/itmcd1f0ddbf1c21?pid=MOBFKCTSRTHRQTFT"/>
    <s v="Apple"/>
    <x v="9"/>
    <n v="140300"/>
    <x v="4"/>
    <n v="7088"/>
    <n v="523"/>
    <s v="MOBFKCTSRTHRQTFT"/>
    <x v="0"/>
    <x v="1"/>
  </r>
  <r>
    <x v="20"/>
    <s v="https://www.flipkart.com/apple-iphone-11-pro-max-midnight-green-64-gb/p/itmab1763b5ca244?pid=MOBFKCTSRYPAQNYT"/>
    <s v="Apple"/>
    <x v="7"/>
    <n v="117100"/>
    <x v="0"/>
    <n v="1078"/>
    <n v="101"/>
    <s v="MOBFKCTSRYPAQNYT"/>
    <x v="2"/>
    <x v="1"/>
  </r>
  <r>
    <x v="21"/>
    <s v="https://www.flipkart.com/apple-iphone-11-pro-midnight-green-512-gb/p/itm0bdd954387ca9?pid=MOBFKCTSSJCWYGCC"/>
    <s v="Apple"/>
    <x v="9"/>
    <n v="140300"/>
    <x v="4"/>
    <n v="7088"/>
    <n v="523"/>
    <s v="MOBFKCTSSJCWYGCC"/>
    <x v="0"/>
    <x v="1"/>
  </r>
  <r>
    <x v="22"/>
    <s v="https://www.flipkart.com/apple-iphone-11-pro-space-grey-256-gb/p/itmbecef22a95790?pid=MOBFKCTSWGYSAS9X"/>
    <s v="Apple"/>
    <x v="10"/>
    <n v="121300"/>
    <x v="5"/>
    <n v="7081"/>
    <n v="522"/>
    <s v="MOBFKCTSWGYSAS9X"/>
    <x v="0"/>
    <x v="1"/>
  </r>
  <r>
    <x v="23"/>
    <s v="https://www.flipkart.com/apple-iphone-se-white-256-gb-includes-earpods-power-adapter/p/itm4d73793c30c4c?pid=MOBFRFXHPZCHAPEH"/>
    <s v="Apple"/>
    <x v="11"/>
    <n v="54900"/>
    <x v="6"/>
    <n v="95909"/>
    <n v="8161"/>
    <s v="MOBFRFXHPZCHAPEH"/>
    <x v="1"/>
    <x v="0"/>
  </r>
  <r>
    <x v="24"/>
    <s v="https://www.flipkart.com/apple-iphone-12-pro-silver-512-gb/p/itm0ccf9fc219a71?pid=MOBFWBYZ5UY6ZBVA"/>
    <s v="Apple"/>
    <x v="12"/>
    <n v="149900"/>
    <x v="7"/>
    <n v="542"/>
    <n v="42"/>
    <s v="MOBFWBYZ5UY6ZBVA"/>
    <x v="1"/>
    <x v="1"/>
  </r>
  <r>
    <x v="25"/>
    <s v="https://www.flipkart.com/apple-iphone-12-pro-max-pacific-blue-256-gb/p/itm3a0860c94250e?pid=MOBFWBYZ8STJXCVT"/>
    <s v="Apple"/>
    <x v="13"/>
    <n v="139900"/>
    <x v="7"/>
    <n v="580"/>
    <n v="45"/>
    <s v="MOBFWBYZ8STJXCVT"/>
    <x v="0"/>
    <x v="3"/>
  </r>
  <r>
    <x v="26"/>
    <s v="https://www.flipkart.com/apple-iphone-12-mini-white-128-gb/p/itm9098fa76548ba?pid=MOBFWBYZAGXJRDGB"/>
    <s v="Apple"/>
    <x v="14"/>
    <n v="74900"/>
    <x v="8"/>
    <n v="740"/>
    <n v="64"/>
    <s v="MOBFWBYZAGXJRDGB"/>
    <x v="1"/>
    <x v="1"/>
  </r>
  <r>
    <x v="27"/>
    <s v="https://www.flipkart.com/apple-iphone-12-pro-graphite-256-gb/p/itm4fa4da575698c?pid=MOBFWBYZBA36UB7G"/>
    <s v="Apple"/>
    <x v="15"/>
    <n v="129900"/>
    <x v="7"/>
    <n v="545"/>
    <n v="42"/>
    <s v="MOBFWBYZBA36UB7G"/>
    <x v="1"/>
    <x v="3"/>
  </r>
  <r>
    <x v="28"/>
    <s v="https://www.flipkart.com/apple-iphone-12-mini-white-64-gb/p/itmf3b16d1640898?pid=MOBFWBYZBH4CEC4C"/>
    <s v="Apple"/>
    <x v="16"/>
    <n v="69900"/>
    <x v="9"/>
    <n v="740"/>
    <n v="64"/>
    <s v="MOBFWBYZBH4CEC4C"/>
    <x v="1"/>
    <x v="1"/>
  </r>
  <r>
    <x v="29"/>
    <s v="https://www.flipkart.com/apple-iphone-12-white-128-gb/p/itm95393f4c6cc59?pid=MOBFWBYZBTZFGJF9"/>
    <s v="Apple"/>
    <x v="17"/>
    <n v="84900"/>
    <x v="10"/>
    <n v="2101"/>
    <n v="180"/>
    <s v="MOBFWBYZBTZFGJF9"/>
    <x v="0"/>
    <x v="3"/>
  </r>
  <r>
    <x v="30"/>
    <s v="https://www.flipkart.com/apple-iphone-12-pro-graphite-128-gb/p/itm03e5f2595d843?pid=MOBFWBYZBZ7Y56WD"/>
    <s v="Apple"/>
    <x v="18"/>
    <n v="119900"/>
    <x v="11"/>
    <n v="545"/>
    <n v="42"/>
    <s v="MOBFWBYZBZ7Y56WD"/>
    <x v="1"/>
    <x v="3"/>
  </r>
  <r>
    <x v="31"/>
    <s v="https://www.flipkart.com/apple-iphone-12-pro-max-graphite-256-gb/p/itm8dbdf0b986725?pid=MOBFWBYZEF6XQ5ZW"/>
    <s v="Apple"/>
    <x v="13"/>
    <n v="139900"/>
    <x v="7"/>
    <n v="580"/>
    <n v="45"/>
    <s v="MOBFWBYZEF6XQ5ZW"/>
    <x v="0"/>
    <x v="3"/>
  </r>
  <r>
    <x v="32"/>
    <s v="https://www.flipkart.com/apple-iphone-12-pro-max-graphite-128-gb/p/itm973c298184f51?pid=MOBFWBYZFDGQSDWS"/>
    <s v="Apple"/>
    <x v="15"/>
    <n v="129900"/>
    <x v="7"/>
    <n v="580"/>
    <n v="45"/>
    <s v="MOBFWBYZFDGQSDWS"/>
    <x v="0"/>
    <x v="3"/>
  </r>
  <r>
    <x v="33"/>
    <s v="https://www.flipkart.com/apple-iphone-12-mini-black-128-gb/p/itm0eb512c195bdf?pid=MOBFWBYZH2AMPNPD"/>
    <s v="Apple"/>
    <x v="14"/>
    <n v="74900"/>
    <x v="8"/>
    <n v="730"/>
    <n v="63"/>
    <s v="MOBFWBYZH2AMPNPD"/>
    <x v="1"/>
    <x v="1"/>
  </r>
  <r>
    <x v="34"/>
    <s v="https://www.flipkart.com/apple-iphone-12-mini-blue-128-gb/p/itm9b6cdec9700ee?pid=MOBFWBYZHU58PHCZ"/>
    <s v="Apple"/>
    <x v="14"/>
    <n v="74900"/>
    <x v="8"/>
    <n v="730"/>
    <n v="63"/>
    <s v="MOBFWBYZHU58PHCZ"/>
    <x v="1"/>
    <x v="1"/>
  </r>
  <r>
    <x v="35"/>
    <s v="https://www.flipkart.com/apple-iphone-12-black-128-gb/p/itmf1f0a58f1ecd7?pid=MOBFWBYZK3HACR72"/>
    <s v="Apple"/>
    <x v="17"/>
    <n v="84900"/>
    <x v="10"/>
    <n v="2101"/>
    <n v="180"/>
    <s v="MOBFWBYZK3HACR72"/>
    <x v="0"/>
    <x v="3"/>
  </r>
  <r>
    <x v="36"/>
    <s v="https://www.flipkart.com/apple-iphone-12-blue-128-gb/p/itm02853ae92e90a?pid=MOBFWBYZKPTZF9VG"/>
    <s v="Apple"/>
    <x v="17"/>
    <n v="84900"/>
    <x v="10"/>
    <n v="2101"/>
    <n v="180"/>
    <s v="MOBFWBYZKPTZF9VG"/>
    <x v="0"/>
    <x v="3"/>
  </r>
  <r>
    <x v="37"/>
    <s v="https://www.flipkart.com/apple-iphone-12-pro-max-silver-128-gb/p/itm5a51ba742a17e?pid=MOBFWBYZNSNVGGZC"/>
    <s v="Apple"/>
    <x v="15"/>
    <n v="129900"/>
    <x v="7"/>
    <n v="580"/>
    <n v="45"/>
    <s v="MOBFWBYZNSNVGGZC"/>
    <x v="0"/>
    <x v="3"/>
  </r>
  <r>
    <x v="38"/>
    <s v="https://www.flipkart.com/apple-iphone-12-mini-red-64-gb/p/itm255dd64643767?pid=MOBFWBYZNVWGWN2U"/>
    <s v="Apple"/>
    <x v="16"/>
    <n v="69900"/>
    <x v="9"/>
    <n v="740"/>
    <n v="64"/>
    <s v="MOBFWBYZNVWGWN2U"/>
    <x v="1"/>
    <x v="3"/>
  </r>
  <r>
    <x v="39"/>
    <s v="https://www.flipkart.com/apple-iphone-12-pro-max-gold-128-gb/p/itme3ae592065711?pid=MOBFWBYZQVKT77YH"/>
    <s v="Apple"/>
    <x v="15"/>
    <n v="129900"/>
    <x v="7"/>
    <n v="580"/>
    <n v="45"/>
    <s v="MOBFWBYZQVKT77YH"/>
    <x v="0"/>
    <x v="3"/>
  </r>
  <r>
    <x v="40"/>
    <s v="https://www.flipkart.com/apple-iphone-12-green-128-gb/p/itm4e0a120f7d9c4?pid=MOBFWBYZQXUEHF48"/>
    <s v="Apple"/>
    <x v="17"/>
    <n v="84900"/>
    <x v="10"/>
    <n v="2092"/>
    <n v="178"/>
    <s v="MOBFWBYZQXUEHF48"/>
    <x v="0"/>
    <x v="3"/>
  </r>
  <r>
    <x v="41"/>
    <s v="https://www.flipkart.com/apple-iphone-12-pro-pacific-blue-512-gb/p/itm8a39d6779b04e?pid=MOBFWBYZTHSXKMGW"/>
    <s v="Apple"/>
    <x v="12"/>
    <n v="149900"/>
    <x v="7"/>
    <n v="545"/>
    <n v="42"/>
    <s v="MOBFWBYZTHSXKMGW"/>
    <x v="1"/>
    <x v="1"/>
  </r>
  <r>
    <x v="42"/>
    <s v="https://www.flipkart.com/apple-iphone-12-white-64-gb/p/itm8b88bdc03cd79?pid=MOBFWBYZTK33MBG9"/>
    <s v="Apple"/>
    <x v="19"/>
    <n v="79900"/>
    <x v="12"/>
    <n v="2101"/>
    <n v="180"/>
    <s v="MOBFWBYZTK33MBG9"/>
    <x v="0"/>
    <x v="3"/>
  </r>
  <r>
    <x v="43"/>
    <s v="https://www.flipkart.com/apple-iphone-12-black-64-gb/p/itma2559422bf7c7?pid=MOBFWBYZU5FWK2VP"/>
    <s v="Apple"/>
    <x v="19"/>
    <n v="79900"/>
    <x v="12"/>
    <n v="2092"/>
    <n v="178"/>
    <s v="MOBFWBYZU5FWK2VP"/>
    <x v="0"/>
    <x v="3"/>
  </r>
  <r>
    <x v="44"/>
    <s v="https://www.flipkart.com/apple-iphone-12-red-128-gb/p/itma7bd86885ed98?pid=MOBFWBYZUHPFWQRD"/>
    <s v="Apple"/>
    <x v="17"/>
    <n v="84900"/>
    <x v="10"/>
    <n v="2101"/>
    <n v="180"/>
    <s v="MOBFWBYZUHPFWQRD"/>
    <x v="0"/>
    <x v="3"/>
  </r>
  <r>
    <x v="45"/>
    <s v="https://www.flipkart.com/apple-iphone-12-mini-black-64-gb/p/itm38b727191eb08?pid=MOBFWBYZXSEGBS6F"/>
    <s v="Apple"/>
    <x v="16"/>
    <n v="69900"/>
    <x v="9"/>
    <n v="740"/>
    <n v="64"/>
    <s v="MOBFWBYZXSEGBS6F"/>
    <x v="1"/>
    <x v="1"/>
  </r>
  <r>
    <x v="46"/>
    <s v="https://www.flipkart.com/apple-iphone-12-pro-pacific-blue-128-gb/p/itm97c833296c221?pid=MOBFWBYZXYSCEEEH"/>
    <s v="Apple"/>
    <x v="18"/>
    <n v="119900"/>
    <x v="11"/>
    <n v="545"/>
    <n v="42"/>
    <s v="MOBFWBYZXYSCEEEH"/>
    <x v="1"/>
    <x v="3"/>
  </r>
  <r>
    <x v="47"/>
    <s v="https://www.flipkart.com/apple-iphone-12-pro-max-pacific-blue-128-gb/p/itmd89812b558a03?pid=MOBFWBYZZABKHZQA"/>
    <s v="Apple"/>
    <x v="15"/>
    <n v="129900"/>
    <x v="7"/>
    <n v="580"/>
    <n v="45"/>
    <s v="MOBFWBYZZABKHZQA"/>
    <x v="0"/>
    <x v="3"/>
  </r>
  <r>
    <x v="48"/>
    <s v="https://www.flipkart.com/apple-iphone-12-pro-max-silver-256-gb/p/itm30faf74442adb?pid=MOBFWBYZZH4AM8FE"/>
    <s v="Apple"/>
    <x v="13"/>
    <n v="139900"/>
    <x v="7"/>
    <n v="580"/>
    <n v="45"/>
    <s v="MOBFWBYZZH4AM8FE"/>
    <x v="0"/>
    <x v="3"/>
  </r>
  <r>
    <x v="49"/>
    <s v="https://www.flipkart.com/apple-iphone-12-pro-max-gold-256-gb/p/itm1e0354f5bbc8c?pid=MOBFWBYZZPW8JHQF"/>
    <s v="Apple"/>
    <x v="13"/>
    <n v="139900"/>
    <x v="7"/>
    <n v="580"/>
    <n v="45"/>
    <s v="MOBFWBYZZPW8JHQF"/>
    <x v="0"/>
    <x v="3"/>
  </r>
  <r>
    <x v="50"/>
    <s v="https://www.flipkart.com/apple-iphone-11-white-128-gb/p/itme32df47ea6742?pid=MOBFWQ6B7KKRXDDS"/>
    <s v="Apple"/>
    <x v="20"/>
    <n v="59900"/>
    <x v="13"/>
    <n v="43707"/>
    <n v="3357"/>
    <s v="MOBFWQ6B7KKRXDDS"/>
    <x v="0"/>
    <x v="1"/>
  </r>
  <r>
    <x v="51"/>
    <s v="https://www.flipkart.com/apple-iphone-11-red-128-gb/p/itm8d14bd0e33a1c?pid=MOBFWQ6BEZTNK59G"/>
    <s v="Apple"/>
    <x v="20"/>
    <n v="59900"/>
    <x v="13"/>
    <n v="43707"/>
    <n v="3357"/>
    <s v="MOBFWQ6BEZTNK59G"/>
    <x v="0"/>
    <x v="1"/>
  </r>
  <r>
    <x v="52"/>
    <s v="https://www.flipkart.com/apple-iphone-se-white-64-gb/p/itma00a19e11c81b?pid=MOBFWQ6BGWDVGF3E"/>
    <s v="Apple"/>
    <x v="21"/>
    <n v="39900"/>
    <x v="14"/>
    <n v="95807"/>
    <n v="8154"/>
    <s v="MOBFWQ6BGWDVGF3E"/>
    <x v="1"/>
    <x v="0"/>
  </r>
  <r>
    <x v="53"/>
    <s v="https://www.flipkart.com/apple-iphone-se-black-128-gb/p/itma9285ccc6af28?pid=MOBFWQ6BHUEVZPXD"/>
    <s v="Apple"/>
    <x v="22"/>
    <n v="44900"/>
    <x v="15"/>
    <n v="95909"/>
    <n v="8161"/>
    <s v="MOBFWQ6BHUEVZPXD"/>
    <x v="1"/>
    <x v="0"/>
  </r>
  <r>
    <x v="54"/>
    <s v="https://www.flipkart.com/apple-iphone-se-white-128-gb/p/itmc2a0f593a4ad8?pid=MOBFWQ6BJEHMUUZY"/>
    <s v="Apple"/>
    <x v="22"/>
    <n v="44900"/>
    <x v="15"/>
    <n v="95807"/>
    <n v="8154"/>
    <s v="MOBFWQ6BJEHMUUZY"/>
    <x v="1"/>
    <x v="0"/>
  </r>
  <r>
    <x v="55"/>
    <s v="https://www.flipkart.com/apple-iphone-se-red-128-gb/p/itma4202509da171?pid=MOBFWQ6BJTVFKPEJ"/>
    <s v="Apple"/>
    <x v="22"/>
    <n v="44900"/>
    <x v="15"/>
    <n v="95909"/>
    <n v="8161"/>
    <s v="MOBFWQ6BJTVFKPEJ"/>
    <x v="1"/>
    <x v="0"/>
  </r>
  <r>
    <x v="56"/>
    <s v="https://www.flipkart.com/apple-iphone-11-black-128-gb/p/itm8244e8d955aba?pid=MOBFWQ6BKRYBP5X8"/>
    <s v="Apple"/>
    <x v="20"/>
    <n v="59900"/>
    <x v="13"/>
    <n v="43470"/>
    <n v="3331"/>
    <s v="MOBFWQ6BKRYBP5X8"/>
    <x v="0"/>
    <x v="1"/>
  </r>
  <r>
    <x v="57"/>
    <s v="https://www.flipkart.com/apple-iphone-se-black-64-gb/p/itm4d3d5718a5c95?pid=MOBFWQ6BR3MK7AUG"/>
    <s v="Apple"/>
    <x v="21"/>
    <n v="39900"/>
    <x v="14"/>
    <n v="95909"/>
    <n v="8161"/>
    <s v="MOBFWQ6BR3MK7AUG"/>
    <x v="1"/>
    <x v="1"/>
  </r>
  <r>
    <x v="58"/>
    <s v="https://www.flipkart.com/apple-iphone-11-purple-64-gb/p/itm2b8d03427ddac?pid=MOBFWQ6BTFFJKGKE"/>
    <s v="Apple"/>
    <x v="23"/>
    <n v="54900"/>
    <x v="9"/>
    <n v="43470"/>
    <n v="3331"/>
    <s v="MOBFWQ6BTFFJKGKE"/>
    <x v="0"/>
    <x v="1"/>
  </r>
  <r>
    <x v="59"/>
    <s v="https://www.flipkart.com/apple-iphone-11-white-64-gb/p/itmfc6a7091eb20b?pid=MOBFWQ6BVWVEH3XE"/>
    <s v="Apple"/>
    <x v="23"/>
    <n v="54900"/>
    <x v="9"/>
    <n v="43470"/>
    <n v="3331"/>
    <s v="MOBFWQ6BVWVEH3XE"/>
    <x v="0"/>
    <x v="1"/>
  </r>
  <r>
    <x v="60"/>
    <s v="https://www.flipkart.com/apple-iphone-11-black-64-gb/p/itm4e5041ba101fd?pid=MOBFWQ6BXGJCEYNY"/>
    <s v="Apple"/>
    <x v="23"/>
    <n v="54900"/>
    <x v="9"/>
    <n v="43470"/>
    <n v="3331"/>
    <s v="MOBFWQ6BXGJCEYNY"/>
    <x v="0"/>
    <x v="1"/>
  </r>
  <r>
    <x v="61"/>
    <s v="https://www.flipkart.com/apple-iphone-11-red-64-gb/p/itmc3935326f2feb?pid=MOBFWQ6BYYV3FCU7"/>
    <s v="Apple"/>
    <x v="23"/>
    <n v="54900"/>
    <x v="9"/>
    <n v="43470"/>
    <n v="3331"/>
    <s v="MOBFWQ6BYYV3FCU7"/>
    <x v="0"/>
    <x v="1"/>
  </r>
</pivotCacheRecords>
</file>

<file path=xl/pivotCache/pivotCacheRecords2.xml><?xml version="1.0" encoding="utf-8"?>
<pivotCacheRecords xmlns="http://schemas.openxmlformats.org/spreadsheetml/2006/main" xmlns:r="http://schemas.openxmlformats.org/officeDocument/2006/relationships" count="2">
  <r>
    <x v="0"/>
    <n v="48"/>
  </r>
  <r>
    <x v="0"/>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0" firstHeaderRow="1" firstDataRow="1" firstDataCol="1"/>
  <pivotFields count="11">
    <pivotField axis="axisRow" showAll="0" measureFilter="1" sortType="descending">
      <items count="63">
        <item x="8"/>
        <item x="13"/>
        <item x="11"/>
        <item x="10"/>
        <item x="12"/>
        <item x="9"/>
        <item x="52"/>
        <item x="23"/>
        <item x="54"/>
        <item x="55"/>
        <item x="57"/>
        <item x="53"/>
        <item x="6"/>
        <item x="1"/>
        <item x="5"/>
        <item x="2"/>
        <item x="0"/>
        <item x="7"/>
        <item x="3"/>
        <item x="4"/>
        <item x="48"/>
        <item x="37"/>
        <item x="25"/>
        <item x="47"/>
        <item x="31"/>
        <item x="32"/>
        <item x="49"/>
        <item x="39"/>
        <item x="24"/>
        <item x="41"/>
        <item x="46"/>
        <item x="27"/>
        <item x="30"/>
        <item x="28"/>
        <item x="26"/>
        <item x="38"/>
        <item x="34"/>
        <item x="45"/>
        <item x="33"/>
        <item x="42"/>
        <item x="29"/>
        <item x="44"/>
        <item x="40"/>
        <item x="36"/>
        <item x="43"/>
        <item x="35"/>
        <item x="17"/>
        <item x="20"/>
        <item x="16"/>
        <item x="15"/>
        <item x="14"/>
        <item x="19"/>
        <item x="22"/>
        <item x="18"/>
        <item x="21"/>
        <item x="59"/>
        <item x="50"/>
        <item x="61"/>
        <item x="51"/>
        <item x="58"/>
        <item x="60"/>
        <item x="56"/>
        <item t="default"/>
      </items>
    </pivotField>
    <pivotField showAll="0"/>
    <pivotField showAll="0"/>
    <pivotField numFmtId="164" showAll="0">
      <items count="25">
        <item x="21"/>
        <item x="22"/>
        <item x="5"/>
        <item x="4"/>
        <item x="11"/>
        <item x="23"/>
        <item x="0"/>
        <item x="20"/>
        <item x="16"/>
        <item x="14"/>
        <item x="19"/>
        <item x="8"/>
        <item x="17"/>
        <item x="2"/>
        <item x="1"/>
        <item x="3"/>
        <item x="10"/>
        <item x="18"/>
        <item x="7"/>
        <item x="9"/>
        <item x="15"/>
        <item x="13"/>
        <item x="6"/>
        <item x="12"/>
        <item t="default"/>
      </items>
    </pivotField>
    <pivotField numFmtId="164" showAll="0"/>
    <pivotField showAll="0">
      <items count="17">
        <item x="0"/>
        <item x="7"/>
        <item x="11"/>
        <item x="13"/>
        <item x="10"/>
        <item x="12"/>
        <item x="8"/>
        <item x="9"/>
        <item x="4"/>
        <item x="2"/>
        <item x="5"/>
        <item x="6"/>
        <item x="1"/>
        <item x="15"/>
        <item x="14"/>
        <item x="3"/>
        <item t="default"/>
      </items>
    </pivotField>
    <pivotField dataField="1" showAll="0"/>
    <pivotField showAll="0"/>
    <pivotField showAll="0"/>
    <pivotField showAll="0"/>
    <pivotField showAll="0">
      <items count="5">
        <item x="0"/>
        <item x="2"/>
        <item x="1"/>
        <item x="3"/>
        <item t="default"/>
      </items>
    </pivotField>
  </pivotFields>
  <rowFields count="1">
    <field x="0"/>
  </rowFields>
  <rowItems count="7">
    <i>
      <x v="6"/>
    </i>
    <i>
      <x v="7"/>
    </i>
    <i>
      <x v="8"/>
    </i>
    <i>
      <x v="9"/>
    </i>
    <i>
      <x v="10"/>
    </i>
    <i>
      <x v="11"/>
    </i>
    <i t="grand">
      <x/>
    </i>
  </rowItems>
  <colItems count="1">
    <i/>
  </colItems>
  <dataFields count="1">
    <dataField name="Sum of Number Of Ratings" fld="6"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6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9" firstHeaderRow="1" firstDataRow="1" firstDataCol="1"/>
  <pivotFields count="11">
    <pivotField axis="axisRow" showAll="0" measureFilter="1" sortType="descending">
      <items count="63">
        <item x="8"/>
        <item x="13"/>
        <item x="11"/>
        <item x="10"/>
        <item x="12"/>
        <item x="9"/>
        <item x="52"/>
        <item x="23"/>
        <item x="54"/>
        <item x="55"/>
        <item x="57"/>
        <item x="53"/>
        <item x="6"/>
        <item x="1"/>
        <item x="5"/>
        <item x="2"/>
        <item x="0"/>
        <item x="7"/>
        <item x="3"/>
        <item x="4"/>
        <item x="48"/>
        <item x="37"/>
        <item x="25"/>
        <item x="47"/>
        <item x="31"/>
        <item x="32"/>
        <item x="49"/>
        <item x="39"/>
        <item x="24"/>
        <item x="41"/>
        <item x="46"/>
        <item x="27"/>
        <item x="30"/>
        <item x="28"/>
        <item x="26"/>
        <item x="38"/>
        <item x="34"/>
        <item x="45"/>
        <item x="33"/>
        <item x="42"/>
        <item x="29"/>
        <item x="44"/>
        <item x="40"/>
        <item x="36"/>
        <item x="43"/>
        <item x="35"/>
        <item x="17"/>
        <item x="20"/>
        <item x="16"/>
        <item x="15"/>
        <item x="14"/>
        <item x="19"/>
        <item x="22"/>
        <item x="18"/>
        <item x="21"/>
        <item x="59"/>
        <item x="50"/>
        <item x="61"/>
        <item x="51"/>
        <item x="58"/>
        <item x="60"/>
        <item x="56"/>
        <item t="default"/>
      </items>
    </pivotField>
    <pivotField showAll="0"/>
    <pivotField showAll="0"/>
    <pivotField numFmtId="164" showAll="0">
      <items count="25">
        <item x="21"/>
        <item x="22"/>
        <item x="5"/>
        <item x="4"/>
        <item x="11"/>
        <item x="23"/>
        <item x="0"/>
        <item x="20"/>
        <item x="16"/>
        <item x="14"/>
        <item x="19"/>
        <item x="8"/>
        <item x="17"/>
        <item x="2"/>
        <item x="1"/>
        <item x="3"/>
        <item x="10"/>
        <item x="18"/>
        <item x="7"/>
        <item x="9"/>
        <item x="15"/>
        <item x="13"/>
        <item x="6"/>
        <item x="12"/>
        <item t="default"/>
      </items>
    </pivotField>
    <pivotField numFmtId="164" showAll="0"/>
    <pivotField showAll="0">
      <items count="17">
        <item x="0"/>
        <item x="7"/>
        <item x="11"/>
        <item x="13"/>
        <item x="10"/>
        <item x="12"/>
        <item x="8"/>
        <item x="9"/>
        <item x="4"/>
        <item x="2"/>
        <item x="5"/>
        <item x="6"/>
        <item x="1"/>
        <item x="15"/>
        <item x="14"/>
        <item x="3"/>
        <item t="default"/>
      </items>
    </pivotField>
    <pivotField showAll="0"/>
    <pivotField showAll="0"/>
    <pivotField showAll="0"/>
    <pivotField dataField="1" showAll="0"/>
    <pivotField showAll="0">
      <items count="5">
        <item x="0"/>
        <item x="2"/>
        <item x="1"/>
        <item x="3"/>
        <item t="default"/>
      </items>
    </pivotField>
  </pivotFields>
  <rowFields count="1">
    <field x="0"/>
  </rowFields>
  <rowItems count="6">
    <i>
      <x v="46"/>
    </i>
    <i>
      <x v="47"/>
    </i>
    <i>
      <x v="48"/>
    </i>
    <i>
      <x v="49"/>
    </i>
    <i>
      <x v="50"/>
    </i>
    <i t="grand">
      <x/>
    </i>
  </rowItems>
  <colItems count="1">
    <i/>
  </colItems>
  <dataFields count="1">
    <dataField name="Sum of Star Rating" fld="9"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4:F6" firstHeaderRow="1" firstDataRow="1" firstDataCol="1"/>
  <pivotFields count="11">
    <pivotField axis="axisRow" showAll="0" sortType="ascending">
      <items count="63">
        <item x="56"/>
        <item h="1" x="60"/>
        <item h="1" x="58"/>
        <item h="1" x="51"/>
        <item h="1" x="61"/>
        <item h="1" x="50"/>
        <item h="1" x="59"/>
        <item h="1" x="21"/>
        <item h="1" x="18"/>
        <item h="1" x="22"/>
        <item h="1" x="19"/>
        <item h="1" x="14"/>
        <item h="1" x="15"/>
        <item h="1" x="16"/>
        <item h="1" x="20"/>
        <item h="1" x="17"/>
        <item h="1" x="35"/>
        <item h="1" x="43"/>
        <item h="1" x="36"/>
        <item h="1" x="40"/>
        <item h="1" x="44"/>
        <item h="1" x="29"/>
        <item h="1" x="42"/>
        <item h="1" x="33"/>
        <item h="1" x="45"/>
        <item h="1" x="34"/>
        <item h="1" x="38"/>
        <item h="1" x="26"/>
        <item h="1" x="28"/>
        <item h="1" x="30"/>
        <item h="1" x="27"/>
        <item h="1" x="46"/>
        <item h="1" x="41"/>
        <item h="1" x="24"/>
        <item h="1" x="39"/>
        <item h="1" x="49"/>
        <item h="1" x="32"/>
        <item h="1" x="31"/>
        <item h="1" x="47"/>
        <item h="1" x="25"/>
        <item h="1" x="37"/>
        <item h="1" x="48"/>
        <item h="1" x="4"/>
        <item h="1" x="3"/>
        <item h="1" x="7"/>
        <item h="1" x="0"/>
        <item h="1" x="2"/>
        <item h="1" x="5"/>
        <item h="1" x="1"/>
        <item h="1" x="6"/>
        <item h="1" x="53"/>
        <item h="1" x="57"/>
        <item h="1" x="55"/>
        <item h="1" x="54"/>
        <item h="1" x="23"/>
        <item h="1" x="52"/>
        <item h="1" x="9"/>
        <item h="1" x="12"/>
        <item h="1" x="10"/>
        <item h="1" x="11"/>
        <item h="1" x="13"/>
        <item h="1" x="8"/>
        <item t="default"/>
      </items>
    </pivotField>
    <pivotField showAll="0"/>
    <pivotField showAll="0"/>
    <pivotField dataField="1" numFmtId="164" showAll="0">
      <items count="25">
        <item x="21"/>
        <item x="22"/>
        <item x="5"/>
        <item x="4"/>
        <item x="11"/>
        <item x="23"/>
        <item x="0"/>
        <item x="20"/>
        <item x="16"/>
        <item x="14"/>
        <item x="19"/>
        <item x="8"/>
        <item x="17"/>
        <item x="2"/>
        <item x="1"/>
        <item x="3"/>
        <item x="10"/>
        <item x="18"/>
        <item x="7"/>
        <item x="9"/>
        <item x="15"/>
        <item x="13"/>
        <item x="6"/>
        <item x="12"/>
        <item t="default"/>
      </items>
    </pivotField>
    <pivotField numFmtId="164" showAll="0"/>
    <pivotField showAll="0">
      <items count="17">
        <item x="0"/>
        <item x="7"/>
        <item x="11"/>
        <item x="13"/>
        <item x="10"/>
        <item x="12"/>
        <item x="8"/>
        <item x="9"/>
        <item x="4"/>
        <item x="2"/>
        <item x="5"/>
        <item x="6"/>
        <item x="1"/>
        <item x="15"/>
        <item x="14"/>
        <item x="3"/>
        <item t="default"/>
      </items>
    </pivotField>
    <pivotField showAll="0"/>
    <pivotField showAll="0"/>
    <pivotField showAll="0"/>
    <pivotField showAll="0"/>
    <pivotField showAll="0">
      <items count="5">
        <item x="0"/>
        <item x="2"/>
        <item x="1"/>
        <item x="3"/>
        <item t="default"/>
      </items>
    </pivotField>
  </pivotFields>
  <rowFields count="1">
    <field x="0"/>
  </rowFields>
  <rowItems count="2">
    <i>
      <x/>
    </i>
    <i t="grand">
      <x/>
    </i>
  </rowItems>
  <colItems count="1">
    <i/>
  </colItems>
  <dataFields count="1">
    <dataField name="Sum of Sale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6" firstHeaderRow="0" firstDataRow="1" firstDataCol="1"/>
  <pivotFields count="11">
    <pivotField axis="axisRow" showAll="0" sortType="ascending">
      <items count="63">
        <item x="56"/>
        <item h="1" x="60"/>
        <item h="1" x="58"/>
        <item h="1" x="51"/>
        <item h="1" x="61"/>
        <item h="1" x="50"/>
        <item h="1" x="59"/>
        <item h="1" x="21"/>
        <item h="1" x="18"/>
        <item h="1" x="22"/>
        <item h="1" x="19"/>
        <item h="1" x="14"/>
        <item h="1" x="15"/>
        <item h="1" x="16"/>
        <item h="1" x="20"/>
        <item h="1" x="17"/>
        <item h="1" x="35"/>
        <item h="1" x="43"/>
        <item h="1" x="36"/>
        <item h="1" x="40"/>
        <item h="1" x="44"/>
        <item h="1" x="29"/>
        <item h="1" x="42"/>
        <item h="1" x="33"/>
        <item h="1" x="45"/>
        <item h="1" x="34"/>
        <item h="1" x="38"/>
        <item h="1" x="26"/>
        <item h="1" x="28"/>
        <item h="1" x="30"/>
        <item h="1" x="27"/>
        <item h="1" x="46"/>
        <item h="1" x="41"/>
        <item h="1" x="24"/>
        <item h="1" x="39"/>
        <item h="1" x="49"/>
        <item h="1" x="32"/>
        <item h="1" x="31"/>
        <item h="1" x="47"/>
        <item h="1" x="25"/>
        <item h="1" x="37"/>
        <item h="1" x="48"/>
        <item h="1" x="4"/>
        <item h="1" x="3"/>
        <item h="1" x="7"/>
        <item h="1" x="0"/>
        <item h="1" x="2"/>
        <item h="1" x="5"/>
        <item h="1" x="1"/>
        <item h="1" x="6"/>
        <item h="1" x="53"/>
        <item h="1" x="57"/>
        <item h="1" x="55"/>
        <item h="1" x="54"/>
        <item h="1" x="23"/>
        <item h="1" x="52"/>
        <item h="1" x="9"/>
        <item h="1" x="12"/>
        <item h="1" x="10"/>
        <item h="1" x="11"/>
        <item h="1" x="13"/>
        <item x="8"/>
        <item t="default"/>
      </items>
    </pivotField>
    <pivotField showAll="0"/>
    <pivotField showAll="0"/>
    <pivotField dataField="1" numFmtId="164" showAll="0">
      <items count="25">
        <item x="21"/>
        <item x="22"/>
        <item x="5"/>
        <item x="4"/>
        <item x="11"/>
        <item x="23"/>
        <item x="0"/>
        <item x="20"/>
        <item x="16"/>
        <item x="14"/>
        <item x="19"/>
        <item x="8"/>
        <item x="17"/>
        <item x="2"/>
        <item x="1"/>
        <item x="3"/>
        <item x="10"/>
        <item x="18"/>
        <item x="7"/>
        <item x="9"/>
        <item x="15"/>
        <item x="13"/>
        <item x="6"/>
        <item x="12"/>
        <item t="default"/>
      </items>
    </pivotField>
    <pivotField numFmtId="164" showAll="0"/>
    <pivotField showAll="0">
      <items count="17">
        <item x="0"/>
        <item x="7"/>
        <item x="11"/>
        <item x="13"/>
        <item x="10"/>
        <item x="12"/>
        <item x="8"/>
        <item x="9"/>
        <item x="4"/>
        <item x="2"/>
        <item x="5"/>
        <item x="6"/>
        <item x="1"/>
        <item x="15"/>
        <item x="14"/>
        <item x="3"/>
        <item t="default"/>
      </items>
    </pivotField>
    <pivotField showAll="0"/>
    <pivotField showAll="0"/>
    <pivotField showAll="0"/>
    <pivotField showAll="0">
      <items count="4">
        <item h="1" x="1"/>
        <item h="1" x="0"/>
        <item x="2"/>
        <item t="default"/>
      </items>
    </pivotField>
    <pivotField showAll="0">
      <items count="5">
        <item x="0"/>
        <item x="2"/>
        <item x="1"/>
        <item x="3"/>
        <item t="default"/>
      </items>
    </pivotField>
  </pivotFields>
  <rowFields count="1">
    <field x="0"/>
  </rowFields>
  <rowItems count="3">
    <i>
      <x/>
    </i>
    <i>
      <x v="61"/>
    </i>
    <i t="grand">
      <x/>
    </i>
  </rowItems>
  <colFields count="1">
    <field x="-2"/>
  </colFields>
  <colItems count="2">
    <i>
      <x/>
    </i>
    <i i="1">
      <x v="1"/>
    </i>
  </colItems>
  <dataFields count="2">
    <dataField name="Max of Sale Price" fld="3" subtotal="max" baseField="0" baseItem="0"/>
    <dataField name="Min of Sale Price" fld="3" subtotal="min"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1"/>
          </reference>
          <reference field="0" count="1" selected="0">
            <x v="0"/>
          </reference>
        </references>
      </pivotArea>
    </chartFormat>
    <chartFormat chart="0" format="4">
      <pivotArea type="data" outline="0" fieldPosition="0">
        <references count="2">
          <reference field="4294967294" count="1" selected="0">
            <x v="0"/>
          </reference>
          <reference field="0" count="1" selected="0">
            <x v="61"/>
          </reference>
        </references>
      </pivotArea>
    </chartFormat>
    <chartFormat chart="0" format="5">
      <pivotArea type="data" outline="0" fieldPosition="0">
        <references count="2">
          <reference field="4294967294" count="1" selected="0">
            <x v="1"/>
          </reference>
          <reference field="0" count="1" selected="0">
            <x v="6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R67" firstHeaderRow="1" firstDataRow="2" firstDataCol="1"/>
  <pivotFields count="11">
    <pivotField axis="axisRow" showAll="0">
      <items count="63">
        <item x="56"/>
        <item x="60"/>
        <item x="58"/>
        <item x="51"/>
        <item x="61"/>
        <item x="50"/>
        <item x="59"/>
        <item x="21"/>
        <item x="18"/>
        <item x="22"/>
        <item x="19"/>
        <item x="14"/>
        <item x="15"/>
        <item x="16"/>
        <item x="20"/>
        <item x="17"/>
        <item x="35"/>
        <item x="43"/>
        <item x="36"/>
        <item x="40"/>
        <item x="44"/>
        <item x="29"/>
        <item x="42"/>
        <item x="33"/>
        <item x="45"/>
        <item x="34"/>
        <item x="38"/>
        <item x="26"/>
        <item x="28"/>
        <item x="30"/>
        <item x="27"/>
        <item x="46"/>
        <item x="41"/>
        <item x="24"/>
        <item x="39"/>
        <item x="49"/>
        <item x="32"/>
        <item x="31"/>
        <item x="47"/>
        <item x="25"/>
        <item x="37"/>
        <item x="48"/>
        <item x="4"/>
        <item x="3"/>
        <item x="7"/>
        <item x="0"/>
        <item x="2"/>
        <item x="5"/>
        <item x="1"/>
        <item x="6"/>
        <item x="53"/>
        <item x="57"/>
        <item x="55"/>
        <item x="54"/>
        <item x="23"/>
        <item x="52"/>
        <item x="9"/>
        <item x="12"/>
        <item x="10"/>
        <item x="11"/>
        <item x="13"/>
        <item x="8"/>
        <item t="default"/>
      </items>
    </pivotField>
    <pivotField showAll="0"/>
    <pivotField showAll="0"/>
    <pivotField dataField="1" numFmtId="164" showAll="0">
      <items count="25">
        <item x="21"/>
        <item x="22"/>
        <item x="5"/>
        <item x="4"/>
        <item x="11"/>
        <item x="23"/>
        <item x="0"/>
        <item x="20"/>
        <item x="16"/>
        <item x="14"/>
        <item x="19"/>
        <item x="8"/>
        <item x="17"/>
        <item x="2"/>
        <item x="1"/>
        <item x="3"/>
        <item x="10"/>
        <item x="18"/>
        <item x="7"/>
        <item x="9"/>
        <item x="15"/>
        <item x="13"/>
        <item x="6"/>
        <item x="12"/>
        <item t="default"/>
      </items>
    </pivotField>
    <pivotField numFmtId="164" showAll="0"/>
    <pivotField axis="axisCol" showAll="0">
      <items count="17">
        <item x="0"/>
        <item x="7"/>
        <item x="11"/>
        <item x="13"/>
        <item x="10"/>
        <item x="12"/>
        <item x="8"/>
        <item x="9"/>
        <item x="4"/>
        <item x="2"/>
        <item x="5"/>
        <item x="6"/>
        <item x="1"/>
        <item x="15"/>
        <item x="14"/>
        <item x="3"/>
        <item t="default"/>
      </items>
    </pivotField>
    <pivotField showAll="0"/>
    <pivotField showAll="0"/>
    <pivotField showAll="0"/>
    <pivotField showAll="0"/>
    <pivotField showAll="0">
      <items count="5">
        <item x="0"/>
        <item x="2"/>
        <item x="1"/>
        <item x="3"/>
        <item t="default"/>
      </items>
    </pivotField>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5"/>
  </colFields>
  <colItems count="17">
    <i>
      <x/>
    </i>
    <i>
      <x v="1"/>
    </i>
    <i>
      <x v="2"/>
    </i>
    <i>
      <x v="3"/>
    </i>
    <i>
      <x v="4"/>
    </i>
    <i>
      <x v="5"/>
    </i>
    <i>
      <x v="6"/>
    </i>
    <i>
      <x v="7"/>
    </i>
    <i>
      <x v="8"/>
    </i>
    <i>
      <x v="9"/>
    </i>
    <i>
      <x v="10"/>
    </i>
    <i>
      <x v="11"/>
    </i>
    <i>
      <x v="12"/>
    </i>
    <i>
      <x v="13"/>
    </i>
    <i>
      <x v="14"/>
    </i>
    <i>
      <x v="15"/>
    </i>
    <i t="grand">
      <x/>
    </i>
  </colItems>
  <dataFields count="1">
    <dataField name="Sum of Sale Price" fld="3" baseField="0" baseItem="0"/>
  </dataFields>
  <chartFormats count="3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6"/>
          </reference>
        </references>
      </pivotArea>
    </chartFormat>
    <chartFormat chart="2" format="7" series="1">
      <pivotArea type="data" outline="0" fieldPosition="0">
        <references count="2">
          <reference field="4294967294" count="1" selected="0">
            <x v="0"/>
          </reference>
          <reference field="5" count="1" selected="0">
            <x v="7"/>
          </reference>
        </references>
      </pivotArea>
    </chartFormat>
    <chartFormat chart="2" format="8" series="1">
      <pivotArea type="data" outline="0" fieldPosition="0">
        <references count="2">
          <reference field="4294967294" count="1" selected="0">
            <x v="0"/>
          </reference>
          <reference field="5" count="1" selected="0">
            <x v="8"/>
          </reference>
        </references>
      </pivotArea>
    </chartFormat>
    <chartFormat chart="2" format="9" series="1">
      <pivotArea type="data" outline="0" fieldPosition="0">
        <references count="2">
          <reference field="4294967294" count="1" selected="0">
            <x v="0"/>
          </reference>
          <reference field="5" count="1" selected="0">
            <x v="9"/>
          </reference>
        </references>
      </pivotArea>
    </chartFormat>
    <chartFormat chart="2" format="10" series="1">
      <pivotArea type="data" outline="0" fieldPosition="0">
        <references count="2">
          <reference field="4294967294" count="1" selected="0">
            <x v="0"/>
          </reference>
          <reference field="5" count="1" selected="0">
            <x v="10"/>
          </reference>
        </references>
      </pivotArea>
    </chartFormat>
    <chartFormat chart="2" format="11" series="1">
      <pivotArea type="data" outline="0" fieldPosition="0">
        <references count="2">
          <reference field="4294967294" count="1" selected="0">
            <x v="0"/>
          </reference>
          <reference field="5" count="1" selected="0">
            <x v="11"/>
          </reference>
        </references>
      </pivotArea>
    </chartFormat>
    <chartFormat chart="2" format="12" series="1">
      <pivotArea type="data" outline="0" fieldPosition="0">
        <references count="2">
          <reference field="4294967294" count="1" selected="0">
            <x v="0"/>
          </reference>
          <reference field="5" count="1" selected="0">
            <x v="12"/>
          </reference>
        </references>
      </pivotArea>
    </chartFormat>
    <chartFormat chart="2" format="13" series="1">
      <pivotArea type="data" outline="0" fieldPosition="0">
        <references count="2">
          <reference field="4294967294" count="1" selected="0">
            <x v="0"/>
          </reference>
          <reference field="5" count="1" selected="0">
            <x v="13"/>
          </reference>
        </references>
      </pivotArea>
    </chartFormat>
    <chartFormat chart="2" format="14" series="1">
      <pivotArea type="data" outline="0" fieldPosition="0">
        <references count="2">
          <reference field="4294967294" count="1" selected="0">
            <x v="0"/>
          </reference>
          <reference field="5" count="1" selected="0">
            <x v="14"/>
          </reference>
        </references>
      </pivotArea>
    </chartFormat>
    <chartFormat chart="2" format="15" series="1">
      <pivotArea type="data" outline="0" fieldPosition="0">
        <references count="2">
          <reference field="4294967294" count="1" selected="0">
            <x v="0"/>
          </reference>
          <reference field="5" count="1" selected="0">
            <x v="15"/>
          </reference>
        </references>
      </pivotArea>
    </chartFormat>
    <chartFormat chart="4" format="32" series="1">
      <pivotArea type="data" outline="0" fieldPosition="0">
        <references count="2">
          <reference field="4294967294" count="1" selected="0">
            <x v="0"/>
          </reference>
          <reference field="5" count="1" selected="0">
            <x v="0"/>
          </reference>
        </references>
      </pivotArea>
    </chartFormat>
    <chartFormat chart="4" format="33" series="1">
      <pivotArea type="data" outline="0" fieldPosition="0">
        <references count="2">
          <reference field="4294967294" count="1" selected="0">
            <x v="0"/>
          </reference>
          <reference field="5" count="1" selected="0">
            <x v="1"/>
          </reference>
        </references>
      </pivotArea>
    </chartFormat>
    <chartFormat chart="4" format="34" series="1">
      <pivotArea type="data" outline="0" fieldPosition="0">
        <references count="2">
          <reference field="4294967294" count="1" selected="0">
            <x v="0"/>
          </reference>
          <reference field="5" count="1" selected="0">
            <x v="2"/>
          </reference>
        </references>
      </pivotArea>
    </chartFormat>
    <chartFormat chart="4" format="35" series="1">
      <pivotArea type="data" outline="0" fieldPosition="0">
        <references count="2">
          <reference field="4294967294" count="1" selected="0">
            <x v="0"/>
          </reference>
          <reference field="5" count="1" selected="0">
            <x v="3"/>
          </reference>
        </references>
      </pivotArea>
    </chartFormat>
    <chartFormat chart="4" format="36" series="1">
      <pivotArea type="data" outline="0" fieldPosition="0">
        <references count="2">
          <reference field="4294967294" count="1" selected="0">
            <x v="0"/>
          </reference>
          <reference field="5" count="1" selected="0">
            <x v="4"/>
          </reference>
        </references>
      </pivotArea>
    </chartFormat>
    <chartFormat chart="4" format="37" series="1">
      <pivotArea type="data" outline="0" fieldPosition="0">
        <references count="2">
          <reference field="4294967294" count="1" selected="0">
            <x v="0"/>
          </reference>
          <reference field="5" count="1" selected="0">
            <x v="5"/>
          </reference>
        </references>
      </pivotArea>
    </chartFormat>
    <chartFormat chart="4" format="38" series="1">
      <pivotArea type="data" outline="0" fieldPosition="0">
        <references count="2">
          <reference field="4294967294" count="1" selected="0">
            <x v="0"/>
          </reference>
          <reference field="5" count="1" selected="0">
            <x v="6"/>
          </reference>
        </references>
      </pivotArea>
    </chartFormat>
    <chartFormat chart="4" format="39" series="1">
      <pivotArea type="data" outline="0" fieldPosition="0">
        <references count="2">
          <reference field="4294967294" count="1" selected="0">
            <x v="0"/>
          </reference>
          <reference field="5" count="1" selected="0">
            <x v="7"/>
          </reference>
        </references>
      </pivotArea>
    </chartFormat>
    <chartFormat chart="4" format="40" series="1">
      <pivotArea type="data" outline="0" fieldPosition="0">
        <references count="2">
          <reference field="4294967294" count="1" selected="0">
            <x v="0"/>
          </reference>
          <reference field="5" count="1" selected="0">
            <x v="8"/>
          </reference>
        </references>
      </pivotArea>
    </chartFormat>
    <chartFormat chart="4" format="41" series="1">
      <pivotArea type="data" outline="0" fieldPosition="0">
        <references count="2">
          <reference field="4294967294" count="1" selected="0">
            <x v="0"/>
          </reference>
          <reference field="5" count="1" selected="0">
            <x v="9"/>
          </reference>
        </references>
      </pivotArea>
    </chartFormat>
    <chartFormat chart="4" format="42" series="1">
      <pivotArea type="data" outline="0" fieldPosition="0">
        <references count="2">
          <reference field="4294967294" count="1" selected="0">
            <x v="0"/>
          </reference>
          <reference field="5" count="1" selected="0">
            <x v="10"/>
          </reference>
        </references>
      </pivotArea>
    </chartFormat>
    <chartFormat chart="4" format="43" series="1">
      <pivotArea type="data" outline="0" fieldPosition="0">
        <references count="2">
          <reference field="4294967294" count="1" selected="0">
            <x v="0"/>
          </reference>
          <reference field="5" count="1" selected="0">
            <x v="11"/>
          </reference>
        </references>
      </pivotArea>
    </chartFormat>
    <chartFormat chart="4" format="44" series="1">
      <pivotArea type="data" outline="0" fieldPosition="0">
        <references count="2">
          <reference field="4294967294" count="1" selected="0">
            <x v="0"/>
          </reference>
          <reference field="5" count="1" selected="0">
            <x v="12"/>
          </reference>
        </references>
      </pivotArea>
    </chartFormat>
    <chartFormat chart="4" format="45" series="1">
      <pivotArea type="data" outline="0" fieldPosition="0">
        <references count="2">
          <reference field="4294967294" count="1" selected="0">
            <x v="0"/>
          </reference>
          <reference field="5" count="1" selected="0">
            <x v="13"/>
          </reference>
        </references>
      </pivotArea>
    </chartFormat>
    <chartFormat chart="4" format="46" series="1">
      <pivotArea type="data" outline="0" fieldPosition="0">
        <references count="2">
          <reference field="4294967294" count="1" selected="0">
            <x v="0"/>
          </reference>
          <reference field="5" count="1" selected="0">
            <x v="14"/>
          </reference>
        </references>
      </pivotArea>
    </chartFormat>
    <chartFormat chart="4" format="47" series="1">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3"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Price" sourceName="Sale Price">
  <pivotTables>
    <pivotTable tabId="2" name="PivotTable1"/>
    <pivotTable tabId="4" name="PivotTable2"/>
    <pivotTable tabId="5" name="PivotTable3"/>
    <pivotTable tabId="5" name="PivotTable4"/>
    <pivotTable tabId="7" name="PivotTable5"/>
  </pivotTables>
  <data>
    <tabular pivotCacheId="1">
      <items count="24">
        <i x="21" s="1"/>
        <i x="22" s="1"/>
        <i x="5" s="1"/>
        <i x="4" s="1"/>
        <i x="11" s="1"/>
        <i x="23" s="1"/>
        <i x="0" s="1"/>
        <i x="20" s="1"/>
        <i x="16" s="1"/>
        <i x="14" s="1"/>
        <i x="19" s="1"/>
        <i x="8" s="1"/>
        <i x="17" s="1"/>
        <i x="2" s="1"/>
        <i x="1" s="1"/>
        <i x="3" s="1"/>
        <i x="10" s="1"/>
        <i x="18" s="1"/>
        <i x="7" s="1"/>
        <i x="9" s="1"/>
        <i x="15" s="1"/>
        <i x="13" s="1"/>
        <i x="6"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m" sourceName="Ram">
  <pivotTables>
    <pivotTable tabId="2" name="PivotTable1"/>
    <pivotTable tabId="4" name="PivotTable2"/>
    <pivotTable tabId="5" name="PivotTable3"/>
    <pivotTable tabId="5" name="PivotTable4"/>
    <pivotTable tabId="7" name="PivotTable5"/>
  </pivotTables>
  <data>
    <tabular pivotCacheId="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Price" cache="Slicer_Sale_Price" caption="Sale Price" style="SlicerStyleDark3" rowHeight="241300"/>
  <slicer name="Ram" cache="Slicer_Ram" caption="Ram" style="SlicerStyleDark3" rowHeight="241300"/>
</slicers>
</file>

<file path=xl/tables/table1.xml><?xml version="1.0" encoding="utf-8"?>
<table xmlns="http://schemas.openxmlformats.org/spreadsheetml/2006/main" id="2" name="Table2" displayName="Table2" ref="A1:K63" totalsRowShown="0">
  <autoFilter ref="A1:K63"/>
  <sortState ref="A2:K63">
    <sortCondition descending="1" ref="G1:G63"/>
  </sortState>
  <tableColumns count="11">
    <tableColumn id="1" name="Product Name"/>
    <tableColumn id="2" name="Product URL"/>
    <tableColumn id="3" name="Brand"/>
    <tableColumn id="4" name="Sale Price" dataDxfId="5"/>
    <tableColumn id="5" name="Mrp" dataDxfId="4"/>
    <tableColumn id="6" name="Discount Percentage" dataDxfId="3" dataCellStyle="Percent"/>
    <tableColumn id="7" name="Number Of Ratings"/>
    <tableColumn id="8" name="Number Of Reviews"/>
    <tableColumn id="9" name="Upc"/>
    <tableColumn id="10" name="Star Rating"/>
    <tableColumn id="11" name="Ram"/>
  </tableColumns>
  <tableStyleInfo name="TableStyleMedium16" showFirstColumn="0" showLastColumn="0" showRowStripes="1" showColumnStripes="0"/>
</table>
</file>

<file path=xl/tables/table2.xml><?xml version="1.0" encoding="utf-8"?>
<table xmlns="http://schemas.openxmlformats.org/spreadsheetml/2006/main" id="1" name="Table22" displayName="Table22" ref="A1:K63" totalsRowShown="0">
  <autoFilter ref="A1:K63"/>
  <sortState ref="A2:K63">
    <sortCondition descending="1" ref="G1:G63"/>
  </sortState>
  <tableColumns count="11">
    <tableColumn id="1" name="Product Name"/>
    <tableColumn id="2" name="Product URL"/>
    <tableColumn id="3" name="Brand"/>
    <tableColumn id="4" name="Sale Price" dataDxfId="2"/>
    <tableColumn id="5" name="Mrp" dataDxfId="1"/>
    <tableColumn id="6" name="Discount Percentage" dataDxfId="0" dataCellStyle="Percent"/>
    <tableColumn id="7" name="Number Of Ratings"/>
    <tableColumn id="8" name="Number Of Reviews"/>
    <tableColumn id="9" name="Upc"/>
    <tableColumn id="10" name="Star Rating"/>
    <tableColumn id="11" name="Ram"/>
  </tableColumns>
  <tableStyleInfo name="TableStyleMedium16"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Paper">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Paper">
      <a:majorFont>
        <a:latin typeface="Constantia"/>
        <a:ea typeface=""/>
        <a:cs typeface=""/>
        <a:font script="Jpan" typeface="HG明朝E"/>
        <a:font script="Hang" typeface="궁서"/>
        <a:font script="Hans" typeface="华文新魏"/>
        <a:font script="Hant" typeface="標楷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onstantia"/>
        <a:ea typeface=""/>
        <a:cs typeface=""/>
        <a:font script="Jpan" typeface="HG明朝E"/>
        <a:font script="Hang" typeface="궁서"/>
        <a:font script="Hans" typeface="华文新魏"/>
        <a:font script="Hant" typeface="標楷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Paper">
      <a:fillStyleLst>
        <a:solidFill>
          <a:schemeClr val="phClr"/>
        </a:solidFill>
        <a:blipFill>
          <a:blip xmlns:r="http://schemas.openxmlformats.org/officeDocument/2006/relationships" r:embed="rId1">
            <a:duotone>
              <a:schemeClr val="phClr">
                <a:shade val="63000"/>
                <a:tint val="82000"/>
              </a:schemeClr>
              <a:schemeClr val="phClr">
                <a:tint val="10000"/>
                <a:satMod val="400000"/>
              </a:schemeClr>
            </a:duotone>
          </a:blip>
          <a:tile tx="0" ty="0" sx="40000" sy="40000" flip="none" algn="tl"/>
        </a:blipFill>
        <a:blipFill>
          <a:blip xmlns:r="http://schemas.openxmlformats.org/officeDocument/2006/relationships" r:embed="rId1">
            <a:duotone>
              <a:schemeClr val="phClr">
                <a:shade val="40000"/>
              </a:schemeClr>
              <a:schemeClr val="phClr">
                <a:tint val="42000"/>
              </a:schemeClr>
            </a:duotone>
          </a:blip>
          <a:tile tx="0" ty="0" sx="40000" sy="40000" flip="none" algn="tl"/>
        </a:blipFill>
      </a:fillStyleLst>
      <a:lnStyleLst>
        <a:ln w="12700" cap="flat" cmpd="sng" algn="ctr">
          <a:solidFill>
            <a:schemeClr val="phClr"/>
          </a:solidFill>
          <a:prstDash val="solid"/>
        </a:ln>
        <a:ln w="38100" cap="flat" cmpd="sng" algn="ctr">
          <a:solidFill>
            <a:schemeClr val="phClr"/>
          </a:solidFill>
          <a:prstDash val="solid"/>
        </a:ln>
        <a:ln w="63500" cap="flat" cmpd="sng" algn="ctr">
          <a:solidFill>
            <a:schemeClr val="phClr"/>
          </a:solidFill>
          <a:prstDash val="solid"/>
        </a:ln>
      </a:lnStyleLst>
      <a:effectStyleLst>
        <a:effectStyle>
          <a:effectLst>
            <a:outerShdw blurRad="95000" rotWithShape="0">
              <a:srgbClr val="000000">
                <a:alpha val="50000"/>
              </a:srgbClr>
            </a:outerShdw>
            <a:softEdge rad="12700"/>
          </a:effectLst>
        </a:effectStyle>
        <a:effectStyle>
          <a:effectLst>
            <a:outerShdw blurRad="95000" rotWithShape="0">
              <a:srgbClr val="000000">
                <a:alpha val="50000"/>
              </a:srgbClr>
            </a:outerShdw>
            <a:softEdge rad="12700"/>
          </a:effectLst>
        </a:effectStyle>
        <a:effectStyle>
          <a:effectLst>
            <a:outerShdw blurRad="95000" algn="tl" rotWithShape="0">
              <a:srgbClr val="000000">
                <a:alpha val="50000"/>
              </a:srgbClr>
            </a:outerShdw>
          </a:effectLst>
          <a:scene3d>
            <a:camera prst="orthographicFront"/>
            <a:lightRig rig="soft" dir="t">
              <a:rot lat="0" lon="0" rev="18000000"/>
            </a:lightRig>
          </a:scene3d>
          <a:sp3d prstMaterial="dkEdge">
            <a:bevelT w="73660" h="44450" prst="riblet"/>
          </a:sp3d>
        </a:effectStyle>
      </a:effectStyleLst>
      <a:bgFillStyleLst>
        <a:solidFill>
          <a:schemeClr val="phClr"/>
        </a:solidFill>
        <a:blipFill>
          <a:blip xmlns:r="http://schemas.openxmlformats.org/officeDocument/2006/relationships" r:embed="rId1">
            <a:duotone>
              <a:schemeClr val="phClr">
                <a:shade val="55000"/>
                <a:alpha val="20000"/>
              </a:schemeClr>
              <a:schemeClr val="phClr">
                <a:tint val="40000"/>
                <a:shade val="90000"/>
                <a:satMod val="60000"/>
                <a:alpha val="20000"/>
              </a:schemeClr>
            </a:duotone>
          </a:blip>
          <a:tile tx="0" ty="0" sx="58000" sy="38000" flip="none" algn="tl"/>
        </a:blipFill>
        <a:blipFill>
          <a:blip xmlns:r="http://schemas.openxmlformats.org/officeDocument/2006/relationships" r:embed="rId2">
            <a:duotone>
              <a:schemeClr val="phClr">
                <a:shade val="12000"/>
                <a:satMod val="240000"/>
              </a:schemeClr>
              <a:schemeClr val="phClr">
                <a:tint val="6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P28" sqref="P28"/>
    </sheetView>
  </sheetViews>
  <sheetFormatPr defaultRowHeight="15" x14ac:dyDescent="0.25"/>
  <cols>
    <col min="1" max="1" width="59" customWidth="1"/>
    <col min="2" max="2" width="25.375" customWidth="1"/>
    <col min="3" max="3" width="16.25" customWidth="1"/>
  </cols>
  <sheetData>
    <row r="2" spans="1:2" x14ac:dyDescent="0.25">
      <c r="A2" s="12" t="s">
        <v>221</v>
      </c>
    </row>
    <row r="3" spans="1:2" x14ac:dyDescent="0.25">
      <c r="A3" s="10" t="s">
        <v>216</v>
      </c>
      <c r="B3" t="s">
        <v>219</v>
      </c>
    </row>
    <row r="4" spans="1:2" x14ac:dyDescent="0.25">
      <c r="A4" s="11" t="s">
        <v>172</v>
      </c>
      <c r="B4" s="2">
        <v>95807</v>
      </c>
    </row>
    <row r="5" spans="1:2" x14ac:dyDescent="0.25">
      <c r="A5" s="11" t="s">
        <v>84</v>
      </c>
      <c r="B5" s="2">
        <v>95909</v>
      </c>
    </row>
    <row r="6" spans="1:2" x14ac:dyDescent="0.25">
      <c r="A6" s="11" t="s">
        <v>178</v>
      </c>
      <c r="B6" s="2">
        <v>95807</v>
      </c>
    </row>
    <row r="7" spans="1:2" x14ac:dyDescent="0.25">
      <c r="A7" s="11" t="s">
        <v>181</v>
      </c>
      <c r="B7" s="2">
        <v>95909</v>
      </c>
    </row>
    <row r="8" spans="1:2" x14ac:dyDescent="0.25">
      <c r="A8" s="11" t="s">
        <v>187</v>
      </c>
      <c r="B8" s="2">
        <v>95909</v>
      </c>
    </row>
    <row r="9" spans="1:2" x14ac:dyDescent="0.25">
      <c r="A9" s="11" t="s">
        <v>175</v>
      </c>
      <c r="B9" s="2">
        <v>95909</v>
      </c>
    </row>
    <row r="10" spans="1:2" x14ac:dyDescent="0.25">
      <c r="A10" s="11" t="s">
        <v>217</v>
      </c>
      <c r="B10" s="2">
        <v>575250</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C1" workbookViewId="0">
      <selection activeCell="O16" sqref="O16"/>
    </sheetView>
  </sheetViews>
  <sheetFormatPr defaultRowHeight="15" x14ac:dyDescent="0.25"/>
  <cols>
    <col min="1" max="1" width="68.25" customWidth="1"/>
    <col min="2" max="2" width="122.25" customWidth="1"/>
    <col min="3" max="3" width="8.625" customWidth="1"/>
    <col min="6" max="6" width="22" customWidth="1"/>
    <col min="7" max="7" width="20.625" customWidth="1"/>
    <col min="8" max="8" width="21" customWidth="1"/>
    <col min="9" max="9" width="23.25" customWidth="1"/>
    <col min="10" max="10" width="13.25" customWidth="1"/>
    <col min="11" max="11" width="7.25" customWidth="1"/>
  </cols>
  <sheetData>
    <row r="1" spans="1:11" x14ac:dyDescent="0.25">
      <c r="A1" t="s">
        <v>0</v>
      </c>
      <c r="B1" t="s">
        <v>1</v>
      </c>
      <c r="C1" t="s">
        <v>2</v>
      </c>
      <c r="D1" s="1" t="s">
        <v>3</v>
      </c>
      <c r="E1" s="1" t="s">
        <v>4</v>
      </c>
      <c r="F1" s="3" t="s">
        <v>5</v>
      </c>
      <c r="G1" t="s">
        <v>6</v>
      </c>
      <c r="H1" t="s">
        <v>7</v>
      </c>
      <c r="I1" t="s">
        <v>8</v>
      </c>
      <c r="J1" t="s">
        <v>9</v>
      </c>
      <c r="K1" t="s">
        <v>10</v>
      </c>
    </row>
    <row r="2" spans="1:11" x14ac:dyDescent="0.25">
      <c r="A2" t="s">
        <v>84</v>
      </c>
      <c r="B2" t="s">
        <v>85</v>
      </c>
      <c r="C2" t="s">
        <v>13</v>
      </c>
      <c r="D2" s="1">
        <v>44999</v>
      </c>
      <c r="E2" s="1">
        <v>54900</v>
      </c>
      <c r="F2" s="3">
        <v>18</v>
      </c>
      <c r="G2">
        <v>95909</v>
      </c>
      <c r="H2">
        <v>8161</v>
      </c>
      <c r="I2" t="s">
        <v>86</v>
      </c>
      <c r="J2">
        <v>4.5</v>
      </c>
      <c r="K2" t="s">
        <v>15</v>
      </c>
    </row>
    <row r="3" spans="1:11" x14ac:dyDescent="0.25">
      <c r="A3" t="s">
        <v>175</v>
      </c>
      <c r="B3" t="s">
        <v>176</v>
      </c>
      <c r="C3" t="s">
        <v>13</v>
      </c>
      <c r="D3" s="1">
        <v>34999</v>
      </c>
      <c r="E3" s="1">
        <v>44900</v>
      </c>
      <c r="F3" s="3">
        <v>22</v>
      </c>
      <c r="G3">
        <v>95909</v>
      </c>
      <c r="H3">
        <v>8161</v>
      </c>
      <c r="I3" t="s">
        <v>177</v>
      </c>
      <c r="J3">
        <v>4.5</v>
      </c>
      <c r="K3" t="s">
        <v>15</v>
      </c>
    </row>
    <row r="4" spans="1:11" x14ac:dyDescent="0.25">
      <c r="A4" t="s">
        <v>181</v>
      </c>
      <c r="B4" t="s">
        <v>182</v>
      </c>
      <c r="C4" t="s">
        <v>13</v>
      </c>
      <c r="D4" s="1">
        <v>34999</v>
      </c>
      <c r="E4" s="1">
        <v>44900</v>
      </c>
      <c r="F4" s="3">
        <v>22</v>
      </c>
      <c r="G4">
        <v>95909</v>
      </c>
      <c r="H4">
        <v>8161</v>
      </c>
      <c r="I4" t="s">
        <v>183</v>
      </c>
      <c r="J4">
        <v>4.5</v>
      </c>
      <c r="K4" t="s">
        <v>15</v>
      </c>
    </row>
    <row r="5" spans="1:11" x14ac:dyDescent="0.25">
      <c r="A5" t="s">
        <v>187</v>
      </c>
      <c r="B5" t="s">
        <v>188</v>
      </c>
      <c r="C5" t="s">
        <v>13</v>
      </c>
      <c r="D5" s="1">
        <v>29999</v>
      </c>
      <c r="E5" s="1">
        <v>39900</v>
      </c>
      <c r="F5" s="3">
        <v>24</v>
      </c>
      <c r="G5">
        <v>95909</v>
      </c>
      <c r="H5">
        <v>8161</v>
      </c>
      <c r="I5" t="s">
        <v>189</v>
      </c>
      <c r="J5">
        <v>4.5</v>
      </c>
      <c r="K5" t="s">
        <v>40</v>
      </c>
    </row>
    <row r="6" spans="1:11" x14ac:dyDescent="0.25">
      <c r="A6" t="s">
        <v>178</v>
      </c>
      <c r="B6" t="s">
        <v>179</v>
      </c>
      <c r="C6" t="s">
        <v>13</v>
      </c>
      <c r="D6" s="1">
        <v>34999</v>
      </c>
      <c r="E6" s="1">
        <v>44900</v>
      </c>
      <c r="F6" s="3">
        <v>22</v>
      </c>
      <c r="G6">
        <v>95807</v>
      </c>
      <c r="H6">
        <v>8154</v>
      </c>
      <c r="I6" t="s">
        <v>180</v>
      </c>
      <c r="J6">
        <v>4.5</v>
      </c>
      <c r="K6" t="s">
        <v>15</v>
      </c>
    </row>
    <row r="7" spans="1:11" x14ac:dyDescent="0.25">
      <c r="A7" t="s">
        <v>172</v>
      </c>
      <c r="B7" t="s">
        <v>173</v>
      </c>
      <c r="C7" t="s">
        <v>13</v>
      </c>
      <c r="D7" s="1">
        <v>29999</v>
      </c>
      <c r="E7" s="1">
        <v>39900</v>
      </c>
      <c r="F7" s="3">
        <v>24</v>
      </c>
      <c r="G7">
        <v>95807</v>
      </c>
      <c r="H7">
        <v>8154</v>
      </c>
      <c r="I7" t="s">
        <v>174</v>
      </c>
      <c r="J7">
        <v>4.5</v>
      </c>
      <c r="K7" t="s">
        <v>15</v>
      </c>
    </row>
    <row r="8" spans="1:11" x14ac:dyDescent="0.25">
      <c r="A8" t="s">
        <v>47</v>
      </c>
      <c r="B8" t="s">
        <v>48</v>
      </c>
      <c r="C8" t="s">
        <v>13</v>
      </c>
      <c r="D8" s="1">
        <v>41999</v>
      </c>
      <c r="E8" s="1">
        <v>52900</v>
      </c>
      <c r="F8" s="3">
        <v>20</v>
      </c>
      <c r="G8">
        <v>79582</v>
      </c>
      <c r="H8">
        <v>6804</v>
      </c>
      <c r="I8" t="s">
        <v>49</v>
      </c>
      <c r="J8">
        <v>4.5999999999999996</v>
      </c>
      <c r="K8" t="s">
        <v>40</v>
      </c>
    </row>
    <row r="9" spans="1:11" x14ac:dyDescent="0.25">
      <c r="A9" t="s">
        <v>41</v>
      </c>
      <c r="B9" t="s">
        <v>42</v>
      </c>
      <c r="C9" t="s">
        <v>13</v>
      </c>
      <c r="D9" s="1">
        <v>41999</v>
      </c>
      <c r="E9" s="1">
        <v>52900</v>
      </c>
      <c r="F9" s="3">
        <v>20</v>
      </c>
      <c r="G9">
        <v>79512</v>
      </c>
      <c r="H9">
        <v>6796</v>
      </c>
      <c r="I9" t="s">
        <v>43</v>
      </c>
      <c r="J9">
        <v>4.5999999999999996</v>
      </c>
      <c r="K9" t="s">
        <v>40</v>
      </c>
    </row>
    <row r="10" spans="1:11" x14ac:dyDescent="0.25">
      <c r="A10" t="s">
        <v>50</v>
      </c>
      <c r="B10" t="s">
        <v>51</v>
      </c>
      <c r="C10" t="s">
        <v>13</v>
      </c>
      <c r="D10" s="1">
        <v>41999</v>
      </c>
      <c r="E10" s="1">
        <v>52900</v>
      </c>
      <c r="F10" s="3">
        <v>20</v>
      </c>
      <c r="G10">
        <v>79512</v>
      </c>
      <c r="H10">
        <v>6796</v>
      </c>
      <c r="I10" t="s">
        <v>52</v>
      </c>
      <c r="J10">
        <v>4.5999999999999996</v>
      </c>
      <c r="K10" t="s">
        <v>53</v>
      </c>
    </row>
    <row r="11" spans="1:11" x14ac:dyDescent="0.25">
      <c r="A11" t="s">
        <v>54</v>
      </c>
      <c r="B11" t="s">
        <v>55</v>
      </c>
      <c r="C11" t="s">
        <v>13</v>
      </c>
      <c r="D11" s="1">
        <v>41999</v>
      </c>
      <c r="E11" s="1">
        <v>52900</v>
      </c>
      <c r="F11" s="3">
        <v>20</v>
      </c>
      <c r="G11">
        <v>79512</v>
      </c>
      <c r="H11">
        <v>6796</v>
      </c>
      <c r="I11" t="s">
        <v>56</v>
      </c>
      <c r="J11">
        <v>4.5999999999999996</v>
      </c>
      <c r="K11" t="s">
        <v>40</v>
      </c>
    </row>
    <row r="12" spans="1:11" x14ac:dyDescent="0.25">
      <c r="A12" t="s">
        <v>44</v>
      </c>
      <c r="B12" t="s">
        <v>45</v>
      </c>
      <c r="C12" t="s">
        <v>13</v>
      </c>
      <c r="D12" s="1">
        <v>39999</v>
      </c>
      <c r="E12" s="1">
        <v>47900</v>
      </c>
      <c r="F12" s="3">
        <v>16</v>
      </c>
      <c r="G12">
        <v>79512</v>
      </c>
      <c r="H12">
        <v>6796</v>
      </c>
      <c r="I12" t="s">
        <v>46</v>
      </c>
      <c r="J12">
        <v>4.5999999999999996</v>
      </c>
      <c r="K12" t="s">
        <v>40</v>
      </c>
    </row>
    <row r="13" spans="1:11" x14ac:dyDescent="0.25">
      <c r="A13" t="s">
        <v>166</v>
      </c>
      <c r="B13" t="s">
        <v>167</v>
      </c>
      <c r="C13" t="s">
        <v>13</v>
      </c>
      <c r="D13" s="1">
        <v>54999</v>
      </c>
      <c r="E13" s="1">
        <v>59900</v>
      </c>
      <c r="F13" s="3">
        <v>8</v>
      </c>
      <c r="G13">
        <v>43707</v>
      </c>
      <c r="H13">
        <v>3357</v>
      </c>
      <c r="I13" t="s">
        <v>168</v>
      </c>
      <c r="J13">
        <v>4.5999999999999996</v>
      </c>
      <c r="K13" t="s">
        <v>40</v>
      </c>
    </row>
    <row r="14" spans="1:11" x14ac:dyDescent="0.25">
      <c r="A14" t="s">
        <v>169</v>
      </c>
      <c r="B14" t="s">
        <v>170</v>
      </c>
      <c r="C14" t="s">
        <v>13</v>
      </c>
      <c r="D14" s="1">
        <v>54999</v>
      </c>
      <c r="E14" s="1">
        <v>59900</v>
      </c>
      <c r="F14" s="3">
        <v>8</v>
      </c>
      <c r="G14">
        <v>43707</v>
      </c>
      <c r="H14">
        <v>3357</v>
      </c>
      <c r="I14" t="s">
        <v>171</v>
      </c>
      <c r="J14">
        <v>4.5999999999999996</v>
      </c>
      <c r="K14" t="s">
        <v>40</v>
      </c>
    </row>
    <row r="15" spans="1:11" x14ac:dyDescent="0.25">
      <c r="A15" t="s">
        <v>184</v>
      </c>
      <c r="B15" t="s">
        <v>185</v>
      </c>
      <c r="C15" t="s">
        <v>13</v>
      </c>
      <c r="D15" s="1">
        <v>54999</v>
      </c>
      <c r="E15" s="1">
        <v>59900</v>
      </c>
      <c r="F15" s="3">
        <v>8</v>
      </c>
      <c r="G15">
        <v>43470</v>
      </c>
      <c r="H15">
        <v>3331</v>
      </c>
      <c r="I15" t="s">
        <v>186</v>
      </c>
      <c r="J15">
        <v>4.5999999999999996</v>
      </c>
      <c r="K15" t="s">
        <v>40</v>
      </c>
    </row>
    <row r="16" spans="1:11" x14ac:dyDescent="0.25">
      <c r="A16" t="s">
        <v>190</v>
      </c>
      <c r="B16" t="s">
        <v>191</v>
      </c>
      <c r="C16" t="s">
        <v>13</v>
      </c>
      <c r="D16" s="1">
        <v>46999</v>
      </c>
      <c r="E16" s="1">
        <v>54900</v>
      </c>
      <c r="F16" s="3">
        <v>14</v>
      </c>
      <c r="G16">
        <v>43470</v>
      </c>
      <c r="H16">
        <v>3331</v>
      </c>
      <c r="I16" t="s">
        <v>192</v>
      </c>
      <c r="J16">
        <v>4.5999999999999996</v>
      </c>
      <c r="K16" t="s">
        <v>40</v>
      </c>
    </row>
    <row r="17" spans="1:11" x14ac:dyDescent="0.25">
      <c r="A17" t="s">
        <v>193</v>
      </c>
      <c r="B17" t="s">
        <v>194</v>
      </c>
      <c r="C17" t="s">
        <v>13</v>
      </c>
      <c r="D17" s="1">
        <v>46999</v>
      </c>
      <c r="E17" s="1">
        <v>54900</v>
      </c>
      <c r="F17" s="3">
        <v>14</v>
      </c>
      <c r="G17">
        <v>43470</v>
      </c>
      <c r="H17">
        <v>3331</v>
      </c>
      <c r="I17" t="s">
        <v>195</v>
      </c>
      <c r="J17">
        <v>4.5999999999999996</v>
      </c>
      <c r="K17" t="s">
        <v>40</v>
      </c>
    </row>
    <row r="18" spans="1:11" x14ac:dyDescent="0.25">
      <c r="A18" t="s">
        <v>196</v>
      </c>
      <c r="B18" t="s">
        <v>197</v>
      </c>
      <c r="C18" t="s">
        <v>13</v>
      </c>
      <c r="D18" s="1">
        <v>46999</v>
      </c>
      <c r="E18" s="1">
        <v>54900</v>
      </c>
      <c r="F18" s="3">
        <v>14</v>
      </c>
      <c r="G18">
        <v>43470</v>
      </c>
      <c r="H18">
        <v>3331</v>
      </c>
      <c r="I18" t="s">
        <v>198</v>
      </c>
      <c r="J18">
        <v>4.5999999999999996</v>
      </c>
      <c r="K18" t="s">
        <v>40</v>
      </c>
    </row>
    <row r="19" spans="1:11" x14ac:dyDescent="0.25">
      <c r="A19" t="s">
        <v>199</v>
      </c>
      <c r="B19" t="s">
        <v>200</v>
      </c>
      <c r="C19" t="s">
        <v>13</v>
      </c>
      <c r="D19" s="1">
        <v>46999</v>
      </c>
      <c r="E19" s="1">
        <v>54900</v>
      </c>
      <c r="F19" s="3">
        <v>14</v>
      </c>
      <c r="G19">
        <v>43470</v>
      </c>
      <c r="H19">
        <v>3331</v>
      </c>
      <c r="I19" t="s">
        <v>201</v>
      </c>
      <c r="J19">
        <v>4.5999999999999996</v>
      </c>
      <c r="K19" t="s">
        <v>40</v>
      </c>
    </row>
    <row r="20" spans="1:11" x14ac:dyDescent="0.25">
      <c r="A20" t="s">
        <v>22</v>
      </c>
      <c r="B20" t="s">
        <v>23</v>
      </c>
      <c r="C20" t="s">
        <v>13</v>
      </c>
      <c r="D20" s="1">
        <v>77000</v>
      </c>
      <c r="E20" s="1">
        <v>77000</v>
      </c>
      <c r="F20" s="3">
        <v>0</v>
      </c>
      <c r="G20">
        <v>11202</v>
      </c>
      <c r="H20">
        <v>794</v>
      </c>
      <c r="I20" t="s">
        <v>24</v>
      </c>
      <c r="J20">
        <v>4.5</v>
      </c>
      <c r="K20" t="s">
        <v>15</v>
      </c>
    </row>
    <row r="21" spans="1:11" x14ac:dyDescent="0.25">
      <c r="A21" t="s">
        <v>25</v>
      </c>
      <c r="B21" t="s">
        <v>26</v>
      </c>
      <c r="C21" t="s">
        <v>13</v>
      </c>
      <c r="D21" s="1">
        <v>77000</v>
      </c>
      <c r="E21" s="1">
        <v>77000</v>
      </c>
      <c r="F21" s="3">
        <v>0</v>
      </c>
      <c r="G21">
        <v>11202</v>
      </c>
      <c r="H21">
        <v>794</v>
      </c>
      <c r="I21" t="s">
        <v>27</v>
      </c>
      <c r="J21">
        <v>4.5</v>
      </c>
      <c r="K21" t="s">
        <v>15</v>
      </c>
    </row>
    <row r="22" spans="1:11" x14ac:dyDescent="0.25">
      <c r="A22" t="s">
        <v>34</v>
      </c>
      <c r="B22" t="s">
        <v>35</v>
      </c>
      <c r="C22" t="s">
        <v>13</v>
      </c>
      <c r="D22" s="1">
        <v>77000</v>
      </c>
      <c r="E22" s="1">
        <v>77000</v>
      </c>
      <c r="F22" s="3">
        <v>0</v>
      </c>
      <c r="G22">
        <v>11202</v>
      </c>
      <c r="H22">
        <v>794</v>
      </c>
      <c r="I22" t="s">
        <v>36</v>
      </c>
      <c r="J22">
        <v>4.5</v>
      </c>
      <c r="K22" t="s">
        <v>15</v>
      </c>
    </row>
    <row r="23" spans="1:11" x14ac:dyDescent="0.25">
      <c r="A23" t="s">
        <v>72</v>
      </c>
      <c r="B23" t="s">
        <v>73</v>
      </c>
      <c r="C23" t="s">
        <v>13</v>
      </c>
      <c r="D23" s="1">
        <v>117900</v>
      </c>
      <c r="E23" s="1">
        <v>140300</v>
      </c>
      <c r="F23" s="3">
        <v>15</v>
      </c>
      <c r="G23">
        <v>7088</v>
      </c>
      <c r="H23">
        <v>523</v>
      </c>
      <c r="I23" t="s">
        <v>74</v>
      </c>
      <c r="J23">
        <v>4.5999999999999996</v>
      </c>
      <c r="K23" t="s">
        <v>40</v>
      </c>
    </row>
    <row r="24" spans="1:11" x14ac:dyDescent="0.25">
      <c r="A24" t="s">
        <v>78</v>
      </c>
      <c r="B24" t="s">
        <v>79</v>
      </c>
      <c r="C24" t="s">
        <v>13</v>
      </c>
      <c r="D24" s="1">
        <v>117900</v>
      </c>
      <c r="E24" s="1">
        <v>140300</v>
      </c>
      <c r="F24" s="3">
        <v>15</v>
      </c>
      <c r="G24">
        <v>7088</v>
      </c>
      <c r="H24">
        <v>523</v>
      </c>
      <c r="I24" t="s">
        <v>80</v>
      </c>
      <c r="J24">
        <v>4.5999999999999996</v>
      </c>
      <c r="K24" t="s">
        <v>40</v>
      </c>
    </row>
    <row r="25" spans="1:11" x14ac:dyDescent="0.25">
      <c r="A25" t="s">
        <v>69</v>
      </c>
      <c r="B25" t="s">
        <v>70</v>
      </c>
      <c r="C25" t="s">
        <v>13</v>
      </c>
      <c r="D25" s="1">
        <v>74999</v>
      </c>
      <c r="E25" s="1">
        <v>106600</v>
      </c>
      <c r="F25" s="3">
        <v>29</v>
      </c>
      <c r="G25">
        <v>7088</v>
      </c>
      <c r="H25">
        <v>523</v>
      </c>
      <c r="I25" t="s">
        <v>71</v>
      </c>
      <c r="J25">
        <v>4.5999999999999996</v>
      </c>
      <c r="K25" t="s">
        <v>40</v>
      </c>
    </row>
    <row r="26" spans="1:11" x14ac:dyDescent="0.25">
      <c r="A26" t="s">
        <v>81</v>
      </c>
      <c r="B26" t="s">
        <v>82</v>
      </c>
      <c r="C26" t="s">
        <v>13</v>
      </c>
      <c r="D26" s="1">
        <v>99900</v>
      </c>
      <c r="E26" s="1">
        <v>121300</v>
      </c>
      <c r="F26" s="3">
        <v>17</v>
      </c>
      <c r="G26">
        <v>7081</v>
      </c>
      <c r="H26">
        <v>522</v>
      </c>
      <c r="I26" t="s">
        <v>83</v>
      </c>
      <c r="J26">
        <v>4.5999999999999996</v>
      </c>
      <c r="K26" t="s">
        <v>40</v>
      </c>
    </row>
    <row r="27" spans="1:11" x14ac:dyDescent="0.25">
      <c r="A27" t="s">
        <v>16</v>
      </c>
      <c r="B27" t="s">
        <v>17</v>
      </c>
      <c r="C27" t="s">
        <v>13</v>
      </c>
      <c r="D27" s="1">
        <v>84900</v>
      </c>
      <c r="E27" s="1">
        <v>84900</v>
      </c>
      <c r="F27" s="3">
        <v>0</v>
      </c>
      <c r="G27">
        <v>3431</v>
      </c>
      <c r="H27">
        <v>356</v>
      </c>
      <c r="I27" t="s">
        <v>18</v>
      </c>
      <c r="J27">
        <v>4.5999999999999996</v>
      </c>
      <c r="K27" t="s">
        <v>15</v>
      </c>
    </row>
    <row r="28" spans="1:11" x14ac:dyDescent="0.25">
      <c r="A28" t="s">
        <v>19</v>
      </c>
      <c r="B28" t="s">
        <v>20</v>
      </c>
      <c r="C28" t="s">
        <v>13</v>
      </c>
      <c r="D28" s="1">
        <v>84900</v>
      </c>
      <c r="E28" s="1">
        <v>84900</v>
      </c>
      <c r="F28" s="3">
        <v>0</v>
      </c>
      <c r="G28">
        <v>3431</v>
      </c>
      <c r="H28">
        <v>356</v>
      </c>
      <c r="I28" t="s">
        <v>21</v>
      </c>
      <c r="J28">
        <v>4.5999999999999996</v>
      </c>
      <c r="K28" t="s">
        <v>15</v>
      </c>
    </row>
    <row r="29" spans="1:11" x14ac:dyDescent="0.25">
      <c r="A29" t="s">
        <v>11</v>
      </c>
      <c r="B29" t="s">
        <v>12</v>
      </c>
      <c r="C29" t="s">
        <v>13</v>
      </c>
      <c r="D29" s="1">
        <v>49900</v>
      </c>
      <c r="E29" s="1">
        <v>49900</v>
      </c>
      <c r="F29" s="3">
        <v>0</v>
      </c>
      <c r="G29">
        <v>3431</v>
      </c>
      <c r="H29">
        <v>356</v>
      </c>
      <c r="I29" t="s">
        <v>14</v>
      </c>
      <c r="J29">
        <v>4.5999999999999996</v>
      </c>
      <c r="K29" t="s">
        <v>15</v>
      </c>
    </row>
    <row r="30" spans="1:11" x14ac:dyDescent="0.25">
      <c r="A30" t="s">
        <v>28</v>
      </c>
      <c r="B30" t="s">
        <v>29</v>
      </c>
      <c r="C30" t="s">
        <v>13</v>
      </c>
      <c r="D30" s="1">
        <v>49900</v>
      </c>
      <c r="E30" s="1">
        <v>49900</v>
      </c>
      <c r="F30" s="3">
        <v>0</v>
      </c>
      <c r="G30">
        <v>3431</v>
      </c>
      <c r="H30">
        <v>356</v>
      </c>
      <c r="I30" t="s">
        <v>30</v>
      </c>
      <c r="J30">
        <v>4.5999999999999996</v>
      </c>
      <c r="K30" t="s">
        <v>15</v>
      </c>
    </row>
    <row r="31" spans="1:11" x14ac:dyDescent="0.25">
      <c r="A31" t="s">
        <v>31</v>
      </c>
      <c r="B31" t="s">
        <v>32</v>
      </c>
      <c r="C31" t="s">
        <v>13</v>
      </c>
      <c r="D31" s="1">
        <v>49900</v>
      </c>
      <c r="E31" s="1">
        <v>49900</v>
      </c>
      <c r="F31" s="3">
        <v>0</v>
      </c>
      <c r="G31">
        <v>3431</v>
      </c>
      <c r="H31">
        <v>356</v>
      </c>
      <c r="I31" t="s">
        <v>33</v>
      </c>
      <c r="J31">
        <v>4.5999999999999996</v>
      </c>
      <c r="K31" t="s">
        <v>15</v>
      </c>
    </row>
    <row r="32" spans="1:11" x14ac:dyDescent="0.25">
      <c r="A32" t="s">
        <v>103</v>
      </c>
      <c r="B32" t="s">
        <v>104</v>
      </c>
      <c r="C32" t="s">
        <v>13</v>
      </c>
      <c r="D32" s="1">
        <v>75900</v>
      </c>
      <c r="E32" s="1">
        <v>84900</v>
      </c>
      <c r="F32" s="3">
        <v>10</v>
      </c>
      <c r="G32">
        <v>2101</v>
      </c>
      <c r="H32">
        <v>180</v>
      </c>
      <c r="I32" t="s">
        <v>105</v>
      </c>
      <c r="J32">
        <v>4.5999999999999996</v>
      </c>
      <c r="K32" t="s">
        <v>93</v>
      </c>
    </row>
    <row r="33" spans="1:11" x14ac:dyDescent="0.25">
      <c r="A33" t="s">
        <v>121</v>
      </c>
      <c r="B33" t="s">
        <v>122</v>
      </c>
      <c r="C33" t="s">
        <v>13</v>
      </c>
      <c r="D33" s="1">
        <v>75900</v>
      </c>
      <c r="E33" s="1">
        <v>84900</v>
      </c>
      <c r="F33" s="3">
        <v>10</v>
      </c>
      <c r="G33">
        <v>2101</v>
      </c>
      <c r="H33">
        <v>180</v>
      </c>
      <c r="I33" t="s">
        <v>123</v>
      </c>
      <c r="J33">
        <v>4.5999999999999996</v>
      </c>
      <c r="K33" t="s">
        <v>93</v>
      </c>
    </row>
    <row r="34" spans="1:11" x14ac:dyDescent="0.25">
      <c r="A34" t="s">
        <v>124</v>
      </c>
      <c r="B34" t="s">
        <v>125</v>
      </c>
      <c r="C34" t="s">
        <v>13</v>
      </c>
      <c r="D34" s="1">
        <v>75900</v>
      </c>
      <c r="E34" s="1">
        <v>84900</v>
      </c>
      <c r="F34" s="3">
        <v>10</v>
      </c>
      <c r="G34">
        <v>2101</v>
      </c>
      <c r="H34">
        <v>180</v>
      </c>
      <c r="I34" t="s">
        <v>126</v>
      </c>
      <c r="J34">
        <v>4.5999999999999996</v>
      </c>
      <c r="K34" t="s">
        <v>93</v>
      </c>
    </row>
    <row r="35" spans="1:11" x14ac:dyDescent="0.25">
      <c r="A35" t="s">
        <v>148</v>
      </c>
      <c r="B35" t="s">
        <v>149</v>
      </c>
      <c r="C35" t="s">
        <v>13</v>
      </c>
      <c r="D35" s="1">
        <v>75900</v>
      </c>
      <c r="E35" s="1">
        <v>84900</v>
      </c>
      <c r="F35" s="3">
        <v>10</v>
      </c>
      <c r="G35">
        <v>2101</v>
      </c>
      <c r="H35">
        <v>180</v>
      </c>
      <c r="I35" t="s">
        <v>150</v>
      </c>
      <c r="J35">
        <v>4.5999999999999996</v>
      </c>
      <c r="K35" t="s">
        <v>93</v>
      </c>
    </row>
    <row r="36" spans="1:11" x14ac:dyDescent="0.25">
      <c r="A36" t="s">
        <v>142</v>
      </c>
      <c r="B36" t="s">
        <v>143</v>
      </c>
      <c r="C36" t="s">
        <v>13</v>
      </c>
      <c r="D36" s="1">
        <v>70900</v>
      </c>
      <c r="E36" s="1">
        <v>79900</v>
      </c>
      <c r="F36" s="3">
        <v>11</v>
      </c>
      <c r="G36">
        <v>2101</v>
      </c>
      <c r="H36">
        <v>180</v>
      </c>
      <c r="I36" t="s">
        <v>144</v>
      </c>
      <c r="J36">
        <v>4.5999999999999996</v>
      </c>
      <c r="K36" t="s">
        <v>93</v>
      </c>
    </row>
    <row r="37" spans="1:11" x14ac:dyDescent="0.25">
      <c r="A37" t="s">
        <v>136</v>
      </c>
      <c r="B37" t="s">
        <v>137</v>
      </c>
      <c r="C37" t="s">
        <v>13</v>
      </c>
      <c r="D37" s="1">
        <v>75900</v>
      </c>
      <c r="E37" s="1">
        <v>84900</v>
      </c>
      <c r="F37" s="3">
        <v>10</v>
      </c>
      <c r="G37">
        <v>2092</v>
      </c>
      <c r="H37">
        <v>178</v>
      </c>
      <c r="I37" t="s">
        <v>138</v>
      </c>
      <c r="J37">
        <v>4.5999999999999996</v>
      </c>
      <c r="K37" t="s">
        <v>93</v>
      </c>
    </row>
    <row r="38" spans="1:11" x14ac:dyDescent="0.25">
      <c r="A38" t="s">
        <v>145</v>
      </c>
      <c r="B38" t="s">
        <v>146</v>
      </c>
      <c r="C38" t="s">
        <v>13</v>
      </c>
      <c r="D38" s="1">
        <v>70900</v>
      </c>
      <c r="E38" s="1">
        <v>79900</v>
      </c>
      <c r="F38" s="3">
        <v>11</v>
      </c>
      <c r="G38">
        <v>2092</v>
      </c>
      <c r="H38">
        <v>178</v>
      </c>
      <c r="I38" t="s">
        <v>147</v>
      </c>
      <c r="J38">
        <v>4.5999999999999996</v>
      </c>
      <c r="K38" t="s">
        <v>93</v>
      </c>
    </row>
    <row r="39" spans="1:11" x14ac:dyDescent="0.25">
      <c r="A39" t="s">
        <v>37</v>
      </c>
      <c r="B39" t="s">
        <v>38</v>
      </c>
      <c r="C39" t="s">
        <v>13</v>
      </c>
      <c r="D39" s="1">
        <v>89900</v>
      </c>
      <c r="E39" s="1">
        <v>89900</v>
      </c>
      <c r="F39" s="3">
        <v>0</v>
      </c>
      <c r="G39">
        <v>1454</v>
      </c>
      <c r="H39">
        <v>149</v>
      </c>
      <c r="I39" t="s">
        <v>39</v>
      </c>
      <c r="J39">
        <v>4.5999999999999996</v>
      </c>
      <c r="K39" t="s">
        <v>40</v>
      </c>
    </row>
    <row r="40" spans="1:11" x14ac:dyDescent="0.25">
      <c r="A40" t="s">
        <v>57</v>
      </c>
      <c r="B40" t="s">
        <v>58</v>
      </c>
      <c r="C40" t="s">
        <v>13</v>
      </c>
      <c r="D40" s="1">
        <v>131900</v>
      </c>
      <c r="E40" s="1">
        <v>131900</v>
      </c>
      <c r="F40" s="3">
        <v>0</v>
      </c>
      <c r="G40">
        <v>1078</v>
      </c>
      <c r="H40">
        <v>101</v>
      </c>
      <c r="I40" t="s">
        <v>59</v>
      </c>
      <c r="J40">
        <v>4.7</v>
      </c>
      <c r="K40" t="s">
        <v>40</v>
      </c>
    </row>
    <row r="41" spans="1:11" x14ac:dyDescent="0.25">
      <c r="A41" t="s">
        <v>63</v>
      </c>
      <c r="B41" t="s">
        <v>64</v>
      </c>
      <c r="C41" t="s">
        <v>13</v>
      </c>
      <c r="D41" s="1">
        <v>131900</v>
      </c>
      <c r="E41" s="1">
        <v>131900</v>
      </c>
      <c r="F41" s="3">
        <v>0</v>
      </c>
      <c r="G41">
        <v>1078</v>
      </c>
      <c r="H41">
        <v>101</v>
      </c>
      <c r="I41" t="s">
        <v>65</v>
      </c>
      <c r="J41">
        <v>4.7</v>
      </c>
      <c r="K41" t="s">
        <v>40</v>
      </c>
    </row>
    <row r="42" spans="1:11" x14ac:dyDescent="0.25">
      <c r="A42" t="s">
        <v>60</v>
      </c>
      <c r="B42" t="s">
        <v>61</v>
      </c>
      <c r="C42" t="s">
        <v>13</v>
      </c>
      <c r="D42" s="1">
        <v>117100</v>
      </c>
      <c r="E42" s="1">
        <v>117100</v>
      </c>
      <c r="F42" s="3">
        <v>0</v>
      </c>
      <c r="G42">
        <v>1078</v>
      </c>
      <c r="H42">
        <v>101</v>
      </c>
      <c r="I42" t="s">
        <v>62</v>
      </c>
      <c r="J42">
        <v>4.7</v>
      </c>
      <c r="K42" t="s">
        <v>40</v>
      </c>
    </row>
    <row r="43" spans="1:11" x14ac:dyDescent="0.25">
      <c r="A43" t="s">
        <v>66</v>
      </c>
      <c r="B43" t="s">
        <v>67</v>
      </c>
      <c r="C43" t="s">
        <v>13</v>
      </c>
      <c r="D43" s="1">
        <v>117100</v>
      </c>
      <c r="E43" s="1">
        <v>117100</v>
      </c>
      <c r="F43" s="3">
        <v>0</v>
      </c>
      <c r="G43">
        <v>1078</v>
      </c>
      <c r="H43">
        <v>101</v>
      </c>
      <c r="I43" t="s">
        <v>68</v>
      </c>
      <c r="J43">
        <v>4.7</v>
      </c>
      <c r="K43" t="s">
        <v>40</v>
      </c>
    </row>
    <row r="44" spans="1:11" x14ac:dyDescent="0.25">
      <c r="A44" t="s">
        <v>75</v>
      </c>
      <c r="B44" t="s">
        <v>76</v>
      </c>
      <c r="C44" t="s">
        <v>13</v>
      </c>
      <c r="D44" s="1">
        <v>117100</v>
      </c>
      <c r="E44" s="1">
        <v>117100</v>
      </c>
      <c r="F44" s="3">
        <v>0</v>
      </c>
      <c r="G44">
        <v>1078</v>
      </c>
      <c r="H44">
        <v>101</v>
      </c>
      <c r="I44" t="s">
        <v>77</v>
      </c>
      <c r="J44">
        <v>4.7</v>
      </c>
      <c r="K44" t="s">
        <v>40</v>
      </c>
    </row>
    <row r="45" spans="1:11" x14ac:dyDescent="0.25">
      <c r="A45" t="s">
        <v>94</v>
      </c>
      <c r="B45" t="s">
        <v>95</v>
      </c>
      <c r="C45" t="s">
        <v>13</v>
      </c>
      <c r="D45" s="1">
        <v>64900</v>
      </c>
      <c r="E45" s="1">
        <v>74900</v>
      </c>
      <c r="F45" s="3">
        <v>13</v>
      </c>
      <c r="G45">
        <v>740</v>
      </c>
      <c r="H45">
        <v>64</v>
      </c>
      <c r="I45" t="s">
        <v>96</v>
      </c>
      <c r="J45">
        <v>4.5</v>
      </c>
      <c r="K45" t="s">
        <v>40</v>
      </c>
    </row>
    <row r="46" spans="1:11" x14ac:dyDescent="0.25">
      <c r="A46" t="s">
        <v>100</v>
      </c>
      <c r="B46" t="s">
        <v>101</v>
      </c>
      <c r="C46" t="s">
        <v>13</v>
      </c>
      <c r="D46" s="1">
        <v>59900</v>
      </c>
      <c r="E46" s="1">
        <v>69900</v>
      </c>
      <c r="F46" s="3">
        <v>14</v>
      </c>
      <c r="G46">
        <v>740</v>
      </c>
      <c r="H46">
        <v>64</v>
      </c>
      <c r="I46" t="s">
        <v>102</v>
      </c>
      <c r="J46">
        <v>4.5</v>
      </c>
      <c r="K46" t="s">
        <v>40</v>
      </c>
    </row>
    <row r="47" spans="1:11" x14ac:dyDescent="0.25">
      <c r="A47" t="s">
        <v>130</v>
      </c>
      <c r="B47" t="s">
        <v>131</v>
      </c>
      <c r="C47" t="s">
        <v>13</v>
      </c>
      <c r="D47" s="1">
        <v>59900</v>
      </c>
      <c r="E47" s="1">
        <v>69900</v>
      </c>
      <c r="F47" s="3">
        <v>14</v>
      </c>
      <c r="G47">
        <v>740</v>
      </c>
      <c r="H47">
        <v>64</v>
      </c>
      <c r="I47" t="s">
        <v>132</v>
      </c>
      <c r="J47">
        <v>4.5</v>
      </c>
      <c r="K47" t="s">
        <v>93</v>
      </c>
    </row>
    <row r="48" spans="1:11" x14ac:dyDescent="0.25">
      <c r="A48" t="s">
        <v>151</v>
      </c>
      <c r="B48" t="s">
        <v>152</v>
      </c>
      <c r="C48" t="s">
        <v>13</v>
      </c>
      <c r="D48" s="1">
        <v>59900</v>
      </c>
      <c r="E48" s="1">
        <v>69900</v>
      </c>
      <c r="F48" s="3">
        <v>14</v>
      </c>
      <c r="G48">
        <v>740</v>
      </c>
      <c r="H48">
        <v>64</v>
      </c>
      <c r="I48" t="s">
        <v>153</v>
      </c>
      <c r="J48">
        <v>4.5</v>
      </c>
      <c r="K48" t="s">
        <v>40</v>
      </c>
    </row>
    <row r="49" spans="1:11" x14ac:dyDescent="0.25">
      <c r="A49" t="s">
        <v>115</v>
      </c>
      <c r="B49" t="s">
        <v>116</v>
      </c>
      <c r="C49" t="s">
        <v>13</v>
      </c>
      <c r="D49" s="1">
        <v>64900</v>
      </c>
      <c r="E49" s="1">
        <v>74900</v>
      </c>
      <c r="F49" s="3">
        <v>13</v>
      </c>
      <c r="G49">
        <v>730</v>
      </c>
      <c r="H49">
        <v>63</v>
      </c>
      <c r="I49" t="s">
        <v>117</v>
      </c>
      <c r="J49">
        <v>4.5</v>
      </c>
      <c r="K49" t="s">
        <v>40</v>
      </c>
    </row>
    <row r="50" spans="1:11" x14ac:dyDescent="0.25">
      <c r="A50" t="s">
        <v>118</v>
      </c>
      <c r="B50" t="s">
        <v>119</v>
      </c>
      <c r="C50" t="s">
        <v>13</v>
      </c>
      <c r="D50" s="1">
        <v>64900</v>
      </c>
      <c r="E50" s="1">
        <v>74900</v>
      </c>
      <c r="F50" s="3">
        <v>13</v>
      </c>
      <c r="G50">
        <v>730</v>
      </c>
      <c r="H50">
        <v>63</v>
      </c>
      <c r="I50" t="s">
        <v>120</v>
      </c>
      <c r="J50">
        <v>4.5</v>
      </c>
      <c r="K50" t="s">
        <v>40</v>
      </c>
    </row>
    <row r="51" spans="1:11" x14ac:dyDescent="0.25">
      <c r="A51" t="s">
        <v>90</v>
      </c>
      <c r="B51" t="s">
        <v>91</v>
      </c>
      <c r="C51" t="s">
        <v>13</v>
      </c>
      <c r="D51" s="1">
        <v>130900</v>
      </c>
      <c r="E51" s="1">
        <v>139900</v>
      </c>
      <c r="F51" s="3">
        <v>6</v>
      </c>
      <c r="G51">
        <v>580</v>
      </c>
      <c r="H51">
        <v>45</v>
      </c>
      <c r="I51" t="s">
        <v>92</v>
      </c>
      <c r="J51">
        <v>4.5999999999999996</v>
      </c>
      <c r="K51" t="s">
        <v>93</v>
      </c>
    </row>
    <row r="52" spans="1:11" x14ac:dyDescent="0.25">
      <c r="A52" t="s">
        <v>109</v>
      </c>
      <c r="B52" t="s">
        <v>110</v>
      </c>
      <c r="C52" t="s">
        <v>13</v>
      </c>
      <c r="D52" s="1">
        <v>130900</v>
      </c>
      <c r="E52" s="1">
        <v>139900</v>
      </c>
      <c r="F52" s="3">
        <v>6</v>
      </c>
      <c r="G52">
        <v>580</v>
      </c>
      <c r="H52">
        <v>45</v>
      </c>
      <c r="I52" t="s">
        <v>111</v>
      </c>
      <c r="J52">
        <v>4.5999999999999996</v>
      </c>
      <c r="K52" t="s">
        <v>93</v>
      </c>
    </row>
    <row r="53" spans="1:11" x14ac:dyDescent="0.25">
      <c r="A53" t="s">
        <v>160</v>
      </c>
      <c r="B53" t="s">
        <v>161</v>
      </c>
      <c r="C53" t="s">
        <v>13</v>
      </c>
      <c r="D53" s="1">
        <v>130900</v>
      </c>
      <c r="E53" s="1">
        <v>139900</v>
      </c>
      <c r="F53" s="3">
        <v>6</v>
      </c>
      <c r="G53">
        <v>580</v>
      </c>
      <c r="H53">
        <v>45</v>
      </c>
      <c r="I53" t="s">
        <v>162</v>
      </c>
      <c r="J53">
        <v>4.5999999999999996</v>
      </c>
      <c r="K53" t="s">
        <v>93</v>
      </c>
    </row>
    <row r="54" spans="1:11" x14ac:dyDescent="0.25">
      <c r="A54" t="s">
        <v>163</v>
      </c>
      <c r="B54" t="s">
        <v>164</v>
      </c>
      <c r="C54" t="s">
        <v>13</v>
      </c>
      <c r="D54" s="1">
        <v>130900</v>
      </c>
      <c r="E54" s="1">
        <v>139900</v>
      </c>
      <c r="F54" s="3">
        <v>6</v>
      </c>
      <c r="G54">
        <v>580</v>
      </c>
      <c r="H54">
        <v>45</v>
      </c>
      <c r="I54" t="s">
        <v>165</v>
      </c>
      <c r="J54">
        <v>4.5999999999999996</v>
      </c>
      <c r="K54" t="s">
        <v>93</v>
      </c>
    </row>
    <row r="55" spans="1:11" x14ac:dyDescent="0.25">
      <c r="A55" t="s">
        <v>112</v>
      </c>
      <c r="B55" t="s">
        <v>113</v>
      </c>
      <c r="C55" t="s">
        <v>13</v>
      </c>
      <c r="D55" s="1">
        <v>120900</v>
      </c>
      <c r="E55" s="1">
        <v>129900</v>
      </c>
      <c r="F55" s="3">
        <v>6</v>
      </c>
      <c r="G55">
        <v>580</v>
      </c>
      <c r="H55">
        <v>45</v>
      </c>
      <c r="I55" t="s">
        <v>114</v>
      </c>
      <c r="J55">
        <v>4.5999999999999996</v>
      </c>
      <c r="K55" t="s">
        <v>93</v>
      </c>
    </row>
    <row r="56" spans="1:11" x14ac:dyDescent="0.25">
      <c r="A56" t="s">
        <v>127</v>
      </c>
      <c r="B56" t="s">
        <v>128</v>
      </c>
      <c r="C56" t="s">
        <v>13</v>
      </c>
      <c r="D56" s="1">
        <v>120900</v>
      </c>
      <c r="E56" s="1">
        <v>129900</v>
      </c>
      <c r="F56" s="3">
        <v>6</v>
      </c>
      <c r="G56">
        <v>580</v>
      </c>
      <c r="H56">
        <v>45</v>
      </c>
      <c r="I56" t="s">
        <v>129</v>
      </c>
      <c r="J56">
        <v>4.5999999999999996</v>
      </c>
      <c r="K56" t="s">
        <v>93</v>
      </c>
    </row>
    <row r="57" spans="1:11" x14ac:dyDescent="0.25">
      <c r="A57" t="s">
        <v>133</v>
      </c>
      <c r="B57" t="s">
        <v>134</v>
      </c>
      <c r="C57" t="s">
        <v>13</v>
      </c>
      <c r="D57" s="1">
        <v>120900</v>
      </c>
      <c r="E57" s="1">
        <v>129900</v>
      </c>
      <c r="F57" s="3">
        <v>6</v>
      </c>
      <c r="G57">
        <v>580</v>
      </c>
      <c r="H57">
        <v>45</v>
      </c>
      <c r="I57" t="s">
        <v>135</v>
      </c>
      <c r="J57">
        <v>4.5999999999999996</v>
      </c>
      <c r="K57" t="s">
        <v>93</v>
      </c>
    </row>
    <row r="58" spans="1:11" x14ac:dyDescent="0.25">
      <c r="A58" t="s">
        <v>157</v>
      </c>
      <c r="B58" t="s">
        <v>158</v>
      </c>
      <c r="C58" t="s">
        <v>13</v>
      </c>
      <c r="D58" s="1">
        <v>120900</v>
      </c>
      <c r="E58" s="1">
        <v>129900</v>
      </c>
      <c r="F58" s="3">
        <v>6</v>
      </c>
      <c r="G58">
        <v>580</v>
      </c>
      <c r="H58">
        <v>45</v>
      </c>
      <c r="I58" t="s">
        <v>159</v>
      </c>
      <c r="J58">
        <v>4.5999999999999996</v>
      </c>
      <c r="K58" t="s">
        <v>93</v>
      </c>
    </row>
    <row r="59" spans="1:11" x14ac:dyDescent="0.25">
      <c r="A59" t="s">
        <v>139</v>
      </c>
      <c r="B59" t="s">
        <v>140</v>
      </c>
      <c r="C59" t="s">
        <v>13</v>
      </c>
      <c r="D59" s="1">
        <v>140900</v>
      </c>
      <c r="E59" s="1">
        <v>149900</v>
      </c>
      <c r="F59" s="3">
        <v>6</v>
      </c>
      <c r="G59">
        <v>545</v>
      </c>
      <c r="H59">
        <v>42</v>
      </c>
      <c r="I59" t="s">
        <v>141</v>
      </c>
      <c r="J59">
        <v>4.5</v>
      </c>
      <c r="K59" t="s">
        <v>40</v>
      </c>
    </row>
    <row r="60" spans="1:11" x14ac:dyDescent="0.25">
      <c r="A60" t="s">
        <v>97</v>
      </c>
      <c r="B60" t="s">
        <v>98</v>
      </c>
      <c r="C60" t="s">
        <v>13</v>
      </c>
      <c r="D60" s="1">
        <v>120900</v>
      </c>
      <c r="E60" s="1">
        <v>129900</v>
      </c>
      <c r="F60" s="3">
        <v>6</v>
      </c>
      <c r="G60">
        <v>545</v>
      </c>
      <c r="H60">
        <v>42</v>
      </c>
      <c r="I60" t="s">
        <v>99</v>
      </c>
      <c r="J60">
        <v>4.5</v>
      </c>
      <c r="K60" t="s">
        <v>93</v>
      </c>
    </row>
    <row r="61" spans="1:11" x14ac:dyDescent="0.25">
      <c r="A61" t="s">
        <v>106</v>
      </c>
      <c r="B61" t="s">
        <v>107</v>
      </c>
      <c r="C61" t="s">
        <v>13</v>
      </c>
      <c r="D61" s="1">
        <v>110900</v>
      </c>
      <c r="E61" s="1">
        <v>119900</v>
      </c>
      <c r="F61" s="3">
        <v>7</v>
      </c>
      <c r="G61">
        <v>545</v>
      </c>
      <c r="H61">
        <v>42</v>
      </c>
      <c r="I61" t="s">
        <v>108</v>
      </c>
      <c r="J61">
        <v>4.5</v>
      </c>
      <c r="K61" t="s">
        <v>93</v>
      </c>
    </row>
    <row r="62" spans="1:11" x14ac:dyDescent="0.25">
      <c r="A62" t="s">
        <v>154</v>
      </c>
      <c r="B62" t="s">
        <v>155</v>
      </c>
      <c r="C62" t="s">
        <v>13</v>
      </c>
      <c r="D62" s="1">
        <v>110900</v>
      </c>
      <c r="E62" s="1">
        <v>119900</v>
      </c>
      <c r="F62" s="3">
        <v>7</v>
      </c>
      <c r="G62">
        <v>545</v>
      </c>
      <c r="H62">
        <v>42</v>
      </c>
      <c r="I62" t="s">
        <v>156</v>
      </c>
      <c r="J62">
        <v>4.5</v>
      </c>
      <c r="K62" t="s">
        <v>93</v>
      </c>
    </row>
    <row r="63" spans="1:11" x14ac:dyDescent="0.25">
      <c r="A63" t="s">
        <v>87</v>
      </c>
      <c r="B63" t="s">
        <v>88</v>
      </c>
      <c r="C63" t="s">
        <v>13</v>
      </c>
      <c r="D63" s="1">
        <v>140900</v>
      </c>
      <c r="E63" s="1">
        <v>149900</v>
      </c>
      <c r="F63" s="3">
        <v>6</v>
      </c>
      <c r="G63">
        <v>542</v>
      </c>
      <c r="H63">
        <v>42</v>
      </c>
      <c r="I63" t="s">
        <v>89</v>
      </c>
      <c r="J63">
        <v>4.5</v>
      </c>
      <c r="K63" t="s">
        <v>40</v>
      </c>
    </row>
  </sheetData>
  <conditionalFormatting sqref="J1:J63">
    <cfRule type="colorScale" priority="2">
      <colorScale>
        <cfvo type="min"/>
        <cfvo type="max"/>
        <color rgb="FFFFEF9C"/>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08F2237D-C654-4514-A483-43142495CE70}">
            <x14:iconSet iconSet="3Stars">
              <x14:cfvo type="percent">
                <xm:f>0</xm:f>
              </x14:cfvo>
              <x14:cfvo type="percent">
                <xm:f>33</xm:f>
              </x14:cfvo>
              <x14:cfvo type="percent">
                <xm:f>67</xm:f>
              </x14:cfvo>
            </x14:iconSet>
          </x14:cfRule>
          <xm:sqref>J1:J1048576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G21" sqref="G21"/>
    </sheetView>
  </sheetViews>
  <sheetFormatPr defaultRowHeight="15" x14ac:dyDescent="0.25"/>
  <cols>
    <col min="1" max="1" width="46.875" customWidth="1"/>
    <col min="2" max="2" width="17.25" customWidth="1"/>
    <col min="6" max="6" width="16.875" customWidth="1"/>
  </cols>
  <sheetData>
    <row r="2" spans="1:6" x14ac:dyDescent="0.25">
      <c r="A2" s="12" t="s">
        <v>222</v>
      </c>
    </row>
    <row r="3" spans="1:6" x14ac:dyDescent="0.25">
      <c r="A3" s="10" t="s">
        <v>216</v>
      </c>
      <c r="B3" t="s">
        <v>218</v>
      </c>
    </row>
    <row r="4" spans="1:6" x14ac:dyDescent="0.25">
      <c r="A4" s="11" t="s">
        <v>66</v>
      </c>
      <c r="B4" s="2">
        <v>4.7</v>
      </c>
    </row>
    <row r="5" spans="1:6" x14ac:dyDescent="0.25">
      <c r="A5" s="11" t="s">
        <v>75</v>
      </c>
      <c r="B5" s="2">
        <v>4.7</v>
      </c>
      <c r="F5" s="14" t="s">
        <v>235</v>
      </c>
    </row>
    <row r="6" spans="1:6" x14ac:dyDescent="0.25">
      <c r="A6" s="11" t="s">
        <v>63</v>
      </c>
      <c r="B6" s="2">
        <v>4.7</v>
      </c>
      <c r="F6">
        <f>GETPIVOTDATA("Star Rating",$A$3,"Product Name","APPLE iPhone 11 Pro Max (Midnight Green, 64 GB)")</f>
        <v>4.7</v>
      </c>
    </row>
    <row r="7" spans="1:6" x14ac:dyDescent="0.25">
      <c r="A7" s="11" t="s">
        <v>60</v>
      </c>
      <c r="B7" s="2">
        <v>4.7</v>
      </c>
    </row>
    <row r="8" spans="1:6" x14ac:dyDescent="0.25">
      <c r="A8" s="11" t="s">
        <v>57</v>
      </c>
      <c r="B8" s="2">
        <v>4.7</v>
      </c>
    </row>
    <row r="9" spans="1:6" x14ac:dyDescent="0.25">
      <c r="A9" s="11" t="s">
        <v>217</v>
      </c>
      <c r="B9" s="2">
        <v>23.5</v>
      </c>
    </row>
  </sheetData>
  <conditionalFormatting sqref="A3">
    <cfRule type="dataBar" priority="1">
      <dataBar>
        <cfvo type="min"/>
        <cfvo type="max"/>
        <color rgb="FF008AEF"/>
      </dataBar>
      <extLst>
        <ext xmlns:x14="http://schemas.microsoft.com/office/spreadsheetml/2009/9/main" uri="{B025F937-C7B1-47D3-B67F-A62EFF666E3E}">
          <x14:id>{7B17571D-02E9-44A4-BE06-1862A3714439}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B17571D-02E9-44A4-BE06-1862A3714439}">
            <x14:dataBar minLength="0" maxLength="100" border="1" negativeBarBorderColorSameAsPositive="0">
              <x14:cfvo type="autoMin"/>
              <x14:cfvo type="autoMax"/>
              <x14:borderColor rgb="FF008AEF"/>
              <x14:negativeFillColor rgb="FFFF0000"/>
              <x14:negativeBorderColor rgb="FFFF0000"/>
              <x14:axisColor rgb="FF000000"/>
            </x14:dataBar>
          </x14:cfRule>
          <xm:sqref>A3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4" sqref="C34"/>
    </sheetView>
  </sheetViews>
  <sheetFormatPr defaultRowHeight="15" x14ac:dyDescent="0.25"/>
  <cols>
    <col min="1" max="1" width="33.25" customWidth="1"/>
    <col min="2" max="2" width="16.25" customWidth="1"/>
    <col min="3" max="3" width="15.875" customWidth="1"/>
    <col min="5" max="5" width="29.375" customWidth="1"/>
    <col min="6" max="6" width="16.25" customWidth="1"/>
  </cols>
  <sheetData>
    <row r="2" spans="1:6" x14ac:dyDescent="0.25">
      <c r="A2" s="12" t="s">
        <v>224</v>
      </c>
      <c r="F2" s="12" t="s">
        <v>223</v>
      </c>
    </row>
    <row r="3" spans="1:6" x14ac:dyDescent="0.25">
      <c r="A3" s="10" t="s">
        <v>216</v>
      </c>
      <c r="B3" t="s">
        <v>228</v>
      </c>
      <c r="C3" t="s">
        <v>229</v>
      </c>
      <c r="E3" s="12" t="s">
        <v>225</v>
      </c>
    </row>
    <row r="4" spans="1:6" x14ac:dyDescent="0.25">
      <c r="A4" s="11" t="s">
        <v>184</v>
      </c>
      <c r="B4" s="2">
        <v>54999</v>
      </c>
      <c r="C4" s="2">
        <v>54999</v>
      </c>
      <c r="E4" s="10" t="s">
        <v>216</v>
      </c>
      <c r="F4" t="s">
        <v>220</v>
      </c>
    </row>
    <row r="5" spans="1:6" x14ac:dyDescent="0.25">
      <c r="A5" s="11" t="s">
        <v>37</v>
      </c>
      <c r="B5" s="2">
        <v>89900</v>
      </c>
      <c r="C5" s="2">
        <v>89900</v>
      </c>
      <c r="E5" s="11" t="s">
        <v>184</v>
      </c>
      <c r="F5" s="2">
        <v>54999</v>
      </c>
    </row>
    <row r="6" spans="1:6" x14ac:dyDescent="0.25">
      <c r="A6" s="11" t="s">
        <v>217</v>
      </c>
      <c r="B6" s="2">
        <v>89900</v>
      </c>
      <c r="C6" s="2">
        <v>54999</v>
      </c>
      <c r="E6" s="11" t="s">
        <v>217</v>
      </c>
      <c r="F6" s="2">
        <v>54999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7"/>
  <sheetViews>
    <sheetView workbookViewId="0">
      <selection activeCell="A3" sqref="A3"/>
    </sheetView>
  </sheetViews>
  <sheetFormatPr defaultRowHeight="15" x14ac:dyDescent="0.25"/>
  <cols>
    <col min="1" max="1" width="70.625" customWidth="1"/>
    <col min="2" max="2" width="16.25" customWidth="1"/>
    <col min="3" max="3" width="7.875" customWidth="1"/>
    <col min="4" max="10" width="6.875" customWidth="1"/>
    <col min="11" max="13" width="5.875" customWidth="1"/>
    <col min="14" max="15" width="6.875" customWidth="1"/>
    <col min="16" max="17" width="5.875" customWidth="1"/>
    <col min="18" max="18" width="11.25" customWidth="1"/>
  </cols>
  <sheetData>
    <row r="2" spans="1:18" x14ac:dyDescent="0.25">
      <c r="B2" s="12" t="s">
        <v>227</v>
      </c>
    </row>
    <row r="3" spans="1:18" x14ac:dyDescent="0.25">
      <c r="A3" s="10" t="s">
        <v>220</v>
      </c>
      <c r="B3" s="10" t="s">
        <v>226</v>
      </c>
    </row>
    <row r="4" spans="1:18" x14ac:dyDescent="0.25">
      <c r="A4" s="10" t="s">
        <v>216</v>
      </c>
      <c r="B4">
        <v>0</v>
      </c>
      <c r="C4">
        <v>6</v>
      </c>
      <c r="D4">
        <v>7</v>
      </c>
      <c r="E4">
        <v>8</v>
      </c>
      <c r="F4">
        <v>10</v>
      </c>
      <c r="G4">
        <v>11</v>
      </c>
      <c r="H4">
        <v>13</v>
      </c>
      <c r="I4">
        <v>14</v>
      </c>
      <c r="J4">
        <v>15</v>
      </c>
      <c r="K4">
        <v>16</v>
      </c>
      <c r="L4">
        <v>17</v>
      </c>
      <c r="M4">
        <v>18</v>
      </c>
      <c r="N4">
        <v>20</v>
      </c>
      <c r="O4">
        <v>22</v>
      </c>
      <c r="P4">
        <v>24</v>
      </c>
      <c r="Q4">
        <v>29</v>
      </c>
      <c r="R4" t="s">
        <v>217</v>
      </c>
    </row>
    <row r="5" spans="1:18" x14ac:dyDescent="0.25">
      <c r="A5" s="11" t="s">
        <v>184</v>
      </c>
      <c r="B5" s="2"/>
      <c r="C5" s="2"/>
      <c r="D5" s="2"/>
      <c r="E5" s="2">
        <v>54999</v>
      </c>
      <c r="F5" s="2"/>
      <c r="G5" s="2"/>
      <c r="H5" s="2"/>
      <c r="I5" s="2"/>
      <c r="J5" s="2"/>
      <c r="K5" s="2"/>
      <c r="L5" s="2"/>
      <c r="M5" s="2"/>
      <c r="N5" s="2"/>
      <c r="O5" s="2"/>
      <c r="P5" s="2"/>
      <c r="Q5" s="2"/>
      <c r="R5" s="2">
        <v>54999</v>
      </c>
    </row>
    <row r="6" spans="1:18" x14ac:dyDescent="0.25">
      <c r="A6" s="11" t="s">
        <v>196</v>
      </c>
      <c r="B6" s="2"/>
      <c r="C6" s="2"/>
      <c r="D6" s="2"/>
      <c r="E6" s="2"/>
      <c r="F6" s="2"/>
      <c r="G6" s="2"/>
      <c r="H6" s="2"/>
      <c r="I6" s="2">
        <v>46999</v>
      </c>
      <c r="J6" s="2"/>
      <c r="K6" s="2"/>
      <c r="L6" s="2"/>
      <c r="M6" s="2"/>
      <c r="N6" s="2"/>
      <c r="O6" s="2"/>
      <c r="P6" s="2"/>
      <c r="Q6" s="2"/>
      <c r="R6" s="2">
        <v>46999</v>
      </c>
    </row>
    <row r="7" spans="1:18" x14ac:dyDescent="0.25">
      <c r="A7" s="11" t="s">
        <v>190</v>
      </c>
      <c r="B7" s="2"/>
      <c r="C7" s="2"/>
      <c r="D7" s="2"/>
      <c r="E7" s="2"/>
      <c r="F7" s="2"/>
      <c r="G7" s="2"/>
      <c r="H7" s="2"/>
      <c r="I7" s="2">
        <v>46999</v>
      </c>
      <c r="J7" s="2"/>
      <c r="K7" s="2"/>
      <c r="L7" s="2"/>
      <c r="M7" s="2"/>
      <c r="N7" s="2"/>
      <c r="O7" s="2"/>
      <c r="P7" s="2"/>
      <c r="Q7" s="2"/>
      <c r="R7" s="2">
        <v>46999</v>
      </c>
    </row>
    <row r="8" spans="1:18" x14ac:dyDescent="0.25">
      <c r="A8" s="11" t="s">
        <v>169</v>
      </c>
      <c r="B8" s="2"/>
      <c r="C8" s="2"/>
      <c r="D8" s="2"/>
      <c r="E8" s="2">
        <v>54999</v>
      </c>
      <c r="F8" s="2"/>
      <c r="G8" s="2"/>
      <c r="H8" s="2"/>
      <c r="I8" s="2"/>
      <c r="J8" s="2"/>
      <c r="K8" s="2"/>
      <c r="L8" s="2"/>
      <c r="M8" s="2"/>
      <c r="N8" s="2"/>
      <c r="O8" s="2"/>
      <c r="P8" s="2"/>
      <c r="Q8" s="2"/>
      <c r="R8" s="2">
        <v>54999</v>
      </c>
    </row>
    <row r="9" spans="1:18" x14ac:dyDescent="0.25">
      <c r="A9" s="11" t="s">
        <v>199</v>
      </c>
      <c r="B9" s="2"/>
      <c r="C9" s="2"/>
      <c r="D9" s="2"/>
      <c r="E9" s="2"/>
      <c r="F9" s="2"/>
      <c r="G9" s="2"/>
      <c r="H9" s="2"/>
      <c r="I9" s="2">
        <v>46999</v>
      </c>
      <c r="J9" s="2"/>
      <c r="K9" s="2"/>
      <c r="L9" s="2"/>
      <c r="M9" s="2"/>
      <c r="N9" s="2"/>
      <c r="O9" s="2"/>
      <c r="P9" s="2"/>
      <c r="Q9" s="2"/>
      <c r="R9" s="2">
        <v>46999</v>
      </c>
    </row>
    <row r="10" spans="1:18" x14ac:dyDescent="0.25">
      <c r="A10" s="11" t="s">
        <v>166</v>
      </c>
      <c r="B10" s="2"/>
      <c r="C10" s="2"/>
      <c r="D10" s="2"/>
      <c r="E10" s="2">
        <v>54999</v>
      </c>
      <c r="F10" s="2"/>
      <c r="G10" s="2"/>
      <c r="H10" s="2"/>
      <c r="I10" s="2"/>
      <c r="J10" s="2"/>
      <c r="K10" s="2"/>
      <c r="L10" s="2"/>
      <c r="M10" s="2"/>
      <c r="N10" s="2"/>
      <c r="O10" s="2"/>
      <c r="P10" s="2"/>
      <c r="Q10" s="2"/>
      <c r="R10" s="2">
        <v>54999</v>
      </c>
    </row>
    <row r="11" spans="1:18" x14ac:dyDescent="0.25">
      <c r="A11" s="11" t="s">
        <v>193</v>
      </c>
      <c r="B11" s="2"/>
      <c r="C11" s="2"/>
      <c r="D11" s="2"/>
      <c r="E11" s="2"/>
      <c r="F11" s="2"/>
      <c r="G11" s="2"/>
      <c r="H11" s="2"/>
      <c r="I11" s="2">
        <v>46999</v>
      </c>
      <c r="J11" s="2"/>
      <c r="K11" s="2"/>
      <c r="L11" s="2"/>
      <c r="M11" s="2"/>
      <c r="N11" s="2"/>
      <c r="O11" s="2"/>
      <c r="P11" s="2"/>
      <c r="Q11" s="2"/>
      <c r="R11" s="2">
        <v>46999</v>
      </c>
    </row>
    <row r="12" spans="1:18" x14ac:dyDescent="0.25">
      <c r="A12" s="11" t="s">
        <v>78</v>
      </c>
      <c r="B12" s="2"/>
      <c r="C12" s="2"/>
      <c r="D12" s="2"/>
      <c r="E12" s="2"/>
      <c r="F12" s="2"/>
      <c r="G12" s="2"/>
      <c r="H12" s="2"/>
      <c r="I12" s="2"/>
      <c r="J12" s="2">
        <v>117900</v>
      </c>
      <c r="K12" s="2"/>
      <c r="L12" s="2"/>
      <c r="M12" s="2"/>
      <c r="N12" s="2"/>
      <c r="O12" s="2"/>
      <c r="P12" s="2"/>
      <c r="Q12" s="2"/>
      <c r="R12" s="2">
        <v>117900</v>
      </c>
    </row>
    <row r="13" spans="1:18" x14ac:dyDescent="0.25">
      <c r="A13" s="11" t="s">
        <v>69</v>
      </c>
      <c r="B13" s="2"/>
      <c r="C13" s="2"/>
      <c r="D13" s="2"/>
      <c r="E13" s="2"/>
      <c r="F13" s="2"/>
      <c r="G13" s="2"/>
      <c r="H13" s="2"/>
      <c r="I13" s="2"/>
      <c r="J13" s="2"/>
      <c r="K13" s="2"/>
      <c r="L13" s="2"/>
      <c r="M13" s="2"/>
      <c r="N13" s="2"/>
      <c r="O13" s="2"/>
      <c r="P13" s="2"/>
      <c r="Q13" s="2">
        <v>74999</v>
      </c>
      <c r="R13" s="2">
        <v>74999</v>
      </c>
    </row>
    <row r="14" spans="1:18" x14ac:dyDescent="0.25">
      <c r="A14" s="11" t="s">
        <v>81</v>
      </c>
      <c r="B14" s="2"/>
      <c r="C14" s="2"/>
      <c r="D14" s="2"/>
      <c r="E14" s="2"/>
      <c r="F14" s="2"/>
      <c r="G14" s="2"/>
      <c r="H14" s="2"/>
      <c r="I14" s="2"/>
      <c r="J14" s="2"/>
      <c r="K14" s="2"/>
      <c r="L14" s="2">
        <v>99900</v>
      </c>
      <c r="M14" s="2"/>
      <c r="N14" s="2"/>
      <c r="O14" s="2"/>
      <c r="P14" s="2"/>
      <c r="Q14" s="2"/>
      <c r="R14" s="2">
        <v>99900</v>
      </c>
    </row>
    <row r="15" spans="1:18" x14ac:dyDescent="0.25">
      <c r="A15" s="11" t="s">
        <v>72</v>
      </c>
      <c r="B15" s="2"/>
      <c r="C15" s="2"/>
      <c r="D15" s="2"/>
      <c r="E15" s="2"/>
      <c r="F15" s="2"/>
      <c r="G15" s="2"/>
      <c r="H15" s="2"/>
      <c r="I15" s="2"/>
      <c r="J15" s="2">
        <v>117900</v>
      </c>
      <c r="K15" s="2"/>
      <c r="L15" s="2"/>
      <c r="M15" s="2"/>
      <c r="N15" s="2"/>
      <c r="O15" s="2"/>
      <c r="P15" s="2"/>
      <c r="Q15" s="2"/>
      <c r="R15" s="2">
        <v>117900</v>
      </c>
    </row>
    <row r="16" spans="1:18" x14ac:dyDescent="0.25">
      <c r="A16" s="11" t="s">
        <v>57</v>
      </c>
      <c r="B16" s="2">
        <v>131900</v>
      </c>
      <c r="C16" s="2"/>
      <c r="D16" s="2"/>
      <c r="E16" s="2"/>
      <c r="F16" s="2"/>
      <c r="G16" s="2"/>
      <c r="H16" s="2"/>
      <c r="I16" s="2"/>
      <c r="J16" s="2"/>
      <c r="K16" s="2"/>
      <c r="L16" s="2"/>
      <c r="M16" s="2"/>
      <c r="N16" s="2"/>
      <c r="O16" s="2"/>
      <c r="P16" s="2"/>
      <c r="Q16" s="2"/>
      <c r="R16" s="2">
        <v>131900</v>
      </c>
    </row>
    <row r="17" spans="1:18" x14ac:dyDescent="0.25">
      <c r="A17" s="11" t="s">
        <v>60</v>
      </c>
      <c r="B17" s="2">
        <v>117100</v>
      </c>
      <c r="C17" s="2"/>
      <c r="D17" s="2"/>
      <c r="E17" s="2"/>
      <c r="F17" s="2"/>
      <c r="G17" s="2"/>
      <c r="H17" s="2"/>
      <c r="I17" s="2"/>
      <c r="J17" s="2"/>
      <c r="K17" s="2"/>
      <c r="L17" s="2"/>
      <c r="M17" s="2"/>
      <c r="N17" s="2"/>
      <c r="O17" s="2"/>
      <c r="P17" s="2"/>
      <c r="Q17" s="2"/>
      <c r="R17" s="2">
        <v>117100</v>
      </c>
    </row>
    <row r="18" spans="1:18" x14ac:dyDescent="0.25">
      <c r="A18" s="11" t="s">
        <v>63</v>
      </c>
      <c r="B18" s="2">
        <v>131900</v>
      </c>
      <c r="C18" s="2"/>
      <c r="D18" s="2"/>
      <c r="E18" s="2"/>
      <c r="F18" s="2"/>
      <c r="G18" s="2"/>
      <c r="H18" s="2"/>
      <c r="I18" s="2"/>
      <c r="J18" s="2"/>
      <c r="K18" s="2"/>
      <c r="L18" s="2"/>
      <c r="M18" s="2"/>
      <c r="N18" s="2"/>
      <c r="O18" s="2"/>
      <c r="P18" s="2"/>
      <c r="Q18" s="2"/>
      <c r="R18" s="2">
        <v>131900</v>
      </c>
    </row>
    <row r="19" spans="1:18" x14ac:dyDescent="0.25">
      <c r="A19" s="11" t="s">
        <v>75</v>
      </c>
      <c r="B19" s="2">
        <v>117100</v>
      </c>
      <c r="C19" s="2"/>
      <c r="D19" s="2"/>
      <c r="E19" s="2"/>
      <c r="F19" s="2"/>
      <c r="G19" s="2"/>
      <c r="H19" s="2"/>
      <c r="I19" s="2"/>
      <c r="J19" s="2"/>
      <c r="K19" s="2"/>
      <c r="L19" s="2"/>
      <c r="M19" s="2"/>
      <c r="N19" s="2"/>
      <c r="O19" s="2"/>
      <c r="P19" s="2"/>
      <c r="Q19" s="2"/>
      <c r="R19" s="2">
        <v>117100</v>
      </c>
    </row>
    <row r="20" spans="1:18" x14ac:dyDescent="0.25">
      <c r="A20" s="11" t="s">
        <v>66</v>
      </c>
      <c r="B20" s="2">
        <v>117100</v>
      </c>
      <c r="C20" s="2"/>
      <c r="D20" s="2"/>
      <c r="E20" s="2"/>
      <c r="F20" s="2"/>
      <c r="G20" s="2"/>
      <c r="H20" s="2"/>
      <c r="I20" s="2"/>
      <c r="J20" s="2"/>
      <c r="K20" s="2"/>
      <c r="L20" s="2"/>
      <c r="M20" s="2"/>
      <c r="N20" s="2"/>
      <c r="O20" s="2"/>
      <c r="P20" s="2"/>
      <c r="Q20" s="2"/>
      <c r="R20" s="2">
        <v>117100</v>
      </c>
    </row>
    <row r="21" spans="1:18" x14ac:dyDescent="0.25">
      <c r="A21" s="11" t="s">
        <v>121</v>
      </c>
      <c r="B21" s="2"/>
      <c r="C21" s="2"/>
      <c r="D21" s="2"/>
      <c r="E21" s="2"/>
      <c r="F21" s="2">
        <v>75900</v>
      </c>
      <c r="G21" s="2"/>
      <c r="H21" s="2"/>
      <c r="I21" s="2"/>
      <c r="J21" s="2"/>
      <c r="K21" s="2"/>
      <c r="L21" s="2"/>
      <c r="M21" s="2"/>
      <c r="N21" s="2"/>
      <c r="O21" s="2"/>
      <c r="P21" s="2"/>
      <c r="Q21" s="2"/>
      <c r="R21" s="2">
        <v>75900</v>
      </c>
    </row>
    <row r="22" spans="1:18" x14ac:dyDescent="0.25">
      <c r="A22" s="11" t="s">
        <v>145</v>
      </c>
      <c r="B22" s="2"/>
      <c r="C22" s="2"/>
      <c r="D22" s="2"/>
      <c r="E22" s="2"/>
      <c r="F22" s="2"/>
      <c r="G22" s="2">
        <v>70900</v>
      </c>
      <c r="H22" s="2"/>
      <c r="I22" s="2"/>
      <c r="J22" s="2"/>
      <c r="K22" s="2"/>
      <c r="L22" s="2"/>
      <c r="M22" s="2"/>
      <c r="N22" s="2"/>
      <c r="O22" s="2"/>
      <c r="P22" s="2"/>
      <c r="Q22" s="2"/>
      <c r="R22" s="2">
        <v>70900</v>
      </c>
    </row>
    <row r="23" spans="1:18" x14ac:dyDescent="0.25">
      <c r="A23" s="11" t="s">
        <v>124</v>
      </c>
      <c r="B23" s="2"/>
      <c r="C23" s="2"/>
      <c r="D23" s="2"/>
      <c r="E23" s="2"/>
      <c r="F23" s="2">
        <v>75900</v>
      </c>
      <c r="G23" s="2"/>
      <c r="H23" s="2"/>
      <c r="I23" s="2"/>
      <c r="J23" s="2"/>
      <c r="K23" s="2"/>
      <c r="L23" s="2"/>
      <c r="M23" s="2"/>
      <c r="N23" s="2"/>
      <c r="O23" s="2"/>
      <c r="P23" s="2"/>
      <c r="Q23" s="2"/>
      <c r="R23" s="2">
        <v>75900</v>
      </c>
    </row>
    <row r="24" spans="1:18" x14ac:dyDescent="0.25">
      <c r="A24" s="11" t="s">
        <v>136</v>
      </c>
      <c r="B24" s="2"/>
      <c r="C24" s="2"/>
      <c r="D24" s="2"/>
      <c r="E24" s="2"/>
      <c r="F24" s="2">
        <v>75900</v>
      </c>
      <c r="G24" s="2"/>
      <c r="H24" s="2"/>
      <c r="I24" s="2"/>
      <c r="J24" s="2"/>
      <c r="K24" s="2"/>
      <c r="L24" s="2"/>
      <c r="M24" s="2"/>
      <c r="N24" s="2"/>
      <c r="O24" s="2"/>
      <c r="P24" s="2"/>
      <c r="Q24" s="2"/>
      <c r="R24" s="2">
        <v>75900</v>
      </c>
    </row>
    <row r="25" spans="1:18" x14ac:dyDescent="0.25">
      <c r="A25" s="11" t="s">
        <v>148</v>
      </c>
      <c r="B25" s="2"/>
      <c r="C25" s="2"/>
      <c r="D25" s="2"/>
      <c r="E25" s="2"/>
      <c r="F25" s="2">
        <v>75900</v>
      </c>
      <c r="G25" s="2"/>
      <c r="H25" s="2"/>
      <c r="I25" s="2"/>
      <c r="J25" s="2"/>
      <c r="K25" s="2"/>
      <c r="L25" s="2"/>
      <c r="M25" s="2"/>
      <c r="N25" s="2"/>
      <c r="O25" s="2"/>
      <c r="P25" s="2"/>
      <c r="Q25" s="2"/>
      <c r="R25" s="2">
        <v>75900</v>
      </c>
    </row>
    <row r="26" spans="1:18" x14ac:dyDescent="0.25">
      <c r="A26" s="11" t="s">
        <v>103</v>
      </c>
      <c r="B26" s="2"/>
      <c r="C26" s="2"/>
      <c r="D26" s="2"/>
      <c r="E26" s="2"/>
      <c r="F26" s="2">
        <v>75900</v>
      </c>
      <c r="G26" s="2"/>
      <c r="H26" s="2"/>
      <c r="I26" s="2"/>
      <c r="J26" s="2"/>
      <c r="K26" s="2"/>
      <c r="L26" s="2"/>
      <c r="M26" s="2"/>
      <c r="N26" s="2"/>
      <c r="O26" s="2"/>
      <c r="P26" s="2"/>
      <c r="Q26" s="2"/>
      <c r="R26" s="2">
        <v>75900</v>
      </c>
    </row>
    <row r="27" spans="1:18" x14ac:dyDescent="0.25">
      <c r="A27" s="11" t="s">
        <v>142</v>
      </c>
      <c r="B27" s="2"/>
      <c r="C27" s="2"/>
      <c r="D27" s="2"/>
      <c r="E27" s="2"/>
      <c r="F27" s="2"/>
      <c r="G27" s="2">
        <v>70900</v>
      </c>
      <c r="H27" s="2"/>
      <c r="I27" s="2"/>
      <c r="J27" s="2"/>
      <c r="K27" s="2"/>
      <c r="L27" s="2"/>
      <c r="M27" s="2"/>
      <c r="N27" s="2"/>
      <c r="O27" s="2"/>
      <c r="P27" s="2"/>
      <c r="Q27" s="2"/>
      <c r="R27" s="2">
        <v>70900</v>
      </c>
    </row>
    <row r="28" spans="1:18" x14ac:dyDescent="0.25">
      <c r="A28" s="11" t="s">
        <v>115</v>
      </c>
      <c r="B28" s="2"/>
      <c r="C28" s="2"/>
      <c r="D28" s="2"/>
      <c r="E28" s="2"/>
      <c r="F28" s="2"/>
      <c r="G28" s="2"/>
      <c r="H28" s="2">
        <v>64900</v>
      </c>
      <c r="I28" s="2"/>
      <c r="J28" s="2"/>
      <c r="K28" s="2"/>
      <c r="L28" s="2"/>
      <c r="M28" s="2"/>
      <c r="N28" s="2"/>
      <c r="O28" s="2"/>
      <c r="P28" s="2"/>
      <c r="Q28" s="2"/>
      <c r="R28" s="2">
        <v>64900</v>
      </c>
    </row>
    <row r="29" spans="1:18" x14ac:dyDescent="0.25">
      <c r="A29" s="11" t="s">
        <v>151</v>
      </c>
      <c r="B29" s="2"/>
      <c r="C29" s="2"/>
      <c r="D29" s="2"/>
      <c r="E29" s="2"/>
      <c r="F29" s="2"/>
      <c r="G29" s="2"/>
      <c r="H29" s="2"/>
      <c r="I29" s="2">
        <v>59900</v>
      </c>
      <c r="J29" s="2"/>
      <c r="K29" s="2"/>
      <c r="L29" s="2"/>
      <c r="M29" s="2"/>
      <c r="N29" s="2"/>
      <c r="O29" s="2"/>
      <c r="P29" s="2"/>
      <c r="Q29" s="2"/>
      <c r="R29" s="2">
        <v>59900</v>
      </c>
    </row>
    <row r="30" spans="1:18" x14ac:dyDescent="0.25">
      <c r="A30" s="11" t="s">
        <v>118</v>
      </c>
      <c r="B30" s="2"/>
      <c r="C30" s="2"/>
      <c r="D30" s="2"/>
      <c r="E30" s="2"/>
      <c r="F30" s="2"/>
      <c r="G30" s="2"/>
      <c r="H30" s="2">
        <v>64900</v>
      </c>
      <c r="I30" s="2"/>
      <c r="J30" s="2"/>
      <c r="K30" s="2"/>
      <c r="L30" s="2"/>
      <c r="M30" s="2"/>
      <c r="N30" s="2"/>
      <c r="O30" s="2"/>
      <c r="P30" s="2"/>
      <c r="Q30" s="2"/>
      <c r="R30" s="2">
        <v>64900</v>
      </c>
    </row>
    <row r="31" spans="1:18" x14ac:dyDescent="0.25">
      <c r="A31" s="11" t="s">
        <v>130</v>
      </c>
      <c r="B31" s="2"/>
      <c r="C31" s="2"/>
      <c r="D31" s="2"/>
      <c r="E31" s="2"/>
      <c r="F31" s="2"/>
      <c r="G31" s="2"/>
      <c r="H31" s="2"/>
      <c r="I31" s="2">
        <v>59900</v>
      </c>
      <c r="J31" s="2"/>
      <c r="K31" s="2"/>
      <c r="L31" s="2"/>
      <c r="M31" s="2"/>
      <c r="N31" s="2"/>
      <c r="O31" s="2"/>
      <c r="P31" s="2"/>
      <c r="Q31" s="2"/>
      <c r="R31" s="2">
        <v>59900</v>
      </c>
    </row>
    <row r="32" spans="1:18" x14ac:dyDescent="0.25">
      <c r="A32" s="11" t="s">
        <v>94</v>
      </c>
      <c r="B32" s="2"/>
      <c r="C32" s="2"/>
      <c r="D32" s="2"/>
      <c r="E32" s="2"/>
      <c r="F32" s="2"/>
      <c r="G32" s="2"/>
      <c r="H32" s="2">
        <v>64900</v>
      </c>
      <c r="I32" s="2"/>
      <c r="J32" s="2"/>
      <c r="K32" s="2"/>
      <c r="L32" s="2"/>
      <c r="M32" s="2"/>
      <c r="N32" s="2"/>
      <c r="O32" s="2"/>
      <c r="P32" s="2"/>
      <c r="Q32" s="2"/>
      <c r="R32" s="2">
        <v>64900</v>
      </c>
    </row>
    <row r="33" spans="1:18" x14ac:dyDescent="0.25">
      <c r="A33" s="11" t="s">
        <v>100</v>
      </c>
      <c r="B33" s="2"/>
      <c r="C33" s="2"/>
      <c r="D33" s="2"/>
      <c r="E33" s="2"/>
      <c r="F33" s="2"/>
      <c r="G33" s="2"/>
      <c r="H33" s="2"/>
      <c r="I33" s="2">
        <v>59900</v>
      </c>
      <c r="J33" s="2"/>
      <c r="K33" s="2"/>
      <c r="L33" s="2"/>
      <c r="M33" s="2"/>
      <c r="N33" s="2"/>
      <c r="O33" s="2"/>
      <c r="P33" s="2"/>
      <c r="Q33" s="2"/>
      <c r="R33" s="2">
        <v>59900</v>
      </c>
    </row>
    <row r="34" spans="1:18" x14ac:dyDescent="0.25">
      <c r="A34" s="11" t="s">
        <v>106</v>
      </c>
      <c r="B34" s="2"/>
      <c r="C34" s="2"/>
      <c r="D34" s="2">
        <v>110900</v>
      </c>
      <c r="E34" s="2"/>
      <c r="F34" s="2"/>
      <c r="G34" s="2"/>
      <c r="H34" s="2"/>
      <c r="I34" s="2"/>
      <c r="J34" s="2"/>
      <c r="K34" s="2"/>
      <c r="L34" s="2"/>
      <c r="M34" s="2"/>
      <c r="N34" s="2"/>
      <c r="O34" s="2"/>
      <c r="P34" s="2"/>
      <c r="Q34" s="2"/>
      <c r="R34" s="2">
        <v>110900</v>
      </c>
    </row>
    <row r="35" spans="1:18" x14ac:dyDescent="0.25">
      <c r="A35" s="11" t="s">
        <v>97</v>
      </c>
      <c r="B35" s="2"/>
      <c r="C35" s="2">
        <v>120900</v>
      </c>
      <c r="D35" s="2"/>
      <c r="E35" s="2"/>
      <c r="F35" s="2"/>
      <c r="G35" s="2"/>
      <c r="H35" s="2"/>
      <c r="I35" s="2"/>
      <c r="J35" s="2"/>
      <c r="K35" s="2"/>
      <c r="L35" s="2"/>
      <c r="M35" s="2"/>
      <c r="N35" s="2"/>
      <c r="O35" s="2"/>
      <c r="P35" s="2"/>
      <c r="Q35" s="2"/>
      <c r="R35" s="2">
        <v>120900</v>
      </c>
    </row>
    <row r="36" spans="1:18" x14ac:dyDescent="0.25">
      <c r="A36" s="11" t="s">
        <v>154</v>
      </c>
      <c r="B36" s="2"/>
      <c r="C36" s="2"/>
      <c r="D36" s="2">
        <v>110900</v>
      </c>
      <c r="E36" s="2"/>
      <c r="F36" s="2"/>
      <c r="G36" s="2"/>
      <c r="H36" s="2"/>
      <c r="I36" s="2"/>
      <c r="J36" s="2"/>
      <c r="K36" s="2"/>
      <c r="L36" s="2"/>
      <c r="M36" s="2"/>
      <c r="N36" s="2"/>
      <c r="O36" s="2"/>
      <c r="P36" s="2"/>
      <c r="Q36" s="2"/>
      <c r="R36" s="2">
        <v>110900</v>
      </c>
    </row>
    <row r="37" spans="1:18" x14ac:dyDescent="0.25">
      <c r="A37" s="11" t="s">
        <v>139</v>
      </c>
      <c r="B37" s="2"/>
      <c r="C37" s="2">
        <v>140900</v>
      </c>
      <c r="D37" s="2"/>
      <c r="E37" s="2"/>
      <c r="F37" s="2"/>
      <c r="G37" s="2"/>
      <c r="H37" s="2"/>
      <c r="I37" s="2"/>
      <c r="J37" s="2"/>
      <c r="K37" s="2"/>
      <c r="L37" s="2"/>
      <c r="M37" s="2"/>
      <c r="N37" s="2"/>
      <c r="O37" s="2"/>
      <c r="P37" s="2"/>
      <c r="Q37" s="2"/>
      <c r="R37" s="2">
        <v>140900</v>
      </c>
    </row>
    <row r="38" spans="1:18" x14ac:dyDescent="0.25">
      <c r="A38" s="11" t="s">
        <v>87</v>
      </c>
      <c r="B38" s="2"/>
      <c r="C38" s="2">
        <v>140900</v>
      </c>
      <c r="D38" s="2"/>
      <c r="E38" s="2"/>
      <c r="F38" s="2"/>
      <c r="G38" s="2"/>
      <c r="H38" s="2"/>
      <c r="I38" s="2"/>
      <c r="J38" s="2"/>
      <c r="K38" s="2"/>
      <c r="L38" s="2"/>
      <c r="M38" s="2"/>
      <c r="N38" s="2"/>
      <c r="O38" s="2"/>
      <c r="P38" s="2"/>
      <c r="Q38" s="2"/>
      <c r="R38" s="2">
        <v>140900</v>
      </c>
    </row>
    <row r="39" spans="1:18" x14ac:dyDescent="0.25">
      <c r="A39" s="11" t="s">
        <v>133</v>
      </c>
      <c r="B39" s="2"/>
      <c r="C39" s="2">
        <v>120900</v>
      </c>
      <c r="D39" s="2"/>
      <c r="E39" s="2"/>
      <c r="F39" s="2"/>
      <c r="G39" s="2"/>
      <c r="H39" s="2"/>
      <c r="I39" s="2"/>
      <c r="J39" s="2"/>
      <c r="K39" s="2"/>
      <c r="L39" s="2"/>
      <c r="M39" s="2"/>
      <c r="N39" s="2"/>
      <c r="O39" s="2"/>
      <c r="P39" s="2"/>
      <c r="Q39" s="2"/>
      <c r="R39" s="2">
        <v>120900</v>
      </c>
    </row>
    <row r="40" spans="1:18" x14ac:dyDescent="0.25">
      <c r="A40" s="11" t="s">
        <v>163</v>
      </c>
      <c r="B40" s="2"/>
      <c r="C40" s="2">
        <v>130900</v>
      </c>
      <c r="D40" s="2"/>
      <c r="E40" s="2"/>
      <c r="F40" s="2"/>
      <c r="G40" s="2"/>
      <c r="H40" s="2"/>
      <c r="I40" s="2"/>
      <c r="J40" s="2"/>
      <c r="K40" s="2"/>
      <c r="L40" s="2"/>
      <c r="M40" s="2"/>
      <c r="N40" s="2"/>
      <c r="O40" s="2"/>
      <c r="P40" s="2"/>
      <c r="Q40" s="2"/>
      <c r="R40" s="2">
        <v>130900</v>
      </c>
    </row>
    <row r="41" spans="1:18" x14ac:dyDescent="0.25">
      <c r="A41" s="11" t="s">
        <v>112</v>
      </c>
      <c r="B41" s="2"/>
      <c r="C41" s="2">
        <v>120900</v>
      </c>
      <c r="D41" s="2"/>
      <c r="E41" s="2"/>
      <c r="F41" s="2"/>
      <c r="G41" s="2"/>
      <c r="H41" s="2"/>
      <c r="I41" s="2"/>
      <c r="J41" s="2"/>
      <c r="K41" s="2"/>
      <c r="L41" s="2"/>
      <c r="M41" s="2"/>
      <c r="N41" s="2"/>
      <c r="O41" s="2"/>
      <c r="P41" s="2"/>
      <c r="Q41" s="2"/>
      <c r="R41" s="2">
        <v>120900</v>
      </c>
    </row>
    <row r="42" spans="1:18" x14ac:dyDescent="0.25">
      <c r="A42" s="11" t="s">
        <v>109</v>
      </c>
      <c r="B42" s="2"/>
      <c r="C42" s="2">
        <v>130900</v>
      </c>
      <c r="D42" s="2"/>
      <c r="E42" s="2"/>
      <c r="F42" s="2"/>
      <c r="G42" s="2"/>
      <c r="H42" s="2"/>
      <c r="I42" s="2"/>
      <c r="J42" s="2"/>
      <c r="K42" s="2"/>
      <c r="L42" s="2"/>
      <c r="M42" s="2"/>
      <c r="N42" s="2"/>
      <c r="O42" s="2"/>
      <c r="P42" s="2"/>
      <c r="Q42" s="2"/>
      <c r="R42" s="2">
        <v>130900</v>
      </c>
    </row>
    <row r="43" spans="1:18" x14ac:dyDescent="0.25">
      <c r="A43" s="11" t="s">
        <v>157</v>
      </c>
      <c r="B43" s="2"/>
      <c r="C43" s="2">
        <v>120900</v>
      </c>
      <c r="D43" s="2"/>
      <c r="E43" s="2"/>
      <c r="F43" s="2"/>
      <c r="G43" s="2"/>
      <c r="H43" s="2"/>
      <c r="I43" s="2"/>
      <c r="J43" s="2"/>
      <c r="K43" s="2"/>
      <c r="L43" s="2"/>
      <c r="M43" s="2"/>
      <c r="N43" s="2"/>
      <c r="O43" s="2"/>
      <c r="P43" s="2"/>
      <c r="Q43" s="2"/>
      <c r="R43" s="2">
        <v>120900</v>
      </c>
    </row>
    <row r="44" spans="1:18" x14ac:dyDescent="0.25">
      <c r="A44" s="11" t="s">
        <v>90</v>
      </c>
      <c r="B44" s="2"/>
      <c r="C44" s="2">
        <v>130900</v>
      </c>
      <c r="D44" s="2"/>
      <c r="E44" s="2"/>
      <c r="F44" s="2"/>
      <c r="G44" s="2"/>
      <c r="H44" s="2"/>
      <c r="I44" s="2"/>
      <c r="J44" s="2"/>
      <c r="K44" s="2"/>
      <c r="L44" s="2"/>
      <c r="M44" s="2"/>
      <c r="N44" s="2"/>
      <c r="O44" s="2"/>
      <c r="P44" s="2"/>
      <c r="Q44" s="2"/>
      <c r="R44" s="2">
        <v>130900</v>
      </c>
    </row>
    <row r="45" spans="1:18" x14ac:dyDescent="0.25">
      <c r="A45" s="11" t="s">
        <v>127</v>
      </c>
      <c r="B45" s="2"/>
      <c r="C45" s="2">
        <v>120900</v>
      </c>
      <c r="D45" s="2"/>
      <c r="E45" s="2"/>
      <c r="F45" s="2"/>
      <c r="G45" s="2"/>
      <c r="H45" s="2"/>
      <c r="I45" s="2"/>
      <c r="J45" s="2"/>
      <c r="K45" s="2"/>
      <c r="L45" s="2"/>
      <c r="M45" s="2"/>
      <c r="N45" s="2"/>
      <c r="O45" s="2"/>
      <c r="P45" s="2"/>
      <c r="Q45" s="2"/>
      <c r="R45" s="2">
        <v>120900</v>
      </c>
    </row>
    <row r="46" spans="1:18" x14ac:dyDescent="0.25">
      <c r="A46" s="11" t="s">
        <v>160</v>
      </c>
      <c r="B46" s="2"/>
      <c r="C46" s="2">
        <v>130900</v>
      </c>
      <c r="D46" s="2"/>
      <c r="E46" s="2"/>
      <c r="F46" s="2"/>
      <c r="G46" s="2"/>
      <c r="H46" s="2"/>
      <c r="I46" s="2"/>
      <c r="J46" s="2"/>
      <c r="K46" s="2"/>
      <c r="L46" s="2"/>
      <c r="M46" s="2"/>
      <c r="N46" s="2"/>
      <c r="O46" s="2"/>
      <c r="P46" s="2"/>
      <c r="Q46" s="2"/>
      <c r="R46" s="2">
        <v>130900</v>
      </c>
    </row>
    <row r="47" spans="1:18" x14ac:dyDescent="0.25">
      <c r="A47" s="11" t="s">
        <v>25</v>
      </c>
      <c r="B47" s="2">
        <v>77000</v>
      </c>
      <c r="C47" s="2"/>
      <c r="D47" s="2"/>
      <c r="E47" s="2"/>
      <c r="F47" s="2"/>
      <c r="G47" s="2"/>
      <c r="H47" s="2"/>
      <c r="I47" s="2"/>
      <c r="J47" s="2"/>
      <c r="K47" s="2"/>
      <c r="L47" s="2"/>
      <c r="M47" s="2"/>
      <c r="N47" s="2"/>
      <c r="O47" s="2"/>
      <c r="P47" s="2"/>
      <c r="Q47" s="2"/>
      <c r="R47" s="2">
        <v>77000</v>
      </c>
    </row>
    <row r="48" spans="1:18" x14ac:dyDescent="0.25">
      <c r="A48" s="11" t="s">
        <v>22</v>
      </c>
      <c r="B48" s="2">
        <v>77000</v>
      </c>
      <c r="C48" s="2"/>
      <c r="D48" s="2"/>
      <c r="E48" s="2"/>
      <c r="F48" s="2"/>
      <c r="G48" s="2"/>
      <c r="H48" s="2"/>
      <c r="I48" s="2"/>
      <c r="J48" s="2"/>
      <c r="K48" s="2"/>
      <c r="L48" s="2"/>
      <c r="M48" s="2"/>
      <c r="N48" s="2"/>
      <c r="O48" s="2"/>
      <c r="P48" s="2"/>
      <c r="Q48" s="2"/>
      <c r="R48" s="2">
        <v>77000</v>
      </c>
    </row>
    <row r="49" spans="1:18" x14ac:dyDescent="0.25">
      <c r="A49" s="11" t="s">
        <v>34</v>
      </c>
      <c r="B49" s="2">
        <v>77000</v>
      </c>
      <c r="C49" s="2"/>
      <c r="D49" s="2"/>
      <c r="E49" s="2"/>
      <c r="F49" s="2"/>
      <c r="G49" s="2"/>
      <c r="H49" s="2"/>
      <c r="I49" s="2"/>
      <c r="J49" s="2"/>
      <c r="K49" s="2"/>
      <c r="L49" s="2"/>
      <c r="M49" s="2"/>
      <c r="N49" s="2"/>
      <c r="O49" s="2"/>
      <c r="P49" s="2"/>
      <c r="Q49" s="2"/>
      <c r="R49" s="2">
        <v>77000</v>
      </c>
    </row>
    <row r="50" spans="1:18" x14ac:dyDescent="0.25">
      <c r="A50" s="11" t="s">
        <v>11</v>
      </c>
      <c r="B50" s="2">
        <v>49900</v>
      </c>
      <c r="C50" s="2"/>
      <c r="D50" s="2"/>
      <c r="E50" s="2"/>
      <c r="F50" s="2"/>
      <c r="G50" s="2"/>
      <c r="H50" s="2"/>
      <c r="I50" s="2"/>
      <c r="J50" s="2"/>
      <c r="K50" s="2"/>
      <c r="L50" s="2"/>
      <c r="M50" s="2"/>
      <c r="N50" s="2"/>
      <c r="O50" s="2"/>
      <c r="P50" s="2"/>
      <c r="Q50" s="2"/>
      <c r="R50" s="2">
        <v>49900</v>
      </c>
    </row>
    <row r="51" spans="1:18" x14ac:dyDescent="0.25">
      <c r="A51" s="11" t="s">
        <v>19</v>
      </c>
      <c r="B51" s="2">
        <v>84900</v>
      </c>
      <c r="C51" s="2"/>
      <c r="D51" s="2"/>
      <c r="E51" s="2"/>
      <c r="F51" s="2"/>
      <c r="G51" s="2"/>
      <c r="H51" s="2"/>
      <c r="I51" s="2"/>
      <c r="J51" s="2"/>
      <c r="K51" s="2"/>
      <c r="L51" s="2"/>
      <c r="M51" s="2"/>
      <c r="N51" s="2"/>
      <c r="O51" s="2"/>
      <c r="P51" s="2"/>
      <c r="Q51" s="2"/>
      <c r="R51" s="2">
        <v>84900</v>
      </c>
    </row>
    <row r="52" spans="1:18" x14ac:dyDescent="0.25">
      <c r="A52" s="11" t="s">
        <v>28</v>
      </c>
      <c r="B52" s="2">
        <v>49900</v>
      </c>
      <c r="C52" s="2"/>
      <c r="D52" s="2"/>
      <c r="E52" s="2"/>
      <c r="F52" s="2"/>
      <c r="G52" s="2"/>
      <c r="H52" s="2"/>
      <c r="I52" s="2"/>
      <c r="J52" s="2"/>
      <c r="K52" s="2"/>
      <c r="L52" s="2"/>
      <c r="M52" s="2"/>
      <c r="N52" s="2"/>
      <c r="O52" s="2"/>
      <c r="P52" s="2"/>
      <c r="Q52" s="2"/>
      <c r="R52" s="2">
        <v>49900</v>
      </c>
    </row>
    <row r="53" spans="1:18" x14ac:dyDescent="0.25">
      <c r="A53" s="11" t="s">
        <v>16</v>
      </c>
      <c r="B53" s="2">
        <v>84900</v>
      </c>
      <c r="C53" s="2"/>
      <c r="D53" s="2"/>
      <c r="E53" s="2"/>
      <c r="F53" s="2"/>
      <c r="G53" s="2"/>
      <c r="H53" s="2"/>
      <c r="I53" s="2"/>
      <c r="J53" s="2"/>
      <c r="K53" s="2"/>
      <c r="L53" s="2"/>
      <c r="M53" s="2"/>
      <c r="N53" s="2"/>
      <c r="O53" s="2"/>
      <c r="P53" s="2"/>
      <c r="Q53" s="2"/>
      <c r="R53" s="2">
        <v>84900</v>
      </c>
    </row>
    <row r="54" spans="1:18" x14ac:dyDescent="0.25">
      <c r="A54" s="11" t="s">
        <v>31</v>
      </c>
      <c r="B54" s="2">
        <v>49900</v>
      </c>
      <c r="C54" s="2"/>
      <c r="D54" s="2"/>
      <c r="E54" s="2"/>
      <c r="F54" s="2"/>
      <c r="G54" s="2"/>
      <c r="H54" s="2"/>
      <c r="I54" s="2"/>
      <c r="J54" s="2"/>
      <c r="K54" s="2"/>
      <c r="L54" s="2"/>
      <c r="M54" s="2"/>
      <c r="N54" s="2"/>
      <c r="O54" s="2"/>
      <c r="P54" s="2"/>
      <c r="Q54" s="2"/>
      <c r="R54" s="2">
        <v>49900</v>
      </c>
    </row>
    <row r="55" spans="1:18" x14ac:dyDescent="0.25">
      <c r="A55" s="11" t="s">
        <v>175</v>
      </c>
      <c r="B55" s="2"/>
      <c r="C55" s="2"/>
      <c r="D55" s="2"/>
      <c r="E55" s="2"/>
      <c r="F55" s="2"/>
      <c r="G55" s="2"/>
      <c r="H55" s="2"/>
      <c r="I55" s="2"/>
      <c r="J55" s="2"/>
      <c r="K55" s="2"/>
      <c r="L55" s="2"/>
      <c r="M55" s="2"/>
      <c r="N55" s="2"/>
      <c r="O55" s="2">
        <v>34999</v>
      </c>
      <c r="P55" s="2"/>
      <c r="Q55" s="2"/>
      <c r="R55" s="2">
        <v>34999</v>
      </c>
    </row>
    <row r="56" spans="1:18" x14ac:dyDescent="0.25">
      <c r="A56" s="11" t="s">
        <v>187</v>
      </c>
      <c r="B56" s="2"/>
      <c r="C56" s="2"/>
      <c r="D56" s="2"/>
      <c r="E56" s="2"/>
      <c r="F56" s="2"/>
      <c r="G56" s="2"/>
      <c r="H56" s="2"/>
      <c r="I56" s="2"/>
      <c r="J56" s="2"/>
      <c r="K56" s="2"/>
      <c r="L56" s="2"/>
      <c r="M56" s="2"/>
      <c r="N56" s="2"/>
      <c r="O56" s="2"/>
      <c r="P56" s="2">
        <v>29999</v>
      </c>
      <c r="Q56" s="2"/>
      <c r="R56" s="2">
        <v>29999</v>
      </c>
    </row>
    <row r="57" spans="1:18" x14ac:dyDescent="0.25">
      <c r="A57" s="11" t="s">
        <v>181</v>
      </c>
      <c r="B57" s="2"/>
      <c r="C57" s="2"/>
      <c r="D57" s="2"/>
      <c r="E57" s="2"/>
      <c r="F57" s="2"/>
      <c r="G57" s="2"/>
      <c r="H57" s="2"/>
      <c r="I57" s="2"/>
      <c r="J57" s="2"/>
      <c r="K57" s="2"/>
      <c r="L57" s="2"/>
      <c r="M57" s="2"/>
      <c r="N57" s="2"/>
      <c r="O57" s="2">
        <v>34999</v>
      </c>
      <c r="P57" s="2"/>
      <c r="Q57" s="2"/>
      <c r="R57" s="2">
        <v>34999</v>
      </c>
    </row>
    <row r="58" spans="1:18" x14ac:dyDescent="0.25">
      <c r="A58" s="11" t="s">
        <v>178</v>
      </c>
      <c r="B58" s="2"/>
      <c r="C58" s="2"/>
      <c r="D58" s="2"/>
      <c r="E58" s="2"/>
      <c r="F58" s="2"/>
      <c r="G58" s="2"/>
      <c r="H58" s="2"/>
      <c r="I58" s="2"/>
      <c r="J58" s="2"/>
      <c r="K58" s="2"/>
      <c r="L58" s="2"/>
      <c r="M58" s="2"/>
      <c r="N58" s="2"/>
      <c r="O58" s="2">
        <v>34999</v>
      </c>
      <c r="P58" s="2"/>
      <c r="Q58" s="2"/>
      <c r="R58" s="2">
        <v>34999</v>
      </c>
    </row>
    <row r="59" spans="1:18" x14ac:dyDescent="0.25">
      <c r="A59" s="11" t="s">
        <v>84</v>
      </c>
      <c r="B59" s="2"/>
      <c r="C59" s="2"/>
      <c r="D59" s="2"/>
      <c r="E59" s="2"/>
      <c r="F59" s="2"/>
      <c r="G59" s="2"/>
      <c r="H59" s="2"/>
      <c r="I59" s="2"/>
      <c r="J59" s="2"/>
      <c r="K59" s="2"/>
      <c r="L59" s="2"/>
      <c r="M59" s="2">
        <v>44999</v>
      </c>
      <c r="N59" s="2"/>
      <c r="O59" s="2"/>
      <c r="P59" s="2"/>
      <c r="Q59" s="2"/>
      <c r="R59" s="2">
        <v>44999</v>
      </c>
    </row>
    <row r="60" spans="1:18" x14ac:dyDescent="0.25">
      <c r="A60" s="11" t="s">
        <v>172</v>
      </c>
      <c r="B60" s="2"/>
      <c r="C60" s="2"/>
      <c r="D60" s="2"/>
      <c r="E60" s="2"/>
      <c r="F60" s="2"/>
      <c r="G60" s="2"/>
      <c r="H60" s="2"/>
      <c r="I60" s="2"/>
      <c r="J60" s="2"/>
      <c r="K60" s="2"/>
      <c r="L60" s="2"/>
      <c r="M60" s="2"/>
      <c r="N60" s="2"/>
      <c r="O60" s="2"/>
      <c r="P60" s="2">
        <v>29999</v>
      </c>
      <c r="Q60" s="2"/>
      <c r="R60" s="2">
        <v>29999</v>
      </c>
    </row>
    <row r="61" spans="1:18" x14ac:dyDescent="0.25">
      <c r="A61" s="11" t="s">
        <v>41</v>
      </c>
      <c r="B61" s="2"/>
      <c r="C61" s="2"/>
      <c r="D61" s="2"/>
      <c r="E61" s="2"/>
      <c r="F61" s="2"/>
      <c r="G61" s="2"/>
      <c r="H61" s="2"/>
      <c r="I61" s="2"/>
      <c r="J61" s="2"/>
      <c r="K61" s="2"/>
      <c r="L61" s="2"/>
      <c r="M61" s="2"/>
      <c r="N61" s="2">
        <v>41999</v>
      </c>
      <c r="O61" s="2"/>
      <c r="P61" s="2"/>
      <c r="Q61" s="2"/>
      <c r="R61" s="2">
        <v>41999</v>
      </c>
    </row>
    <row r="62" spans="1:18" x14ac:dyDescent="0.25">
      <c r="A62" s="11" t="s">
        <v>50</v>
      </c>
      <c r="B62" s="2"/>
      <c r="C62" s="2"/>
      <c r="D62" s="2"/>
      <c r="E62" s="2"/>
      <c r="F62" s="2"/>
      <c r="G62" s="2"/>
      <c r="H62" s="2"/>
      <c r="I62" s="2"/>
      <c r="J62" s="2"/>
      <c r="K62" s="2"/>
      <c r="L62" s="2"/>
      <c r="M62" s="2"/>
      <c r="N62" s="2">
        <v>41999</v>
      </c>
      <c r="O62" s="2"/>
      <c r="P62" s="2"/>
      <c r="Q62" s="2"/>
      <c r="R62" s="2">
        <v>41999</v>
      </c>
    </row>
    <row r="63" spans="1:18" x14ac:dyDescent="0.25">
      <c r="A63" s="11" t="s">
        <v>44</v>
      </c>
      <c r="B63" s="2"/>
      <c r="C63" s="2"/>
      <c r="D63" s="2"/>
      <c r="E63" s="2"/>
      <c r="F63" s="2"/>
      <c r="G63" s="2"/>
      <c r="H63" s="2"/>
      <c r="I63" s="2"/>
      <c r="J63" s="2"/>
      <c r="K63" s="2">
        <v>39999</v>
      </c>
      <c r="L63" s="2"/>
      <c r="M63" s="2"/>
      <c r="N63" s="2"/>
      <c r="O63" s="2"/>
      <c r="P63" s="2"/>
      <c r="Q63" s="2"/>
      <c r="R63" s="2">
        <v>39999</v>
      </c>
    </row>
    <row r="64" spans="1:18" x14ac:dyDescent="0.25">
      <c r="A64" s="11" t="s">
        <v>47</v>
      </c>
      <c r="B64" s="2"/>
      <c r="C64" s="2"/>
      <c r="D64" s="2"/>
      <c r="E64" s="2"/>
      <c r="F64" s="2"/>
      <c r="G64" s="2"/>
      <c r="H64" s="2"/>
      <c r="I64" s="2"/>
      <c r="J64" s="2"/>
      <c r="K64" s="2"/>
      <c r="L64" s="2"/>
      <c r="M64" s="2"/>
      <c r="N64" s="2">
        <v>41999</v>
      </c>
      <c r="O64" s="2"/>
      <c r="P64" s="2"/>
      <c r="Q64" s="2"/>
      <c r="R64" s="2">
        <v>41999</v>
      </c>
    </row>
    <row r="65" spans="1:18" x14ac:dyDescent="0.25">
      <c r="A65" s="11" t="s">
        <v>54</v>
      </c>
      <c r="B65" s="2"/>
      <c r="C65" s="2"/>
      <c r="D65" s="2"/>
      <c r="E65" s="2"/>
      <c r="F65" s="2"/>
      <c r="G65" s="2"/>
      <c r="H65" s="2"/>
      <c r="I65" s="2"/>
      <c r="J65" s="2"/>
      <c r="K65" s="2"/>
      <c r="L65" s="2"/>
      <c r="M65" s="2"/>
      <c r="N65" s="2">
        <v>41999</v>
      </c>
      <c r="O65" s="2"/>
      <c r="P65" s="2"/>
      <c r="Q65" s="2"/>
      <c r="R65" s="2">
        <v>41999</v>
      </c>
    </row>
    <row r="66" spans="1:18" x14ac:dyDescent="0.25">
      <c r="A66" s="11" t="s">
        <v>37</v>
      </c>
      <c r="B66" s="2">
        <v>89900</v>
      </c>
      <c r="C66" s="2"/>
      <c r="D66" s="2"/>
      <c r="E66" s="2"/>
      <c r="F66" s="2"/>
      <c r="G66" s="2"/>
      <c r="H66" s="2"/>
      <c r="I66" s="2"/>
      <c r="J66" s="2"/>
      <c r="K66" s="2"/>
      <c r="L66" s="2"/>
      <c r="M66" s="2"/>
      <c r="N66" s="2"/>
      <c r="O66" s="2"/>
      <c r="P66" s="2"/>
      <c r="Q66" s="2"/>
      <c r="R66" s="2">
        <v>89900</v>
      </c>
    </row>
    <row r="67" spans="1:18" x14ac:dyDescent="0.25">
      <c r="A67" s="11" t="s">
        <v>217</v>
      </c>
      <c r="B67" s="2">
        <v>1255500</v>
      </c>
      <c r="C67" s="2">
        <v>1409900</v>
      </c>
      <c r="D67" s="2">
        <v>221800</v>
      </c>
      <c r="E67" s="2">
        <v>164997</v>
      </c>
      <c r="F67" s="2">
        <v>379500</v>
      </c>
      <c r="G67" s="2">
        <v>141800</v>
      </c>
      <c r="H67" s="2">
        <v>194700</v>
      </c>
      <c r="I67" s="2">
        <v>367696</v>
      </c>
      <c r="J67" s="2">
        <v>235800</v>
      </c>
      <c r="K67" s="2">
        <v>39999</v>
      </c>
      <c r="L67" s="2">
        <v>99900</v>
      </c>
      <c r="M67" s="2">
        <v>44999</v>
      </c>
      <c r="N67" s="2">
        <v>167996</v>
      </c>
      <c r="O67" s="2">
        <v>104997</v>
      </c>
      <c r="P67" s="2">
        <v>59998</v>
      </c>
      <c r="Q67" s="2">
        <v>74999</v>
      </c>
      <c r="R67" s="2">
        <v>4964581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5" x14ac:dyDescent="0.25"/>
  <cols>
    <col min="1" max="1" width="19.375" customWidth="1"/>
    <col min="2" max="2" width="12.75" customWidth="1"/>
  </cols>
  <sheetData>
    <row r="3" spans="1:2" x14ac:dyDescent="0.25">
      <c r="A3" s="10" t="s">
        <v>216</v>
      </c>
      <c r="B3" t="s">
        <v>233</v>
      </c>
    </row>
    <row r="4" spans="1:2" x14ac:dyDescent="0.25">
      <c r="A4" s="11" t="s">
        <v>232</v>
      </c>
      <c r="B4" s="2">
        <v>110</v>
      </c>
    </row>
    <row r="5" spans="1:2" x14ac:dyDescent="0.25">
      <c r="A5" s="11" t="s">
        <v>217</v>
      </c>
      <c r="B5" s="2">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5" x14ac:dyDescent="0.25"/>
  <cols>
    <col min="1" max="1" width="19.375" customWidth="1"/>
    <col min="2" max="2" width="12.75" customWidth="1"/>
  </cols>
  <sheetData>
    <row r="3" spans="1:2" x14ac:dyDescent="0.25">
      <c r="A3" s="10" t="s">
        <v>216</v>
      </c>
      <c r="B3" t="s">
        <v>233</v>
      </c>
    </row>
    <row r="4" spans="1:2" x14ac:dyDescent="0.25">
      <c r="A4" s="11" t="s">
        <v>232</v>
      </c>
      <c r="B4" s="2">
        <v>110</v>
      </c>
    </row>
    <row r="5" spans="1:2" x14ac:dyDescent="0.25">
      <c r="A5" s="11" t="s">
        <v>217</v>
      </c>
      <c r="B5" s="2">
        <v>110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9.375" customWidth="1"/>
    <col min="2" max="2" width="12.75" customWidth="1"/>
  </cols>
  <sheetData>
    <row r="1" spans="1:2" x14ac:dyDescent="0.25">
      <c r="A1" s="10" t="s">
        <v>216</v>
      </c>
      <c r="B1" t="s">
        <v>233</v>
      </c>
    </row>
    <row r="2" spans="1:2" x14ac:dyDescent="0.25">
      <c r="A2" s="11" t="s">
        <v>232</v>
      </c>
      <c r="B2" s="2">
        <v>110</v>
      </c>
    </row>
    <row r="3" spans="1:2" x14ac:dyDescent="0.25">
      <c r="A3" s="11" t="s">
        <v>217</v>
      </c>
      <c r="B3" s="2">
        <v>110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opLeftCell="G1" zoomScale="106" zoomScaleNormal="106" workbookViewId="0">
      <selection activeCell="M43" sqref="M43"/>
    </sheetView>
  </sheetViews>
  <sheetFormatPr defaultRowHeight="15" x14ac:dyDescent="0.25"/>
  <cols>
    <col min="1" max="1" width="70.625" customWidth="1"/>
    <col min="2" max="2" width="133.375" customWidth="1"/>
    <col min="3" max="3" width="8.5" customWidth="1"/>
    <col min="4" max="4" width="11.875" style="1" customWidth="1"/>
    <col min="5" max="5" width="12.25" style="1" customWidth="1"/>
    <col min="6" max="6" width="22.375" style="3" customWidth="1"/>
    <col min="7" max="8" width="20.75" customWidth="1"/>
    <col min="9" max="9" width="23" customWidth="1"/>
    <col min="10" max="10" width="13.25" customWidth="1"/>
    <col min="12" max="12" width="23.875" customWidth="1"/>
    <col min="13" max="13" width="22.375" customWidth="1"/>
    <col min="14" max="14" width="38.75" customWidth="1"/>
    <col min="16" max="16" width="22.375" customWidth="1"/>
  </cols>
  <sheetData>
    <row r="1" spans="1:16" x14ac:dyDescent="0.25">
      <c r="A1" t="s">
        <v>0</v>
      </c>
      <c r="B1" t="s">
        <v>1</v>
      </c>
      <c r="C1" t="s">
        <v>2</v>
      </c>
      <c r="D1" s="1" t="s">
        <v>3</v>
      </c>
      <c r="E1" s="1" t="s">
        <v>4</v>
      </c>
      <c r="F1" s="3" t="s">
        <v>5</v>
      </c>
      <c r="G1" t="s">
        <v>6</v>
      </c>
      <c r="H1" t="s">
        <v>7</v>
      </c>
      <c r="I1" t="s">
        <v>8</v>
      </c>
      <c r="J1" t="s">
        <v>9</v>
      </c>
      <c r="K1" t="s">
        <v>10</v>
      </c>
    </row>
    <row r="2" spans="1:16" x14ac:dyDescent="0.25">
      <c r="A2" t="s">
        <v>84</v>
      </c>
      <c r="B2" t="s">
        <v>85</v>
      </c>
      <c r="C2" t="s">
        <v>13</v>
      </c>
      <c r="D2" s="1">
        <v>44999</v>
      </c>
      <c r="E2" s="1">
        <v>54900</v>
      </c>
      <c r="F2" s="3">
        <v>18</v>
      </c>
      <c r="G2">
        <v>95909</v>
      </c>
      <c r="H2">
        <v>8161</v>
      </c>
      <c r="I2" t="s">
        <v>86</v>
      </c>
      <c r="J2">
        <v>4.5</v>
      </c>
      <c r="K2" t="s">
        <v>15</v>
      </c>
    </row>
    <row r="3" spans="1:16" x14ac:dyDescent="0.25">
      <c r="A3" t="s">
        <v>175</v>
      </c>
      <c r="B3" t="s">
        <v>176</v>
      </c>
      <c r="C3" t="s">
        <v>13</v>
      </c>
      <c r="D3" s="1">
        <v>34999</v>
      </c>
      <c r="E3" s="1">
        <v>44900</v>
      </c>
      <c r="F3" s="3">
        <v>22</v>
      </c>
      <c r="G3">
        <v>95909</v>
      </c>
      <c r="H3">
        <v>8161</v>
      </c>
      <c r="I3" t="s">
        <v>177</v>
      </c>
      <c r="J3">
        <v>4.5</v>
      </c>
      <c r="K3" t="s">
        <v>15</v>
      </c>
    </row>
    <row r="4" spans="1:16" x14ac:dyDescent="0.25">
      <c r="A4" t="s">
        <v>181</v>
      </c>
      <c r="B4" t="s">
        <v>182</v>
      </c>
      <c r="C4" t="s">
        <v>13</v>
      </c>
      <c r="D4" s="1">
        <v>34999</v>
      </c>
      <c r="E4" s="1">
        <v>44900</v>
      </c>
      <c r="F4" s="3">
        <v>22</v>
      </c>
      <c r="G4">
        <v>95909</v>
      </c>
      <c r="H4">
        <v>8161</v>
      </c>
      <c r="I4" t="s">
        <v>183</v>
      </c>
      <c r="J4">
        <v>4.5</v>
      </c>
      <c r="K4" t="s">
        <v>15</v>
      </c>
    </row>
    <row r="5" spans="1:16" x14ac:dyDescent="0.25">
      <c r="A5" t="s">
        <v>187</v>
      </c>
      <c r="B5" t="s">
        <v>188</v>
      </c>
      <c r="C5" t="s">
        <v>13</v>
      </c>
      <c r="D5" s="1">
        <v>29999</v>
      </c>
      <c r="E5" s="1">
        <v>39900</v>
      </c>
      <c r="F5" s="3">
        <v>24</v>
      </c>
      <c r="G5">
        <v>95909</v>
      </c>
      <c r="H5">
        <v>8161</v>
      </c>
      <c r="I5" t="s">
        <v>189</v>
      </c>
      <c r="J5">
        <v>4.5</v>
      </c>
      <c r="K5" t="s">
        <v>40</v>
      </c>
      <c r="N5" s="6" t="s">
        <v>202</v>
      </c>
      <c r="P5" s="4" t="s">
        <v>203</v>
      </c>
    </row>
    <row r="6" spans="1:16" x14ac:dyDescent="0.25">
      <c r="A6" t="s">
        <v>178</v>
      </c>
      <c r="B6" t="s">
        <v>179</v>
      </c>
      <c r="C6" t="s">
        <v>13</v>
      </c>
      <c r="D6" s="1">
        <v>34999</v>
      </c>
      <c r="E6" s="1">
        <v>44900</v>
      </c>
      <c r="F6" s="3">
        <v>22</v>
      </c>
      <c r="G6">
        <v>95807</v>
      </c>
      <c r="H6">
        <v>8154</v>
      </c>
      <c r="I6" t="s">
        <v>180</v>
      </c>
      <c r="J6">
        <v>4.5</v>
      </c>
      <c r="K6" t="s">
        <v>15</v>
      </c>
      <c r="N6" s="7">
        <f>SUM(D:D*G:G)</f>
        <v>3353149193</v>
      </c>
      <c r="P6" s="7">
        <f>AVERAGE(D:D)</f>
        <v>80073.887096774197</v>
      </c>
    </row>
    <row r="7" spans="1:16" x14ac:dyDescent="0.25">
      <c r="A7" t="s">
        <v>172</v>
      </c>
      <c r="B7" t="s">
        <v>173</v>
      </c>
      <c r="C7" t="s">
        <v>13</v>
      </c>
      <c r="D7" s="1">
        <v>29999</v>
      </c>
      <c r="E7" s="1">
        <v>39900</v>
      </c>
      <c r="F7" s="3">
        <v>24</v>
      </c>
      <c r="G7">
        <v>95807</v>
      </c>
      <c r="H7">
        <v>8154</v>
      </c>
      <c r="I7" t="s">
        <v>174</v>
      </c>
      <c r="J7">
        <v>4.5</v>
      </c>
      <c r="K7" t="s">
        <v>15</v>
      </c>
    </row>
    <row r="8" spans="1:16" x14ac:dyDescent="0.25">
      <c r="A8" t="s">
        <v>47</v>
      </c>
      <c r="B8" t="s">
        <v>48</v>
      </c>
      <c r="C8" t="s">
        <v>13</v>
      </c>
      <c r="D8" s="1">
        <v>41999</v>
      </c>
      <c r="E8" s="1">
        <v>52900</v>
      </c>
      <c r="F8" s="3">
        <v>20</v>
      </c>
      <c r="G8">
        <v>79582</v>
      </c>
      <c r="H8">
        <v>6804</v>
      </c>
      <c r="I8" t="s">
        <v>49</v>
      </c>
      <c r="J8">
        <v>4.5999999999999996</v>
      </c>
      <c r="K8" t="s">
        <v>40</v>
      </c>
    </row>
    <row r="9" spans="1:16" x14ac:dyDescent="0.25">
      <c r="A9" t="s">
        <v>41</v>
      </c>
      <c r="B9" t="s">
        <v>42</v>
      </c>
      <c r="C9" t="s">
        <v>13</v>
      </c>
      <c r="D9" s="1">
        <v>41999</v>
      </c>
      <c r="E9" s="1">
        <v>52900</v>
      </c>
      <c r="F9" s="3">
        <v>20</v>
      </c>
      <c r="G9">
        <v>79512</v>
      </c>
      <c r="H9">
        <v>6796</v>
      </c>
      <c r="I9" t="s">
        <v>43</v>
      </c>
      <c r="J9">
        <v>4.5999999999999996</v>
      </c>
      <c r="K9" t="s">
        <v>40</v>
      </c>
    </row>
    <row r="10" spans="1:16" x14ac:dyDescent="0.25">
      <c r="A10" t="s">
        <v>50</v>
      </c>
      <c r="B10" t="s">
        <v>51</v>
      </c>
      <c r="C10" t="s">
        <v>13</v>
      </c>
      <c r="D10" s="1">
        <v>41999</v>
      </c>
      <c r="E10" s="1">
        <v>52900</v>
      </c>
      <c r="F10" s="3">
        <v>20</v>
      </c>
      <c r="G10">
        <v>79512</v>
      </c>
      <c r="H10">
        <v>6796</v>
      </c>
      <c r="I10" t="s">
        <v>52</v>
      </c>
      <c r="J10">
        <v>4.5999999999999996</v>
      </c>
      <c r="K10" t="s">
        <v>53</v>
      </c>
      <c r="N10" s="6" t="s">
        <v>204</v>
      </c>
      <c r="P10" s="4" t="s">
        <v>205</v>
      </c>
    </row>
    <row r="11" spans="1:16" x14ac:dyDescent="0.25">
      <c r="A11" t="s">
        <v>54</v>
      </c>
      <c r="B11" t="s">
        <v>55</v>
      </c>
      <c r="C11" t="s">
        <v>13</v>
      </c>
      <c r="D11" s="1">
        <v>41999</v>
      </c>
      <c r="E11" s="1">
        <v>52900</v>
      </c>
      <c r="F11" s="3">
        <v>20</v>
      </c>
      <c r="G11">
        <v>79512</v>
      </c>
      <c r="H11">
        <v>6796</v>
      </c>
      <c r="I11" t="s">
        <v>56</v>
      </c>
      <c r="J11">
        <v>4.5999999999999996</v>
      </c>
      <c r="K11" t="s">
        <v>40</v>
      </c>
      <c r="M11" s="5" t="s">
        <v>207</v>
      </c>
      <c r="N11" s="7">
        <f>MAX(D:D)</f>
        <v>140900</v>
      </c>
      <c r="P11" s="8">
        <f>MAX(F:F)</f>
        <v>29</v>
      </c>
    </row>
    <row r="12" spans="1:16" x14ac:dyDescent="0.25">
      <c r="A12" t="s">
        <v>44</v>
      </c>
      <c r="B12" t="s">
        <v>45</v>
      </c>
      <c r="C12" t="s">
        <v>13</v>
      </c>
      <c r="D12" s="1">
        <v>39999</v>
      </c>
      <c r="E12" s="1">
        <v>47900</v>
      </c>
      <c r="F12" s="3">
        <v>16</v>
      </c>
      <c r="G12">
        <v>79512</v>
      </c>
      <c r="H12">
        <v>6796</v>
      </c>
      <c r="I12" t="s">
        <v>46</v>
      </c>
      <c r="J12">
        <v>4.5999999999999996</v>
      </c>
      <c r="K12" t="s">
        <v>40</v>
      </c>
      <c r="M12" s="5" t="s">
        <v>208</v>
      </c>
      <c r="N12" s="7">
        <f>MIN(D:D)</f>
        <v>29999</v>
      </c>
    </row>
    <row r="13" spans="1:16" x14ac:dyDescent="0.25">
      <c r="A13" t="s">
        <v>166</v>
      </c>
      <c r="B13" t="s">
        <v>167</v>
      </c>
      <c r="C13" t="s">
        <v>13</v>
      </c>
      <c r="D13" s="1">
        <v>54999</v>
      </c>
      <c r="E13" s="1">
        <v>59900</v>
      </c>
      <c r="F13" s="3">
        <v>8</v>
      </c>
      <c r="G13">
        <v>43707</v>
      </c>
      <c r="H13">
        <v>3357</v>
      </c>
      <c r="I13" t="s">
        <v>168</v>
      </c>
      <c r="J13">
        <v>4.5999999999999996</v>
      </c>
      <c r="K13" t="s">
        <v>40</v>
      </c>
    </row>
    <row r="14" spans="1:16" x14ac:dyDescent="0.25">
      <c r="A14" t="s">
        <v>169</v>
      </c>
      <c r="B14" t="s">
        <v>170</v>
      </c>
      <c r="C14" t="s">
        <v>13</v>
      </c>
      <c r="D14" s="1">
        <v>54999</v>
      </c>
      <c r="E14" s="1">
        <v>59900</v>
      </c>
      <c r="F14" s="3">
        <v>8</v>
      </c>
      <c r="G14">
        <v>43707</v>
      </c>
      <c r="H14">
        <v>3357</v>
      </c>
      <c r="I14" t="s">
        <v>171</v>
      </c>
      <c r="J14">
        <v>4.5999999999999996</v>
      </c>
      <c r="K14" t="s">
        <v>40</v>
      </c>
    </row>
    <row r="15" spans="1:16" x14ac:dyDescent="0.25">
      <c r="A15" t="s">
        <v>184</v>
      </c>
      <c r="B15" t="s">
        <v>185</v>
      </c>
      <c r="C15" t="s">
        <v>13</v>
      </c>
      <c r="D15" s="1">
        <v>54999</v>
      </c>
      <c r="E15" s="1">
        <v>59900</v>
      </c>
      <c r="F15" s="3">
        <v>8</v>
      </c>
      <c r="G15">
        <v>43470</v>
      </c>
      <c r="H15">
        <v>3331</v>
      </c>
      <c r="I15" t="s">
        <v>186</v>
      </c>
      <c r="J15">
        <v>4.5999999999999996</v>
      </c>
      <c r="K15" t="s">
        <v>40</v>
      </c>
      <c r="N15" s="4" t="s">
        <v>206</v>
      </c>
    </row>
    <row r="16" spans="1:16" x14ac:dyDescent="0.25">
      <c r="A16" t="s">
        <v>190</v>
      </c>
      <c r="B16" t="s">
        <v>191</v>
      </c>
      <c r="C16" t="s">
        <v>13</v>
      </c>
      <c r="D16" s="1">
        <v>46999</v>
      </c>
      <c r="E16" s="1">
        <v>54900</v>
      </c>
      <c r="F16" s="3">
        <v>14</v>
      </c>
      <c r="G16">
        <v>43470</v>
      </c>
      <c r="H16">
        <v>3331</v>
      </c>
      <c r="I16" t="s">
        <v>192</v>
      </c>
      <c r="J16">
        <v>4.5999999999999996</v>
      </c>
      <c r="K16" t="s">
        <v>40</v>
      </c>
      <c r="M16" s="5" t="s">
        <v>209</v>
      </c>
      <c r="N16" s="5">
        <f>MAX(G:G)</f>
        <v>95909</v>
      </c>
    </row>
    <row r="17" spans="1:14" x14ac:dyDescent="0.25">
      <c r="A17" t="s">
        <v>193</v>
      </c>
      <c r="B17" t="s">
        <v>194</v>
      </c>
      <c r="C17" t="s">
        <v>13</v>
      </c>
      <c r="D17" s="1">
        <v>46999</v>
      </c>
      <c r="E17" s="1">
        <v>54900</v>
      </c>
      <c r="F17" s="3">
        <v>14</v>
      </c>
      <c r="G17">
        <v>43470</v>
      </c>
      <c r="H17">
        <v>3331</v>
      </c>
      <c r="I17" t="s">
        <v>195</v>
      </c>
      <c r="J17">
        <v>4.5999999999999996</v>
      </c>
      <c r="K17" t="s">
        <v>40</v>
      </c>
      <c r="M17" s="5" t="s">
        <v>210</v>
      </c>
      <c r="N17" s="5">
        <f>MAX(H:H)</f>
        <v>8161</v>
      </c>
    </row>
    <row r="18" spans="1:14" x14ac:dyDescent="0.25">
      <c r="A18" t="s">
        <v>196</v>
      </c>
      <c r="B18" t="s">
        <v>197</v>
      </c>
      <c r="C18" t="s">
        <v>13</v>
      </c>
      <c r="D18" s="1">
        <v>46999</v>
      </c>
      <c r="E18" s="1">
        <v>54900</v>
      </c>
      <c r="F18" s="3">
        <v>14</v>
      </c>
      <c r="G18">
        <v>43470</v>
      </c>
      <c r="H18">
        <v>3331</v>
      </c>
      <c r="I18" t="s">
        <v>198</v>
      </c>
      <c r="J18">
        <v>4.5999999999999996</v>
      </c>
      <c r="K18" t="s">
        <v>40</v>
      </c>
    </row>
    <row r="19" spans="1:14" x14ac:dyDescent="0.25">
      <c r="A19" t="s">
        <v>199</v>
      </c>
      <c r="B19" t="s">
        <v>200</v>
      </c>
      <c r="C19" t="s">
        <v>13</v>
      </c>
      <c r="D19" s="1">
        <v>46999</v>
      </c>
      <c r="E19" s="1">
        <v>54900</v>
      </c>
      <c r="F19" s="3">
        <v>14</v>
      </c>
      <c r="G19">
        <v>43470</v>
      </c>
      <c r="H19">
        <v>3331</v>
      </c>
      <c r="I19" t="s">
        <v>201</v>
      </c>
      <c r="J19">
        <v>4.5999999999999996</v>
      </c>
      <c r="K19" t="s">
        <v>40</v>
      </c>
    </row>
    <row r="20" spans="1:14" x14ac:dyDescent="0.25">
      <c r="A20" t="s">
        <v>22</v>
      </c>
      <c r="B20" t="s">
        <v>23</v>
      </c>
      <c r="C20" t="s">
        <v>13</v>
      </c>
      <c r="D20" s="1">
        <v>77000</v>
      </c>
      <c r="E20" s="1">
        <v>77000</v>
      </c>
      <c r="F20" s="3">
        <v>0</v>
      </c>
      <c r="G20">
        <v>11202</v>
      </c>
      <c r="H20">
        <v>794</v>
      </c>
      <c r="I20" t="s">
        <v>24</v>
      </c>
      <c r="J20">
        <v>4.5</v>
      </c>
      <c r="K20" t="s">
        <v>15</v>
      </c>
      <c r="N20" s="6" t="s">
        <v>211</v>
      </c>
    </row>
    <row r="21" spans="1:14" x14ac:dyDescent="0.25">
      <c r="A21" t="s">
        <v>25</v>
      </c>
      <c r="B21" t="s">
        <v>26</v>
      </c>
      <c r="C21" t="s">
        <v>13</v>
      </c>
      <c r="D21" s="1">
        <v>77000</v>
      </c>
      <c r="E21" s="1">
        <v>77000</v>
      </c>
      <c r="F21" s="3">
        <v>0</v>
      </c>
      <c r="G21">
        <v>11202</v>
      </c>
      <c r="H21">
        <v>794</v>
      </c>
      <c r="I21" t="s">
        <v>27</v>
      </c>
      <c r="J21">
        <v>4.5</v>
      </c>
      <c r="K21" t="s">
        <v>15</v>
      </c>
      <c r="N21" s="9">
        <f>AVERAGE(J:J)</f>
        <v>4.5758064516129</v>
      </c>
    </row>
    <row r="22" spans="1:14" x14ac:dyDescent="0.25">
      <c r="A22" t="s">
        <v>34</v>
      </c>
      <c r="B22" t="s">
        <v>35</v>
      </c>
      <c r="C22" t="s">
        <v>13</v>
      </c>
      <c r="D22" s="1">
        <v>77000</v>
      </c>
      <c r="E22" s="1">
        <v>77000</v>
      </c>
      <c r="F22" s="3">
        <v>0</v>
      </c>
      <c r="G22">
        <v>11202</v>
      </c>
      <c r="H22">
        <v>794</v>
      </c>
      <c r="I22" t="s">
        <v>36</v>
      </c>
      <c r="J22">
        <v>4.5</v>
      </c>
      <c r="K22" t="s">
        <v>15</v>
      </c>
    </row>
    <row r="23" spans="1:14" x14ac:dyDescent="0.25">
      <c r="A23" t="s">
        <v>72</v>
      </c>
      <c r="B23" t="s">
        <v>73</v>
      </c>
      <c r="C23" t="s">
        <v>13</v>
      </c>
      <c r="D23" s="1">
        <v>117900</v>
      </c>
      <c r="E23" s="1">
        <v>140300</v>
      </c>
      <c r="F23" s="3">
        <v>15</v>
      </c>
      <c r="G23">
        <v>7088</v>
      </c>
      <c r="H23">
        <v>523</v>
      </c>
      <c r="I23" t="s">
        <v>74</v>
      </c>
      <c r="J23">
        <v>4.5999999999999996</v>
      </c>
      <c r="K23" t="s">
        <v>40</v>
      </c>
    </row>
    <row r="24" spans="1:14" x14ac:dyDescent="0.25">
      <c r="A24" t="s">
        <v>78</v>
      </c>
      <c r="B24" t="s">
        <v>79</v>
      </c>
      <c r="C24" t="s">
        <v>13</v>
      </c>
      <c r="D24" s="1">
        <v>117900</v>
      </c>
      <c r="E24" s="1">
        <v>140300</v>
      </c>
      <c r="F24" s="3">
        <v>15</v>
      </c>
      <c r="G24">
        <v>7088</v>
      </c>
      <c r="H24">
        <v>523</v>
      </c>
      <c r="I24" t="s">
        <v>80</v>
      </c>
      <c r="J24">
        <v>4.5999999999999996</v>
      </c>
      <c r="K24" t="s">
        <v>40</v>
      </c>
      <c r="N24" s="6" t="s">
        <v>212</v>
      </c>
    </row>
    <row r="25" spans="1:14" x14ac:dyDescent="0.25">
      <c r="A25" t="s">
        <v>69</v>
      </c>
      <c r="B25" t="s">
        <v>70</v>
      </c>
      <c r="C25" t="s">
        <v>13</v>
      </c>
      <c r="D25" s="1">
        <v>74999</v>
      </c>
      <c r="E25" s="1">
        <v>106600</v>
      </c>
      <c r="F25" s="3">
        <v>29</v>
      </c>
      <c r="G25">
        <v>7088</v>
      </c>
      <c r="H25">
        <v>523</v>
      </c>
      <c r="I25" t="s">
        <v>71</v>
      </c>
      <c r="J25">
        <v>4.5999999999999996</v>
      </c>
      <c r="K25" t="s">
        <v>40</v>
      </c>
      <c r="M25" s="5" t="s">
        <v>213</v>
      </c>
      <c r="N25" s="5">
        <f>SUM(G:G)</f>
        <v>1390065</v>
      </c>
    </row>
    <row r="26" spans="1:14" x14ac:dyDescent="0.25">
      <c r="A26" t="s">
        <v>81</v>
      </c>
      <c r="B26" t="s">
        <v>82</v>
      </c>
      <c r="C26" t="s">
        <v>13</v>
      </c>
      <c r="D26" s="1">
        <v>99900</v>
      </c>
      <c r="E26" s="1">
        <v>121300</v>
      </c>
      <c r="F26" s="3">
        <v>17</v>
      </c>
      <c r="G26">
        <v>7081</v>
      </c>
      <c r="H26">
        <v>522</v>
      </c>
      <c r="I26" t="s">
        <v>83</v>
      </c>
      <c r="J26">
        <v>4.5999999999999996</v>
      </c>
      <c r="K26" t="s">
        <v>40</v>
      </c>
      <c r="M26" s="5" t="s">
        <v>214</v>
      </c>
      <c r="N26" s="5">
        <f>SUM(H:H)</f>
        <v>115424</v>
      </c>
    </row>
    <row r="27" spans="1:14" x14ac:dyDescent="0.25">
      <c r="A27" t="s">
        <v>16</v>
      </c>
      <c r="B27" t="s">
        <v>17</v>
      </c>
      <c r="C27" t="s">
        <v>13</v>
      </c>
      <c r="D27" s="1">
        <v>84900</v>
      </c>
      <c r="E27" s="1">
        <v>84900</v>
      </c>
      <c r="F27" s="3">
        <v>0</v>
      </c>
      <c r="G27">
        <v>3431</v>
      </c>
      <c r="H27">
        <v>356</v>
      </c>
      <c r="I27" t="s">
        <v>18</v>
      </c>
      <c r="J27">
        <v>4.5999999999999996</v>
      </c>
      <c r="K27" t="s">
        <v>15</v>
      </c>
    </row>
    <row r="28" spans="1:14" x14ac:dyDescent="0.25">
      <c r="A28" t="s">
        <v>19</v>
      </c>
      <c r="B28" t="s">
        <v>20</v>
      </c>
      <c r="C28" t="s">
        <v>13</v>
      </c>
      <c r="D28" s="1">
        <v>84900</v>
      </c>
      <c r="E28" s="1">
        <v>84900</v>
      </c>
      <c r="F28" s="3">
        <v>0</v>
      </c>
      <c r="G28">
        <v>3431</v>
      </c>
      <c r="H28">
        <v>356</v>
      </c>
      <c r="I28" t="s">
        <v>21</v>
      </c>
      <c r="J28">
        <v>4.5999999999999996</v>
      </c>
      <c r="K28" t="s">
        <v>15</v>
      </c>
    </row>
    <row r="29" spans="1:14" x14ac:dyDescent="0.25">
      <c r="A29" t="s">
        <v>11</v>
      </c>
      <c r="B29" t="s">
        <v>12</v>
      </c>
      <c r="C29" t="s">
        <v>13</v>
      </c>
      <c r="D29" s="1">
        <v>49900</v>
      </c>
      <c r="E29" s="1">
        <v>49900</v>
      </c>
      <c r="F29" s="3">
        <v>0</v>
      </c>
      <c r="G29">
        <v>3431</v>
      </c>
      <c r="H29">
        <v>356</v>
      </c>
      <c r="I29" t="s">
        <v>14</v>
      </c>
      <c r="J29">
        <v>4.5999999999999996</v>
      </c>
      <c r="K29" t="s">
        <v>15</v>
      </c>
      <c r="L29" s="13" t="s">
        <v>231</v>
      </c>
      <c r="M29" s="13" t="s">
        <v>230</v>
      </c>
      <c r="N29" s="6" t="s">
        <v>215</v>
      </c>
    </row>
    <row r="30" spans="1:14" x14ac:dyDescent="0.25">
      <c r="A30" t="s">
        <v>28</v>
      </c>
      <c r="B30" t="s">
        <v>29</v>
      </c>
      <c r="C30" t="s">
        <v>13</v>
      </c>
      <c r="D30" s="1">
        <v>49900</v>
      </c>
      <c r="E30" s="1">
        <v>49900</v>
      </c>
      <c r="F30" s="3">
        <v>0</v>
      </c>
      <c r="G30">
        <v>3431</v>
      </c>
      <c r="H30">
        <v>356</v>
      </c>
      <c r="I30" t="s">
        <v>30</v>
      </c>
      <c r="J30">
        <v>4.5999999999999996</v>
      </c>
      <c r="K30" t="s">
        <v>15</v>
      </c>
      <c r="L30" s="5" t="s">
        <v>232</v>
      </c>
      <c r="M30" s="5">
        <f>COUNTIF(F:F, "&gt;0")</f>
        <v>48</v>
      </c>
      <c r="N30" s="5" t="b">
        <f>M30=COUNTIF(F:F,  "&gt;0")</f>
        <v>1</v>
      </c>
    </row>
    <row r="31" spans="1:14" x14ac:dyDescent="0.25">
      <c r="A31" t="s">
        <v>31</v>
      </c>
      <c r="B31" t="s">
        <v>32</v>
      </c>
      <c r="C31" t="s">
        <v>13</v>
      </c>
      <c r="D31" s="1">
        <v>49900</v>
      </c>
      <c r="E31" s="1">
        <v>49900</v>
      </c>
      <c r="F31" s="3">
        <v>0</v>
      </c>
      <c r="G31">
        <v>3431</v>
      </c>
      <c r="H31">
        <v>356</v>
      </c>
      <c r="I31" t="s">
        <v>33</v>
      </c>
      <c r="J31">
        <v>4.5999999999999996</v>
      </c>
      <c r="K31" t="s">
        <v>15</v>
      </c>
      <c r="L31" s="5" t="s">
        <v>234</v>
      </c>
      <c r="M31" s="5">
        <f>COUNT(F:F, "=0")</f>
        <v>62</v>
      </c>
      <c r="N31" s="5" t="b">
        <f>M31=COUNT(F:F,"=0")</f>
        <v>1</v>
      </c>
    </row>
    <row r="32" spans="1:14" x14ac:dyDescent="0.25">
      <c r="A32" t="s">
        <v>103</v>
      </c>
      <c r="B32" t="s">
        <v>104</v>
      </c>
      <c r="C32" t="s">
        <v>13</v>
      </c>
      <c r="D32" s="1">
        <v>75900</v>
      </c>
      <c r="E32" s="1">
        <v>84900</v>
      </c>
      <c r="F32" s="3">
        <v>10</v>
      </c>
      <c r="G32">
        <v>2101</v>
      </c>
      <c r="H32">
        <v>180</v>
      </c>
      <c r="I32" t="s">
        <v>105</v>
      </c>
      <c r="J32">
        <v>4.5999999999999996</v>
      </c>
      <c r="K32" t="s">
        <v>93</v>
      </c>
    </row>
    <row r="33" spans="1:14" x14ac:dyDescent="0.25">
      <c r="A33" t="s">
        <v>121</v>
      </c>
      <c r="B33" t="s">
        <v>122</v>
      </c>
      <c r="C33" t="s">
        <v>13</v>
      </c>
      <c r="D33" s="1">
        <v>75900</v>
      </c>
      <c r="E33" s="1">
        <v>84900</v>
      </c>
      <c r="F33" s="3">
        <v>10</v>
      </c>
      <c r="G33">
        <v>2101</v>
      </c>
      <c r="H33">
        <v>180</v>
      </c>
      <c r="I33" t="s">
        <v>123</v>
      </c>
      <c r="J33">
        <v>4.5999999999999996</v>
      </c>
      <c r="K33" t="s">
        <v>93</v>
      </c>
    </row>
    <row r="34" spans="1:14" x14ac:dyDescent="0.25">
      <c r="A34" t="s">
        <v>124</v>
      </c>
      <c r="B34" t="s">
        <v>125</v>
      </c>
      <c r="C34" t="s">
        <v>13</v>
      </c>
      <c r="D34" s="1">
        <v>75900</v>
      </c>
      <c r="E34" s="1">
        <v>84900</v>
      </c>
      <c r="F34" s="3">
        <v>10</v>
      </c>
      <c r="G34">
        <v>2101</v>
      </c>
      <c r="H34">
        <v>180</v>
      </c>
      <c r="I34" t="s">
        <v>126</v>
      </c>
      <c r="J34">
        <v>4.5999999999999996</v>
      </c>
      <c r="K34" t="s">
        <v>93</v>
      </c>
      <c r="N34" t="s">
        <v>236</v>
      </c>
    </row>
    <row r="35" spans="1:14" x14ac:dyDescent="0.25">
      <c r="A35" t="s">
        <v>148</v>
      </c>
      <c r="B35" t="s">
        <v>149</v>
      </c>
      <c r="C35" t="s">
        <v>13</v>
      </c>
      <c r="D35" s="1">
        <v>75900</v>
      </c>
      <c r="E35" s="1">
        <v>84900</v>
      </c>
      <c r="F35" s="3">
        <v>10</v>
      </c>
      <c r="G35">
        <v>2101</v>
      </c>
      <c r="H35">
        <v>180</v>
      </c>
      <c r="I35" t="s">
        <v>150</v>
      </c>
      <c r="J35">
        <v>4.5999999999999996</v>
      </c>
      <c r="K35" t="s">
        <v>93</v>
      </c>
      <c r="N35">
        <f>SUM(M35)</f>
        <v>0</v>
      </c>
    </row>
    <row r="36" spans="1:14" x14ac:dyDescent="0.25">
      <c r="A36" t="s">
        <v>142</v>
      </c>
      <c r="B36" t="s">
        <v>143</v>
      </c>
      <c r="C36" t="s">
        <v>13</v>
      </c>
      <c r="D36" s="1">
        <v>70900</v>
      </c>
      <c r="E36" s="1">
        <v>79900</v>
      </c>
      <c r="F36" s="3">
        <v>11</v>
      </c>
      <c r="G36">
        <v>2101</v>
      </c>
      <c r="H36">
        <v>180</v>
      </c>
      <c r="I36" t="s">
        <v>144</v>
      </c>
      <c r="J36">
        <v>4.5999999999999996</v>
      </c>
      <c r="K36" t="s">
        <v>93</v>
      </c>
    </row>
    <row r="37" spans="1:14" x14ac:dyDescent="0.25">
      <c r="A37" t="s">
        <v>136</v>
      </c>
      <c r="B37" t="s">
        <v>137</v>
      </c>
      <c r="C37" t="s">
        <v>13</v>
      </c>
      <c r="D37" s="1">
        <v>75900</v>
      </c>
      <c r="E37" s="1">
        <v>84900</v>
      </c>
      <c r="F37" s="3">
        <v>10</v>
      </c>
      <c r="G37">
        <v>2092</v>
      </c>
      <c r="H37">
        <v>178</v>
      </c>
      <c r="I37" t="s">
        <v>138</v>
      </c>
      <c r="J37">
        <v>4.5999999999999996</v>
      </c>
      <c r="K37" t="s">
        <v>93</v>
      </c>
    </row>
    <row r="38" spans="1:14" x14ac:dyDescent="0.25">
      <c r="A38" t="s">
        <v>145</v>
      </c>
      <c r="B38" t="s">
        <v>146</v>
      </c>
      <c r="C38" t="s">
        <v>13</v>
      </c>
      <c r="D38" s="1">
        <v>70900</v>
      </c>
      <c r="E38" s="1">
        <v>79900</v>
      </c>
      <c r="F38" s="3">
        <v>11</v>
      </c>
      <c r="G38">
        <v>2092</v>
      </c>
      <c r="H38">
        <v>178</v>
      </c>
      <c r="I38" t="s">
        <v>147</v>
      </c>
      <c r="J38">
        <v>4.5999999999999996</v>
      </c>
      <c r="K38" t="s">
        <v>93</v>
      </c>
    </row>
    <row r="39" spans="1:14" x14ac:dyDescent="0.25">
      <c r="A39" t="s">
        <v>37</v>
      </c>
      <c r="B39" t="s">
        <v>38</v>
      </c>
      <c r="C39" t="s">
        <v>13</v>
      </c>
      <c r="D39" s="1">
        <v>89900</v>
      </c>
      <c r="E39" s="1">
        <v>89900</v>
      </c>
      <c r="F39" s="3">
        <v>0</v>
      </c>
      <c r="G39">
        <v>1454</v>
      </c>
      <c r="H39">
        <v>149</v>
      </c>
      <c r="I39" t="s">
        <v>39</v>
      </c>
      <c r="J39">
        <v>4.5999999999999996</v>
      </c>
      <c r="K39" t="s">
        <v>40</v>
      </c>
    </row>
    <row r="40" spans="1:14" x14ac:dyDescent="0.25">
      <c r="A40" t="s">
        <v>57</v>
      </c>
      <c r="B40" t="s">
        <v>58</v>
      </c>
      <c r="C40" t="s">
        <v>13</v>
      </c>
      <c r="D40" s="1">
        <v>131900</v>
      </c>
      <c r="E40" s="1">
        <v>131900</v>
      </c>
      <c r="F40" s="3">
        <v>0</v>
      </c>
      <c r="G40">
        <v>1078</v>
      </c>
      <c r="H40">
        <v>101</v>
      </c>
      <c r="I40" t="s">
        <v>59</v>
      </c>
      <c r="J40">
        <v>4.7</v>
      </c>
      <c r="K40" t="s">
        <v>40</v>
      </c>
    </row>
    <row r="41" spans="1:14" x14ac:dyDescent="0.25">
      <c r="A41" t="s">
        <v>63</v>
      </c>
      <c r="B41" t="s">
        <v>64</v>
      </c>
      <c r="C41" t="s">
        <v>13</v>
      </c>
      <c r="D41" s="1">
        <v>131900</v>
      </c>
      <c r="E41" s="1">
        <v>131900</v>
      </c>
      <c r="F41" s="3">
        <v>0</v>
      </c>
      <c r="G41">
        <v>1078</v>
      </c>
      <c r="H41">
        <v>101</v>
      </c>
      <c r="I41" t="s">
        <v>65</v>
      </c>
      <c r="J41">
        <v>4.7</v>
      </c>
      <c r="K41" t="s">
        <v>40</v>
      </c>
    </row>
    <row r="42" spans="1:14" x14ac:dyDescent="0.25">
      <c r="A42" t="s">
        <v>60</v>
      </c>
      <c r="B42" t="s">
        <v>61</v>
      </c>
      <c r="C42" t="s">
        <v>13</v>
      </c>
      <c r="D42" s="1">
        <v>117100</v>
      </c>
      <c r="E42" s="1">
        <v>117100</v>
      </c>
      <c r="F42" s="3">
        <v>0</v>
      </c>
      <c r="G42">
        <v>1078</v>
      </c>
      <c r="H42">
        <v>101</v>
      </c>
      <c r="I42" t="s">
        <v>62</v>
      </c>
      <c r="J42">
        <v>4.7</v>
      </c>
      <c r="K42" t="s">
        <v>40</v>
      </c>
    </row>
    <row r="43" spans="1:14" x14ac:dyDescent="0.25">
      <c r="A43" t="s">
        <v>66</v>
      </c>
      <c r="B43" t="s">
        <v>67</v>
      </c>
      <c r="C43" t="s">
        <v>13</v>
      </c>
      <c r="D43" s="1">
        <v>117100</v>
      </c>
      <c r="E43" s="1">
        <v>117100</v>
      </c>
      <c r="F43" s="3">
        <v>0</v>
      </c>
      <c r="G43">
        <v>1078</v>
      </c>
      <c r="H43">
        <v>101</v>
      </c>
      <c r="I43" t="s">
        <v>68</v>
      </c>
      <c r="J43">
        <v>4.7</v>
      </c>
      <c r="K43" t="s">
        <v>40</v>
      </c>
    </row>
    <row r="44" spans="1:14" x14ac:dyDescent="0.25">
      <c r="A44" t="s">
        <v>75</v>
      </c>
      <c r="B44" t="s">
        <v>76</v>
      </c>
      <c r="C44" t="s">
        <v>13</v>
      </c>
      <c r="D44" s="1">
        <v>117100</v>
      </c>
      <c r="E44" s="1">
        <v>117100</v>
      </c>
      <c r="F44" s="3">
        <v>0</v>
      </c>
      <c r="G44">
        <v>1078</v>
      </c>
      <c r="H44">
        <v>101</v>
      </c>
      <c r="I44" t="s">
        <v>77</v>
      </c>
      <c r="J44">
        <v>4.7</v>
      </c>
      <c r="K44" t="s">
        <v>40</v>
      </c>
    </row>
    <row r="45" spans="1:14" x14ac:dyDescent="0.25">
      <c r="A45" t="s">
        <v>94</v>
      </c>
      <c r="B45" t="s">
        <v>95</v>
      </c>
      <c r="C45" t="s">
        <v>13</v>
      </c>
      <c r="D45" s="1">
        <v>64900</v>
      </c>
      <c r="E45" s="1">
        <v>74900</v>
      </c>
      <c r="F45" s="3">
        <v>13</v>
      </c>
      <c r="G45">
        <v>740</v>
      </c>
      <c r="H45">
        <v>64</v>
      </c>
      <c r="I45" t="s">
        <v>96</v>
      </c>
      <c r="J45">
        <v>4.5</v>
      </c>
      <c r="K45" t="s">
        <v>40</v>
      </c>
    </row>
    <row r="46" spans="1:14" x14ac:dyDescent="0.25">
      <c r="A46" t="s">
        <v>100</v>
      </c>
      <c r="B46" t="s">
        <v>101</v>
      </c>
      <c r="C46" t="s">
        <v>13</v>
      </c>
      <c r="D46" s="1">
        <v>59900</v>
      </c>
      <c r="E46" s="1">
        <v>69900</v>
      </c>
      <c r="F46" s="3">
        <v>14</v>
      </c>
      <c r="G46">
        <v>740</v>
      </c>
      <c r="H46">
        <v>64</v>
      </c>
      <c r="I46" t="s">
        <v>102</v>
      </c>
      <c r="J46">
        <v>4.5</v>
      </c>
      <c r="K46" t="s">
        <v>40</v>
      </c>
    </row>
    <row r="47" spans="1:14" x14ac:dyDescent="0.25">
      <c r="A47" t="s">
        <v>130</v>
      </c>
      <c r="B47" t="s">
        <v>131</v>
      </c>
      <c r="C47" t="s">
        <v>13</v>
      </c>
      <c r="D47" s="1">
        <v>59900</v>
      </c>
      <c r="E47" s="1">
        <v>69900</v>
      </c>
      <c r="F47" s="3">
        <v>14</v>
      </c>
      <c r="G47">
        <v>740</v>
      </c>
      <c r="H47">
        <v>64</v>
      </c>
      <c r="I47" t="s">
        <v>132</v>
      </c>
      <c r="J47">
        <v>4.5</v>
      </c>
      <c r="K47" t="s">
        <v>93</v>
      </c>
    </row>
    <row r="48" spans="1:14" x14ac:dyDescent="0.25">
      <c r="A48" t="s">
        <v>151</v>
      </c>
      <c r="B48" t="s">
        <v>152</v>
      </c>
      <c r="C48" t="s">
        <v>13</v>
      </c>
      <c r="D48" s="1">
        <v>59900</v>
      </c>
      <c r="E48" s="1">
        <v>69900</v>
      </c>
      <c r="F48" s="3">
        <v>14</v>
      </c>
      <c r="G48">
        <v>740</v>
      </c>
      <c r="H48">
        <v>64</v>
      </c>
      <c r="I48" t="s">
        <v>153</v>
      </c>
      <c r="J48">
        <v>4.5</v>
      </c>
      <c r="K48" t="s">
        <v>40</v>
      </c>
    </row>
    <row r="49" spans="1:11" x14ac:dyDescent="0.25">
      <c r="A49" t="s">
        <v>115</v>
      </c>
      <c r="B49" t="s">
        <v>116</v>
      </c>
      <c r="C49" t="s">
        <v>13</v>
      </c>
      <c r="D49" s="1">
        <v>64900</v>
      </c>
      <c r="E49" s="1">
        <v>74900</v>
      </c>
      <c r="F49" s="3">
        <v>13</v>
      </c>
      <c r="G49">
        <v>730</v>
      </c>
      <c r="H49">
        <v>63</v>
      </c>
      <c r="I49" t="s">
        <v>117</v>
      </c>
      <c r="J49">
        <v>4.5</v>
      </c>
      <c r="K49" t="s">
        <v>40</v>
      </c>
    </row>
    <row r="50" spans="1:11" x14ac:dyDescent="0.25">
      <c r="A50" t="s">
        <v>118</v>
      </c>
      <c r="B50" t="s">
        <v>119</v>
      </c>
      <c r="C50" t="s">
        <v>13</v>
      </c>
      <c r="D50" s="1">
        <v>64900</v>
      </c>
      <c r="E50" s="1">
        <v>74900</v>
      </c>
      <c r="F50" s="3">
        <v>13</v>
      </c>
      <c r="G50">
        <v>730</v>
      </c>
      <c r="H50">
        <v>63</v>
      </c>
      <c r="I50" t="s">
        <v>120</v>
      </c>
      <c r="J50">
        <v>4.5</v>
      </c>
      <c r="K50" t="s">
        <v>40</v>
      </c>
    </row>
    <row r="51" spans="1:11" x14ac:dyDescent="0.25">
      <c r="A51" t="s">
        <v>90</v>
      </c>
      <c r="B51" t="s">
        <v>91</v>
      </c>
      <c r="C51" t="s">
        <v>13</v>
      </c>
      <c r="D51" s="1">
        <v>130900</v>
      </c>
      <c r="E51" s="1">
        <v>139900</v>
      </c>
      <c r="F51" s="3">
        <v>6</v>
      </c>
      <c r="G51">
        <v>580</v>
      </c>
      <c r="H51">
        <v>45</v>
      </c>
      <c r="I51" t="s">
        <v>92</v>
      </c>
      <c r="J51">
        <v>4.5999999999999996</v>
      </c>
      <c r="K51" t="s">
        <v>93</v>
      </c>
    </row>
    <row r="52" spans="1:11" x14ac:dyDescent="0.25">
      <c r="A52" t="s">
        <v>109</v>
      </c>
      <c r="B52" t="s">
        <v>110</v>
      </c>
      <c r="C52" t="s">
        <v>13</v>
      </c>
      <c r="D52" s="1">
        <v>130900</v>
      </c>
      <c r="E52" s="1">
        <v>139900</v>
      </c>
      <c r="F52" s="3">
        <v>6</v>
      </c>
      <c r="G52">
        <v>580</v>
      </c>
      <c r="H52">
        <v>45</v>
      </c>
      <c r="I52" t="s">
        <v>111</v>
      </c>
      <c r="J52">
        <v>4.5999999999999996</v>
      </c>
      <c r="K52" t="s">
        <v>93</v>
      </c>
    </row>
    <row r="53" spans="1:11" x14ac:dyDescent="0.25">
      <c r="A53" t="s">
        <v>160</v>
      </c>
      <c r="B53" t="s">
        <v>161</v>
      </c>
      <c r="C53" t="s">
        <v>13</v>
      </c>
      <c r="D53" s="1">
        <v>130900</v>
      </c>
      <c r="E53" s="1">
        <v>139900</v>
      </c>
      <c r="F53" s="3">
        <v>6</v>
      </c>
      <c r="G53">
        <v>580</v>
      </c>
      <c r="H53">
        <v>45</v>
      </c>
      <c r="I53" t="s">
        <v>162</v>
      </c>
      <c r="J53">
        <v>4.5999999999999996</v>
      </c>
      <c r="K53" t="s">
        <v>93</v>
      </c>
    </row>
    <row r="54" spans="1:11" x14ac:dyDescent="0.25">
      <c r="A54" t="s">
        <v>163</v>
      </c>
      <c r="B54" t="s">
        <v>164</v>
      </c>
      <c r="C54" t="s">
        <v>13</v>
      </c>
      <c r="D54" s="1">
        <v>130900</v>
      </c>
      <c r="E54" s="1">
        <v>139900</v>
      </c>
      <c r="F54" s="3">
        <v>6</v>
      </c>
      <c r="G54">
        <v>580</v>
      </c>
      <c r="H54">
        <v>45</v>
      </c>
      <c r="I54" t="s">
        <v>165</v>
      </c>
      <c r="J54">
        <v>4.5999999999999996</v>
      </c>
      <c r="K54" t="s">
        <v>93</v>
      </c>
    </row>
    <row r="55" spans="1:11" x14ac:dyDescent="0.25">
      <c r="A55" t="s">
        <v>112</v>
      </c>
      <c r="B55" t="s">
        <v>113</v>
      </c>
      <c r="C55" t="s">
        <v>13</v>
      </c>
      <c r="D55" s="1">
        <v>120900</v>
      </c>
      <c r="E55" s="1">
        <v>129900</v>
      </c>
      <c r="F55" s="3">
        <v>6</v>
      </c>
      <c r="G55">
        <v>580</v>
      </c>
      <c r="H55">
        <v>45</v>
      </c>
      <c r="I55" t="s">
        <v>114</v>
      </c>
      <c r="J55">
        <v>4.5999999999999996</v>
      </c>
      <c r="K55" t="s">
        <v>93</v>
      </c>
    </row>
    <row r="56" spans="1:11" x14ac:dyDescent="0.25">
      <c r="A56" t="s">
        <v>127</v>
      </c>
      <c r="B56" t="s">
        <v>128</v>
      </c>
      <c r="C56" t="s">
        <v>13</v>
      </c>
      <c r="D56" s="1">
        <v>120900</v>
      </c>
      <c r="E56" s="1">
        <v>129900</v>
      </c>
      <c r="F56" s="3">
        <v>6</v>
      </c>
      <c r="G56">
        <v>580</v>
      </c>
      <c r="H56">
        <v>45</v>
      </c>
      <c r="I56" t="s">
        <v>129</v>
      </c>
      <c r="J56">
        <v>4.5999999999999996</v>
      </c>
      <c r="K56" t="s">
        <v>93</v>
      </c>
    </row>
    <row r="57" spans="1:11" x14ac:dyDescent="0.25">
      <c r="A57" t="s">
        <v>133</v>
      </c>
      <c r="B57" t="s">
        <v>134</v>
      </c>
      <c r="C57" t="s">
        <v>13</v>
      </c>
      <c r="D57" s="1">
        <v>120900</v>
      </c>
      <c r="E57" s="1">
        <v>129900</v>
      </c>
      <c r="F57" s="3">
        <v>6</v>
      </c>
      <c r="G57">
        <v>580</v>
      </c>
      <c r="H57">
        <v>45</v>
      </c>
      <c r="I57" t="s">
        <v>135</v>
      </c>
      <c r="J57">
        <v>4.5999999999999996</v>
      </c>
      <c r="K57" t="s">
        <v>93</v>
      </c>
    </row>
    <row r="58" spans="1:11" x14ac:dyDescent="0.25">
      <c r="A58" t="s">
        <v>157</v>
      </c>
      <c r="B58" t="s">
        <v>158</v>
      </c>
      <c r="C58" t="s">
        <v>13</v>
      </c>
      <c r="D58" s="1">
        <v>120900</v>
      </c>
      <c r="E58" s="1">
        <v>129900</v>
      </c>
      <c r="F58" s="3">
        <v>6</v>
      </c>
      <c r="G58">
        <v>580</v>
      </c>
      <c r="H58">
        <v>45</v>
      </c>
      <c r="I58" t="s">
        <v>159</v>
      </c>
      <c r="J58">
        <v>4.5999999999999996</v>
      </c>
      <c r="K58" t="s">
        <v>93</v>
      </c>
    </row>
    <row r="59" spans="1:11" x14ac:dyDescent="0.25">
      <c r="A59" t="s">
        <v>139</v>
      </c>
      <c r="B59" t="s">
        <v>140</v>
      </c>
      <c r="C59" t="s">
        <v>13</v>
      </c>
      <c r="D59" s="1">
        <v>140900</v>
      </c>
      <c r="E59" s="1">
        <v>149900</v>
      </c>
      <c r="F59" s="3">
        <v>6</v>
      </c>
      <c r="G59">
        <v>545</v>
      </c>
      <c r="H59">
        <v>42</v>
      </c>
      <c r="I59" t="s">
        <v>141</v>
      </c>
      <c r="J59">
        <v>4.5</v>
      </c>
      <c r="K59" t="s">
        <v>40</v>
      </c>
    </row>
    <row r="60" spans="1:11" x14ac:dyDescent="0.25">
      <c r="A60" t="s">
        <v>97</v>
      </c>
      <c r="B60" t="s">
        <v>98</v>
      </c>
      <c r="C60" t="s">
        <v>13</v>
      </c>
      <c r="D60" s="1">
        <v>120900</v>
      </c>
      <c r="E60" s="1">
        <v>129900</v>
      </c>
      <c r="F60" s="3">
        <v>6</v>
      </c>
      <c r="G60">
        <v>545</v>
      </c>
      <c r="H60">
        <v>42</v>
      </c>
      <c r="I60" t="s">
        <v>99</v>
      </c>
      <c r="J60">
        <v>4.5</v>
      </c>
      <c r="K60" t="s">
        <v>93</v>
      </c>
    </row>
    <row r="61" spans="1:11" x14ac:dyDescent="0.25">
      <c r="A61" t="s">
        <v>106</v>
      </c>
      <c r="B61" t="s">
        <v>107</v>
      </c>
      <c r="C61" t="s">
        <v>13</v>
      </c>
      <c r="D61" s="1">
        <v>110900</v>
      </c>
      <c r="E61" s="1">
        <v>119900</v>
      </c>
      <c r="F61" s="3">
        <v>7</v>
      </c>
      <c r="G61">
        <v>545</v>
      </c>
      <c r="H61">
        <v>42</v>
      </c>
      <c r="I61" t="s">
        <v>108</v>
      </c>
      <c r="J61">
        <v>4.5</v>
      </c>
      <c r="K61" t="s">
        <v>93</v>
      </c>
    </row>
    <row r="62" spans="1:11" x14ac:dyDescent="0.25">
      <c r="A62" t="s">
        <v>154</v>
      </c>
      <c r="B62" t="s">
        <v>155</v>
      </c>
      <c r="C62" t="s">
        <v>13</v>
      </c>
      <c r="D62" s="1">
        <v>110900</v>
      </c>
      <c r="E62" s="1">
        <v>119900</v>
      </c>
      <c r="F62" s="3">
        <v>7</v>
      </c>
      <c r="G62">
        <v>545</v>
      </c>
      <c r="H62">
        <v>42</v>
      </c>
      <c r="I62" t="s">
        <v>156</v>
      </c>
      <c r="J62">
        <v>4.5</v>
      </c>
      <c r="K62" t="s">
        <v>93</v>
      </c>
    </row>
    <row r="63" spans="1:11" x14ac:dyDescent="0.25">
      <c r="A63" t="s">
        <v>87</v>
      </c>
      <c r="B63" t="s">
        <v>88</v>
      </c>
      <c r="C63" t="s">
        <v>13</v>
      </c>
      <c r="D63" s="1">
        <v>140900</v>
      </c>
      <c r="E63" s="1">
        <v>149900</v>
      </c>
      <c r="F63" s="3">
        <v>6</v>
      </c>
      <c r="G63">
        <v>542</v>
      </c>
      <c r="H63">
        <v>42</v>
      </c>
      <c r="I63" t="s">
        <v>89</v>
      </c>
      <c r="J63">
        <v>4.5</v>
      </c>
      <c r="K63" t="s">
        <v>40</v>
      </c>
    </row>
  </sheetData>
  <conditionalFormatting sqref="J1:J1048576">
    <cfRule type="colorScale" priority="1">
      <colorScale>
        <cfvo type="min"/>
        <cfvo type="max"/>
        <color rgb="FFFFEF9C"/>
        <color rgb="FF63BE7B"/>
      </colorScale>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D42"/>
  <sheetViews>
    <sheetView showGridLines="0" showRowColHeaders="0" tabSelected="1" zoomScale="78" zoomScaleNormal="78" workbookViewId="0">
      <selection activeCell="F16" sqref="F16"/>
    </sheetView>
  </sheetViews>
  <sheetFormatPr defaultRowHeight="15" x14ac:dyDescent="0.25"/>
  <sheetData>
    <row r="1" spans="1:30" ht="15" customHeight="1" x14ac:dyDescent="0.25">
      <c r="A1" s="15"/>
      <c r="B1" s="15"/>
      <c r="C1" s="15"/>
      <c r="D1" s="15"/>
      <c r="E1" s="15"/>
      <c r="F1" s="16" t="s">
        <v>237</v>
      </c>
      <c r="G1" s="17"/>
      <c r="H1" s="17"/>
      <c r="I1" s="17"/>
      <c r="J1" s="17"/>
      <c r="K1" s="17"/>
      <c r="L1" s="17"/>
      <c r="M1" s="17"/>
      <c r="N1" s="17"/>
      <c r="O1" s="17"/>
      <c r="P1" s="17"/>
      <c r="Q1" s="17"/>
      <c r="R1" s="17"/>
      <c r="S1" s="17"/>
      <c r="T1" s="17"/>
      <c r="U1" s="17"/>
      <c r="V1" s="17"/>
      <c r="W1" s="17"/>
      <c r="X1" s="15"/>
      <c r="Y1" s="15"/>
      <c r="Z1" s="15"/>
      <c r="AA1" s="15"/>
      <c r="AB1" s="15"/>
      <c r="AC1" s="15"/>
      <c r="AD1" s="15"/>
    </row>
    <row r="2" spans="1:30" x14ac:dyDescent="0.25">
      <c r="A2" s="15"/>
      <c r="B2" s="15"/>
      <c r="C2" s="15"/>
      <c r="D2" s="15"/>
      <c r="E2" s="15"/>
      <c r="F2" s="17"/>
      <c r="G2" s="17"/>
      <c r="H2" s="17"/>
      <c r="I2" s="17"/>
      <c r="J2" s="17"/>
      <c r="K2" s="17"/>
      <c r="L2" s="17"/>
      <c r="M2" s="17"/>
      <c r="N2" s="17"/>
      <c r="O2" s="17"/>
      <c r="P2" s="17"/>
      <c r="Q2" s="17"/>
      <c r="R2" s="17"/>
      <c r="S2" s="17"/>
      <c r="T2" s="17"/>
      <c r="U2" s="17"/>
      <c r="V2" s="17"/>
      <c r="W2" s="17"/>
      <c r="X2" s="15"/>
      <c r="Y2" s="15"/>
      <c r="Z2" s="15"/>
      <c r="AA2" s="15"/>
      <c r="AB2" s="15"/>
      <c r="AC2" s="15"/>
      <c r="AD2" s="15"/>
    </row>
    <row r="3" spans="1:30" x14ac:dyDescent="0.25">
      <c r="A3" s="15"/>
      <c r="B3" s="15"/>
      <c r="C3" s="15"/>
      <c r="D3" s="15"/>
      <c r="E3" s="15"/>
      <c r="F3" s="17"/>
      <c r="G3" s="17"/>
      <c r="H3" s="17"/>
      <c r="I3" s="17"/>
      <c r="J3" s="17"/>
      <c r="K3" s="17"/>
      <c r="L3" s="17"/>
      <c r="M3" s="17"/>
      <c r="N3" s="17"/>
      <c r="O3" s="17"/>
      <c r="P3" s="17"/>
      <c r="Q3" s="17"/>
      <c r="R3" s="17"/>
      <c r="S3" s="17"/>
      <c r="T3" s="17"/>
      <c r="U3" s="17"/>
      <c r="V3" s="17"/>
      <c r="W3" s="17"/>
      <c r="X3" s="15"/>
      <c r="Y3" s="15"/>
      <c r="Z3" s="15"/>
      <c r="AA3" s="15"/>
      <c r="AB3" s="15"/>
      <c r="AC3" s="15"/>
      <c r="AD3" s="15"/>
    </row>
    <row r="4" spans="1:30" x14ac:dyDescent="0.25">
      <c r="A4" s="15"/>
      <c r="B4" s="15"/>
      <c r="C4" s="15"/>
      <c r="D4" s="15"/>
      <c r="E4" s="15"/>
      <c r="F4" s="17"/>
      <c r="G4" s="17"/>
      <c r="H4" s="17"/>
      <c r="I4" s="17"/>
      <c r="J4" s="17"/>
      <c r="K4" s="17"/>
      <c r="L4" s="17"/>
      <c r="M4" s="17"/>
      <c r="N4" s="17"/>
      <c r="O4" s="17"/>
      <c r="P4" s="17"/>
      <c r="Q4" s="17"/>
      <c r="R4" s="17"/>
      <c r="S4" s="17"/>
      <c r="T4" s="17"/>
      <c r="U4" s="17"/>
      <c r="V4" s="17"/>
      <c r="W4" s="17"/>
      <c r="X4" s="15"/>
      <c r="Y4" s="15"/>
      <c r="Z4" s="15"/>
      <c r="AA4" s="15"/>
      <c r="AB4" s="15"/>
      <c r="AC4" s="15"/>
      <c r="AD4" s="15"/>
    </row>
    <row r="5" spans="1:30"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row>
    <row r="6" spans="1:30"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row>
    <row r="7" spans="1:30"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spans="1:30"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row>
    <row r="9" spans="1:30"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spans="1:30"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row>
    <row r="11" spans="1:30"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row>
    <row r="12" spans="1:30"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row>
    <row r="13" spans="1:30"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row>
    <row r="14" spans="1:30"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row>
    <row r="15" spans="1:30"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row>
    <row r="16" spans="1:30"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row>
    <row r="17" spans="1:30"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row>
    <row r="18" spans="1:30"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row>
    <row r="19" spans="1:30"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row>
    <row r="22" spans="1:30"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row>
    <row r="23" spans="1:30"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row>
    <row r="24" spans="1:30"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row>
    <row r="25" spans="1:30"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row>
    <row r="26" spans="1:30"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row>
    <row r="27" spans="1:30"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row>
    <row r="28" spans="1:30"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row>
    <row r="29" spans="1:30"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row>
    <row r="30" spans="1:30"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row>
    <row r="31" spans="1:30"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row>
    <row r="32" spans="1:30"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row>
    <row r="33" spans="1:30"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row>
    <row r="34" spans="1:30"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row>
    <row r="35" spans="1:30"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row>
    <row r="36" spans="1:30"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row>
    <row r="37" spans="1:30"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row>
    <row r="38" spans="1:30"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row>
    <row r="39" spans="1:30"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row>
    <row r="40" spans="1:30"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row>
    <row r="41" spans="1:30"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row>
    <row r="42" spans="1:30"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row>
  </sheetData>
  <mergeCells count="1">
    <mergeCell ref="F1:W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5 product</vt:lpstr>
      <vt:lpstr>avg star rating</vt:lpstr>
      <vt:lpstr>price analysis</vt:lpstr>
      <vt:lpstr>discount trend</vt:lpstr>
      <vt:lpstr>Sheet7</vt:lpstr>
      <vt:lpstr>Sheet8</vt:lpstr>
      <vt:lpstr>Sheet9</vt:lpstr>
      <vt:lpstr>apple_products (1)</vt:lpstr>
      <vt:lpstr>dashboard</vt:lpstr>
      <vt:lpstr>refined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singh</dc:creator>
  <cp:lastModifiedBy>Asus</cp:lastModifiedBy>
  <cp:lastPrinted>2025-02-20T16:31:09Z</cp:lastPrinted>
  <dcterms:created xsi:type="dcterms:W3CDTF">2025-02-20T11:25:27Z</dcterms:created>
  <dcterms:modified xsi:type="dcterms:W3CDTF">2025-02-20T16:45:12Z</dcterms:modified>
</cp:coreProperties>
</file>